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MOSI 2/Class/Week 1 - Excel/Challenge01/"/>
    </mc:Choice>
  </mc:AlternateContent>
  <xr:revisionPtr revIDLastSave="0" documentId="13_ncr:1_{0ECDF75A-2A4F-174A-A253-515225E9AD17}" xr6:coauthVersionLast="47" xr6:coauthVersionMax="47" xr10:uidLastSave="{00000000-0000-0000-0000-000000000000}"/>
  <bookViews>
    <workbookView xWindow="38400" yWindow="500" windowWidth="32720" windowHeight="19440" activeTab="1" xr2:uid="{00000000-000D-0000-FFFF-FFFF00000000}"/>
  </bookViews>
  <sheets>
    <sheet name="Kickstarter" sheetId="1" r:id="rId1"/>
    <sheet name="Outcome Based on Goals" sheetId="14" r:id="rId2"/>
    <sheet name="Theater Outcomes by Launch Date" sheetId="13" r:id="rId3"/>
    <sheet name="Outcomes Based on Launch Date" sheetId="6" r:id="rId4"/>
    <sheet name="Descriptive Statistics" sheetId="10" r:id="rId5"/>
    <sheet name="Edinburgh Research" sheetId="7" r:id="rId6"/>
    <sheet name="Chart1" sheetId="3" r:id="rId7"/>
    <sheet name="Category Statistics" sheetId="4" r:id="rId8"/>
    <sheet name="Subcategory Statistics" sheetId="5" r:id="rId9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90" r:id="rId10"/>
    <pivotCache cacheId="19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4" l="1"/>
  <c r="B3" i="14"/>
  <c r="D12" i="14"/>
  <c r="D11" i="14"/>
  <c r="D10" i="14"/>
  <c r="D9" i="14"/>
  <c r="D8" i="14"/>
  <c r="D7" i="14"/>
  <c r="D6" i="14"/>
  <c r="D5" i="14"/>
  <c r="D4" i="14"/>
  <c r="D3" i="14"/>
  <c r="C4" i="14"/>
  <c r="C12" i="14"/>
  <c r="C11" i="14"/>
  <c r="C10" i="14"/>
  <c r="C9" i="14"/>
  <c r="C8" i="14"/>
  <c r="C7" i="14"/>
  <c r="C6" i="14"/>
  <c r="C5" i="14"/>
  <c r="B13" i="14"/>
  <c r="B12" i="14"/>
  <c r="B11" i="14"/>
  <c r="B10" i="14"/>
  <c r="B9" i="14"/>
  <c r="B8" i="14"/>
  <c r="B7" i="14"/>
  <c r="B6" i="14"/>
  <c r="B5" i="14"/>
  <c r="B4" i="14"/>
  <c r="D13" i="14"/>
  <c r="C13" i="14"/>
  <c r="B2" i="14"/>
  <c r="D2" i="14"/>
  <c r="C2" i="14"/>
  <c r="R4082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C13" i="10"/>
  <c r="C12" i="10"/>
  <c r="C11" i="10"/>
  <c r="B13" i="10"/>
  <c r="B12" i="10"/>
  <c r="B11" i="10"/>
  <c r="C6" i="10"/>
  <c r="C5" i="10"/>
  <c r="C4" i="10"/>
  <c r="C3" i="10"/>
  <c r="B6" i="10"/>
  <c r="B5" i="10"/>
  <c r="B4" i="10"/>
  <c r="C10" i="10"/>
  <c r="C9" i="10"/>
  <c r="B10" i="10"/>
  <c r="B9" i="10"/>
  <c r="B3" i="10"/>
  <c r="C2" i="10"/>
  <c r="B2" i="10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" i="1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2" i="1"/>
  <c r="B7" i="10" l="1"/>
  <c r="C14" i="10"/>
  <c r="E12" i="14"/>
  <c r="F12" i="14" s="1"/>
  <c r="E9" i="14"/>
  <c r="H9" i="14" s="1"/>
  <c r="E10" i="14"/>
  <c r="G10" i="14" s="1"/>
  <c r="E11" i="14"/>
  <c r="G11" i="14" s="1"/>
  <c r="E2" i="14"/>
  <c r="F2" i="14" s="1"/>
  <c r="E8" i="14"/>
  <c r="H8" i="14" s="1"/>
  <c r="E13" i="14"/>
  <c r="G13" i="14" s="1"/>
  <c r="E7" i="14"/>
  <c r="F7" i="14" s="1"/>
  <c r="E6" i="14"/>
  <c r="F6" i="14" s="1"/>
  <c r="E5" i="14"/>
  <c r="H5" i="14" s="1"/>
  <c r="E4" i="14"/>
  <c r="F4" i="14" s="1"/>
  <c r="E3" i="14"/>
  <c r="F3" i="14" s="1"/>
  <c r="B14" i="10"/>
  <c r="C7" i="10"/>
  <c r="H12" i="14" l="1"/>
  <c r="G12" i="14"/>
  <c r="G9" i="14"/>
  <c r="F9" i="14"/>
  <c r="F11" i="14"/>
  <c r="H13" i="14"/>
  <c r="H7" i="14"/>
  <c r="H11" i="14"/>
  <c r="G3" i="14"/>
  <c r="H10" i="14"/>
  <c r="F10" i="14"/>
  <c r="H4" i="14"/>
  <c r="G4" i="14"/>
  <c r="G7" i="14"/>
  <c r="H3" i="14"/>
  <c r="F13" i="14"/>
  <c r="G2" i="14"/>
  <c r="F8" i="14"/>
  <c r="G8" i="14"/>
  <c r="H6" i="14"/>
  <c r="G6" i="14"/>
  <c r="H2" i="14"/>
  <c r="G5" i="14"/>
  <c r="F5" i="14"/>
</calcChain>
</file>

<file path=xl/sharedStrings.xml><?xml version="1.0" encoding="utf-8"?>
<sst xmlns="http://schemas.openxmlformats.org/spreadsheetml/2006/main" count="33083" uniqueCount="8417">
  <si>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</si>
  <si>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</si>
  <si>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</si>
  <si>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</si>
  <si>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</si>
  <si>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</si>
  <si>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</si>
  <si>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</si>
  <si>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</si>
  <si>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</si>
  <si>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</si>
  <si>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</si>
  <si>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</si>
  <si>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</si>
  <si>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</si>
  <si>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</si>
  <si>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</si>
  <si>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</si>
  <si>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</si>
  <si>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</si>
  <si>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</si>
  <si>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</si>
  <si>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</si>
  <si>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</si>
  <si>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</si>
  <si>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</si>
  <si>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</si>
  <si>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</si>
  <si>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</si>
  <si>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</si>
  <si>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</si>
  <si>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</si>
  <si>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</si>
  <si>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</si>
  <si>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</si>
  <si>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</si>
  <si>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</si>
  <si>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</si>
  <si>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</si>
  <si>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</si>
  <si>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</si>
  <si>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</si>
  <si>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</si>
  <si>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</si>
  <si>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</si>
  <si>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</si>
  <si>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</si>
  <si>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</si>
  <si>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</si>
  <si>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</si>
  <si>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</si>
  <si>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</si>
  <si>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</si>
  <si>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</si>
  <si>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</si>
  <si>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</si>
  <si>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</si>
  <si>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</si>
  <si>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</si>
  <si>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</si>
  <si>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</si>
  <si>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</si>
  <si>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</si>
  <si>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</si>
  <si>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</si>
  <si>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</si>
  <si>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</si>
  <si>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</si>
  <si>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</si>
  <si>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</si>
  <si>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</si>
  <si>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</si>
  <si>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</si>
  <si>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</si>
  <si>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</si>
  <si>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</si>
  <si>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</si>
  <si>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</si>
  <si>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</si>
  <si>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</si>
  <si>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</si>
  <si>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</si>
  <si>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</si>
  <si>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</si>
  <si>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</si>
  <si>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</si>
  <si>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</si>
  <si>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</si>
  <si>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</si>
  <si>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</si>
  <si>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</si>
  <si>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</si>
  <si>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</si>
  <si>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</si>
  <si>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</si>
  <si>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</si>
  <si>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</si>
  <si>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</si>
  <si>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</si>
  <si>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</si>
  <si>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</si>
  <si>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</si>
  <si>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</si>
  <si>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</si>
  <si>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</si>
  <si>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</si>
  <si>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</si>
  <si>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</si>
  <si>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</si>
  <si>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</si>
  <si>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</si>
  <si>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</si>
  <si>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</si>
  <si>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</si>
  <si>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</si>
  <si>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</si>
  <si>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</si>
  <si>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</si>
  <si>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</si>
  <si>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</si>
  <si>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</si>
  <si>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</si>
  <si>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</si>
  <si>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</si>
  <si>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</si>
  <si>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</si>
  <si>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</si>
  <si>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</si>
  <si>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</si>
  <si>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</si>
  <si>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</si>
  <si>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</si>
  <si>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</si>
  <si>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</si>
  <si>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</si>
  <si>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</si>
  <si>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</si>
  <si>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</si>
  <si>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</si>
  <si>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</si>
  <si>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</si>
  <si>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</si>
  <si>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</si>
  <si>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</si>
  <si>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</si>
  <si>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</si>
  <si>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</si>
  <si>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</si>
  <si>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</si>
  <si>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</si>
  <si>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</si>
  <si>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</si>
  <si>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</si>
  <si>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</si>
  <si>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</si>
  <si>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</si>
  <si>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</si>
  <si>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</si>
  <si>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</si>
  <si>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</si>
  <si>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</si>
  <si>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</si>
  <si>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</si>
  <si>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</si>
  <si>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</si>
  <si>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</si>
  <si>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</si>
  <si>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</si>
  <si>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</si>
  <si>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</si>
  <si>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</si>
  <si>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</si>
  <si>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</si>
  <si>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</si>
  <si>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</si>
  <si>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</si>
  <si>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</si>
  <si>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</si>
  <si>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</si>
  <si>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</si>
  <si>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</si>
  <si>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</si>
  <si>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</si>
  <si>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</si>
  <si>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</si>
  <si>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</si>
  <si>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</si>
  <si>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</si>
  <si>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</si>
  <si>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</si>
  <si>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</si>
  <si>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</si>
  <si>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</si>
  <si>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</si>
  <si>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</si>
  <si>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</si>
  <si>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</si>
  <si>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</si>
  <si>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</si>
  <si>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</si>
  <si>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</si>
  <si>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</si>
  <si>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</si>
  <si>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</si>
  <si>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</si>
  <si>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</si>
  <si>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</si>
  <si>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</si>
  <si>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</si>
  <si>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</si>
  <si>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</si>
  <si>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</si>
  <si>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</si>
  <si>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</si>
  <si>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</si>
  <si>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</si>
  <si>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</si>
  <si>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</si>
  <si>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</si>
  <si>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</si>
  <si>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</si>
  <si>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</si>
  <si>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</si>
  <si>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</si>
  <si>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</si>
  <si>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</si>
  <si>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</si>
  <si>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</si>
  <si>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</si>
  <si>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</si>
  <si>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</si>
  <si>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</si>
  <si>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</si>
  <si>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</si>
  <si>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</si>
  <si>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</si>
  <si>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</si>
  <si>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</si>
  <si>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</si>
  <si>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</si>
  <si>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</si>
  <si>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</si>
  <si>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</si>
  <si>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</si>
  <si>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</si>
  <si>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</si>
  <si>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</si>
  <si>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</si>
  <si>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</si>
  <si>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</si>
  <si>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</si>
  <si>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</si>
  <si>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</si>
  <si>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</si>
  <si>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</si>
  <si>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</si>
  <si>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</si>
  <si>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</si>
  <si>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</si>
  <si>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</si>
  <si>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</si>
  <si>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</si>
  <si>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</si>
  <si>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</si>
  <si>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</si>
  <si>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</si>
  <si>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</si>
  <si>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</si>
  <si>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</si>
  <si>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</si>
  <si>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</si>
  <si>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</si>
  <si>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</si>
  <si>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</si>
  <si>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</si>
  <si>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</si>
  <si>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</si>
  <si>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</si>
  <si>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</si>
  <si>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</si>
  <si>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</si>
  <si>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</si>
  <si>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</si>
  <si>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</si>
  <si>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</si>
  <si>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</si>
  <si>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</si>
  <si>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</si>
  <si>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</si>
  <si>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</si>
  <si>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</si>
  <si>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</si>
  <si>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</si>
  <si>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</si>
  <si>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</si>
  <si>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</si>
  <si>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</si>
  <si>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</si>
  <si>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</si>
  <si>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</si>
  <si>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</si>
  <si>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</si>
  <si>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</si>
  <si>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</si>
  <si>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</si>
  <si>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</si>
  <si>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</si>
  <si>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</si>
  <si>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</si>
  <si>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</si>
  <si>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</si>
  <si>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</si>
  <si>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</si>
  <si>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</si>
  <si>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</si>
  <si>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</si>
  <si>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</si>
  <si>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</si>
  <si>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</si>
  <si>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</si>
  <si>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</si>
  <si>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</si>
  <si>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</si>
  <si>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</si>
  <si>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</si>
  <si>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</si>
  <si>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</si>
  <si>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</si>
  <si>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</si>
  <si>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</si>
  <si>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</si>
  <si>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</si>
  <si>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</si>
  <si>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</si>
  <si>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</si>
  <si>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</si>
  <si>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</si>
  <si>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</si>
  <si>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</si>
  <si>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</si>
  <si>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</si>
  <si>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</si>
  <si>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</si>
  <si>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</si>
  <si>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</si>
  <si>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</si>
  <si>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</si>
  <si>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</si>
  <si>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</si>
  <si>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</si>
  <si>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</si>
  <si>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</si>
  <si>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</si>
  <si>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</si>
  <si>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</si>
  <si>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</si>
  <si>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</si>
  <si>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</si>
  <si>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</si>
  <si>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</si>
  <si>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</si>
  <si>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</si>
  <si>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</si>
  <si>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</si>
  <si>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</si>
  <si>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</si>
  <si>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</si>
  <si>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</si>
  <si>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</si>
  <si>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</si>
  <si>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</si>
  <si>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</si>
  <si>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</si>
  <si>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</si>
  <si>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</si>
  <si>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</si>
  <si>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</si>
  <si>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</si>
  <si>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</si>
  <si>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</si>
  <si>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</si>
  <si>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</si>
  <si>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</si>
  <si>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</si>
  <si>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</si>
  <si>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</si>
  <si>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</si>
  <si>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</si>
  <si>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</si>
  <si>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</si>
  <si>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</si>
  <si>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</si>
  <si>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</si>
  <si>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</si>
  <si>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</si>
  <si>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</si>
  <si>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</si>
  <si>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</si>
  <si>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</si>
  <si>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</si>
  <si>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</si>
  <si>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</si>
  <si>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</si>
  <si>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</si>
  <si>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</si>
  <si>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</si>
  <si>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</si>
  <si>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</si>
  <si>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</si>
  <si>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</si>
  <si>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</si>
  <si>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</si>
  <si>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</si>
  <si>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</si>
  <si>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</si>
  <si>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</si>
  <si>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</si>
  <si>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</si>
  <si>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</si>
  <si>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</si>
  <si>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</si>
  <si>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</si>
  <si>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</si>
  <si>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</si>
  <si>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</si>
  <si>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</si>
  <si>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</si>
  <si>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</si>
  <si>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</si>
  <si>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</si>
  <si>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</si>
  <si>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</si>
  <si>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</si>
  <si>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</si>
  <si>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</si>
  <si>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</si>
  <si>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</si>
  <si>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</si>
  <si>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</si>
  <si>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</si>
  <si>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</si>
  <si>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</si>
  <si>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</si>
  <si>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</si>
  <si>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</si>
  <si>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</si>
  <si>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</si>
  <si>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</si>
  <si>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</si>
  <si>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</si>
  <si>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</si>
  <si>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</si>
  <si>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</si>
  <si>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</si>
  <si>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</si>
  <si>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</si>
  <si>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</si>
  <si>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</si>
  <si>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</si>
  <si>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</si>
  <si>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</si>
  <si>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</si>
  <si>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</si>
  <si>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</si>
  <si>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</si>
  <si>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</si>
  <si>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</si>
  <si>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</si>
  <si>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</si>
  <si>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</si>
  <si>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</si>
  <si>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</si>
  <si>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</si>
  <si>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</si>
  <si>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</si>
  <si>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</si>
  <si>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</si>
  <si>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</si>
  <si>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</si>
  <si>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</si>
  <si>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</si>
  <si>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</si>
  <si>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</si>
  <si>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</si>
  <si>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</si>
  <si>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</si>
  <si>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</si>
  <si>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</si>
  <si>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</si>
  <si>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</si>
  <si>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</si>
  <si>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</si>
  <si>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</si>
  <si>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</si>
  <si>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</si>
  <si>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</si>
  <si>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</si>
  <si>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</si>
  <si>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</si>
  <si>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</si>
  <si>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</si>
  <si>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</si>
  <si>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</si>
  <si>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</si>
  <si>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</si>
  <si>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</si>
  <si>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</si>
  <si>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</si>
  <si>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</si>
  <si>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</si>
  <si>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</si>
  <si>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</si>
  <si>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</si>
  <si>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</si>
  <si>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</si>
  <si>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</si>
  <si>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</si>
  <si>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</si>
  <si>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</si>
  <si>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</si>
  <si>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</si>
  <si>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</si>
  <si>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</si>
  <si>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</si>
  <si>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</si>
  <si>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</si>
  <si>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</si>
  <si>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</si>
  <si>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</si>
  <si>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</si>
  <si>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</si>
  <si>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</si>
  <si>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</si>
  <si>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</si>
  <si>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</si>
  <si>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</si>
  <si>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</si>
  <si>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</si>
  <si>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</si>
  <si>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</si>
  <si>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</si>
  <si>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</si>
  <si>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</si>
  <si>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</si>
  <si>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</si>
  <si>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</si>
  <si>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</si>
  <si>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</si>
  <si>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</si>
  <si>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</si>
  <si>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</si>
  <si>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</si>
  <si>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</si>
  <si>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</si>
  <si>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</si>
  <si>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</si>
  <si>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</si>
  <si>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</si>
  <si>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</si>
  <si>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</si>
  <si>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</si>
  <si>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</si>
  <si>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</si>
  <si>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</si>
  <si>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</si>
  <si>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</si>
  <si>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</si>
  <si>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</si>
  <si>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</si>
  <si>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</si>
  <si>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</si>
  <si>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</si>
  <si>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</si>
  <si>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</si>
  <si>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</si>
  <si>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</si>
  <si>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</si>
  <si>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</si>
  <si>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</si>
  <si>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</si>
  <si>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</si>
  <si>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</si>
  <si>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</si>
  <si>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</si>
  <si>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</si>
  <si>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</si>
  <si>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</si>
  <si>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</si>
  <si>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</si>
  <si>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</si>
  <si>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</si>
  <si>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</si>
  <si>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</si>
  <si>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</si>
  <si>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</si>
  <si>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</si>
  <si>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</si>
  <si>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</si>
  <si>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</si>
  <si>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</si>
  <si>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</si>
  <si>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</si>
  <si>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</si>
  <si>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</si>
  <si>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</si>
  <si>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</si>
  <si>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</si>
  <si>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</si>
  <si>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</si>
  <si>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</si>
  <si>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</si>
  <si>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</si>
  <si>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</si>
  <si>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</si>
  <si>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</si>
  <si>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</si>
  <si>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</si>
  <si>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</si>
  <si>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</si>
  <si>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</si>
  <si>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</si>
  <si>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</si>
  <si>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</si>
  <si>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</si>
  <si>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</si>
  <si>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</si>
  <si>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</si>
  <si>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</si>
  <si>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</si>
  <si>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</si>
  <si>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</si>
  <si>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</si>
  <si>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</si>
  <si>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</si>
  <si>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</si>
  <si>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</si>
  <si>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</si>
  <si>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</si>
  <si>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</si>
  <si>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</si>
  <si>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</si>
  <si>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</si>
  <si>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</si>
  <si>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</si>
  <si>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</si>
  <si>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</si>
  <si>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</si>
  <si>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</si>
  <si>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</si>
  <si>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</si>
  <si>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</si>
  <si>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</si>
  <si>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</si>
  <si>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</si>
  <si>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</si>
  <si>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</si>
  <si>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</si>
  <si>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</si>
  <si>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</si>
  <si>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</si>
  <si>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</si>
  <si>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</si>
  <si>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</si>
  <si>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</si>
  <si>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</si>
  <si>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</si>
  <si>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</si>
  <si>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</si>
  <si>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</si>
  <si>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</si>
  <si>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</si>
  <si>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</si>
  <si>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</si>
  <si>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</si>
  <si>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</si>
  <si>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</si>
  <si>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</si>
  <si>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</si>
  <si>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</si>
  <si>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</si>
  <si>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</si>
  <si>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</si>
  <si>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</si>
  <si>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</si>
  <si>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</si>
  <si>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</si>
  <si>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</si>
  <si>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</si>
  <si>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</si>
  <si>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</si>
  <si>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</si>
  <si>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</si>
  <si>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</si>
  <si>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</si>
  <si>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</si>
  <si>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</si>
  <si>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</si>
  <si>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</si>
  <si>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</si>
  <si>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</si>
  <si>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</si>
  <si>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</si>
  <si>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</si>
  <si>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</si>
  <si>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</si>
  <si>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</si>
  <si>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</si>
  <si>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</si>
  <si>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</si>
  <si>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</si>
  <si>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</si>
  <si>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</si>
  <si>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</si>
  <si>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</si>
  <si>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</si>
  <si>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</si>
  <si>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</si>
  <si>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</si>
  <si>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</si>
  <si>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</si>
  <si>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</si>
  <si>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</si>
  <si>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</si>
  <si>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</si>
  <si>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</si>
  <si>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</si>
  <si>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</si>
  <si>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</si>
  <si>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</si>
  <si>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</si>
  <si>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</si>
  <si>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</si>
  <si>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</si>
  <si>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</si>
  <si>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</si>
  <si>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</si>
  <si>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</si>
  <si>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</si>
  <si>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</si>
  <si>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</si>
  <si>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</si>
  <si>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</si>
  <si>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</si>
  <si>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</si>
  <si>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</si>
  <si>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</si>
  <si>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</si>
  <si>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</si>
  <si>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</si>
  <si>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</si>
  <si>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</si>
  <si>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</si>
  <si>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</si>
  <si>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</si>
  <si>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</si>
  <si>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</si>
  <si>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</si>
  <si>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</si>
  <si>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</si>
  <si>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</si>
  <si>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</si>
  <si>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</si>
  <si>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</si>
  <si>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</si>
  <si>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</si>
  <si>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</si>
  <si>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</si>
  <si>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</si>
  <si>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</si>
  <si>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</si>
  <si>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</si>
  <si>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</si>
  <si>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</si>
  <si>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</si>
  <si>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</si>
  <si>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</si>
  <si>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</si>
  <si>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</si>
  <si>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</si>
  <si>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</si>
  <si>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</si>
  <si>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</si>
  <si>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</si>
  <si>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</si>
  <si>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</si>
  <si>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</si>
  <si>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</si>
  <si>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</si>
  <si>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</si>
  <si>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</si>
  <si>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</si>
  <si>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</si>
  <si>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</si>
  <si>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</si>
  <si>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</si>
  <si>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</si>
  <si>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</si>
  <si>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</si>
  <si>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</si>
  <si>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</si>
  <si>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</si>
  <si>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</si>
  <si>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</si>
  <si>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</si>
  <si>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</si>
  <si>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</si>
  <si>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</si>
  <si>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</si>
  <si>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</si>
  <si>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</si>
  <si>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</si>
  <si>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</si>
  <si>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</si>
  <si>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</si>
  <si>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</si>
  <si>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</si>
  <si>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</si>
  <si>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</si>
  <si>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</si>
  <si>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</si>
  <si>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</si>
  <si>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</si>
  <si>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</si>
  <si>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</si>
  <si>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</si>
  <si>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</si>
  <si>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</si>
  <si>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</si>
  <si>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</si>
  <si>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</si>
  <si>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</si>
  <si>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</si>
  <si>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</si>
  <si>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</si>
  <si>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</si>
  <si>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</si>
  <si>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</si>
  <si>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</si>
  <si>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</si>
  <si>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</si>
  <si>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</si>
  <si>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</si>
  <si>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</si>
  <si>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</si>
  <si>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</si>
  <si>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</si>
  <si>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</si>
  <si>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</si>
  <si>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</si>
  <si>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</si>
  <si>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</si>
  <si>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</si>
  <si>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</si>
  <si>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</si>
  <si>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</si>
  <si>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</si>
  <si>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</si>
  <si>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</si>
  <si>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</si>
  <si>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</si>
  <si>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</si>
  <si>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</si>
  <si>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</si>
  <si>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</si>
  <si>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</si>
  <si>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</si>
  <si>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</si>
  <si>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</si>
  <si>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</si>
  <si>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</si>
  <si>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</si>
  <si>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</si>
  <si>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</si>
  <si>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</si>
  <si>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</si>
  <si>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</si>
  <si>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</si>
  <si>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</si>
  <si>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</si>
  <si>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</si>
  <si>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</si>
  <si>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</si>
  <si>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</si>
  <si>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</si>
  <si>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</si>
  <si>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</si>
  <si>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</si>
  <si>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</si>
  <si>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</si>
  <si>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</si>
  <si>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</si>
  <si>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</si>
  <si>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</si>
  <si>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</si>
  <si>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</si>
  <si>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</si>
  <si>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</si>
  <si>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</si>
  <si>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</si>
  <si>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</si>
  <si>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</si>
  <si>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</si>
  <si>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</si>
  <si>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</si>
  <si>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</si>
  <si>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</si>
  <si>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</si>
  <si>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</si>
  <si>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</si>
  <si>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</si>
  <si>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</si>
  <si>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</si>
  <si>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</si>
  <si>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</si>
  <si>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</si>
  <si>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</si>
  <si>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</si>
  <si>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</si>
  <si>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</si>
  <si>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</si>
  <si>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</si>
  <si>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</si>
  <si>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</si>
  <si>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</si>
  <si>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</si>
  <si>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</si>
  <si>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</si>
  <si>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</si>
  <si>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</si>
  <si>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</si>
  <si>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</si>
  <si>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</si>
  <si>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</si>
  <si>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</si>
  <si>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</si>
  <si>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</si>
  <si>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</si>
  <si>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</si>
  <si>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</si>
  <si>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</si>
  <si>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</si>
  <si>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</si>
  <si>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</si>
  <si>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</si>
  <si>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</si>
  <si>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</si>
  <si>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</si>
  <si>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</si>
  <si>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</si>
  <si>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</si>
  <si>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</si>
  <si>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</si>
  <si>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</si>
  <si>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</si>
  <si>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</si>
  <si>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</si>
  <si>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</si>
  <si>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</si>
  <si>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</si>
  <si>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</si>
  <si>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</si>
  <si>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</si>
  <si>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</si>
  <si>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</si>
  <si>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</si>
  <si>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</si>
  <si>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</si>
  <si>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</si>
  <si>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</si>
  <si>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</si>
  <si>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</si>
  <si>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</si>
  <si>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</si>
  <si>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</si>
  <si>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</si>
  <si>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</si>
  <si>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</si>
  <si>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</si>
  <si>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</si>
  <si>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</si>
  <si>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</si>
  <si>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</si>
  <si>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</si>
  <si>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</si>
  <si>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</si>
  <si>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</si>
  <si>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</si>
  <si>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</si>
  <si>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</si>
  <si>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</si>
  <si>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</si>
  <si>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</si>
  <si>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</si>
  <si>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</si>
  <si>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</si>
  <si>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</si>
  <si>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</si>
  <si>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</si>
  <si>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</si>
  <si>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</si>
  <si>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</si>
  <si>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</si>
  <si>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</si>
  <si>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</si>
  <si>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</si>
  <si>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</si>
  <si>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</si>
  <si>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</si>
  <si>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</si>
  <si>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</si>
  <si>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</si>
  <si>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</si>
  <si>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</si>
  <si>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</si>
  <si>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</si>
  <si>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</si>
  <si>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</si>
  <si>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</si>
  <si>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</si>
  <si>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</si>
  <si>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</si>
  <si>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</si>
  <si>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</si>
  <si>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</si>
  <si>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</si>
  <si>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</si>
  <si>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</si>
  <si>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</si>
  <si>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</si>
  <si>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</si>
  <si>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</si>
  <si>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</si>
  <si>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</si>
  <si>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</si>
  <si>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</si>
  <si>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</si>
  <si>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</si>
  <si>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</si>
  <si>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</si>
  <si>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</si>
  <si>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</si>
  <si>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</si>
  <si>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</si>
  <si>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</si>
  <si>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</si>
  <si>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</si>
  <si>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</si>
  <si>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</si>
  <si>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</si>
  <si>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</si>
  <si>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</si>
  <si>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</si>
  <si>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</si>
  <si>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</si>
  <si>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</si>
  <si>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</si>
  <si>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</si>
  <si>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</si>
  <si>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</si>
  <si>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</si>
  <si>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</si>
  <si>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</si>
  <si>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</si>
  <si>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</si>
  <si>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</si>
  <si>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</si>
  <si>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</si>
  <si>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</si>
  <si>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</si>
  <si>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</si>
  <si>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</si>
  <si>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</si>
  <si>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</si>
  <si>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</si>
  <si>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</si>
  <si>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</si>
  <si>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</si>
  <si>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</si>
  <si>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</si>
  <si>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</si>
  <si>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</si>
  <si>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</si>
  <si>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</si>
  <si>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</si>
  <si>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</si>
  <si>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</si>
  <si>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</si>
  <si>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</si>
  <si>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</si>
  <si>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</si>
  <si>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</si>
  <si>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</si>
  <si>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</si>
  <si>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</si>
  <si>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</si>
  <si>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</si>
  <si>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</si>
  <si>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</si>
  <si>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</si>
  <si>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</si>
  <si>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</si>
  <si>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</si>
  <si>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</si>
  <si>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</si>
  <si>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</si>
  <si>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</si>
  <si>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</si>
  <si>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</si>
  <si>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</si>
  <si>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</si>
  <si>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</si>
  <si>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</si>
  <si>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</si>
  <si>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</si>
  <si>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</si>
  <si>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</si>
  <si>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</si>
  <si>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</si>
  <si>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</si>
  <si>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</si>
  <si>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</si>
  <si>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</si>
  <si>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</si>
  <si>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</si>
  <si>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</si>
  <si>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</si>
  <si>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</si>
  <si>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</si>
  <si>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</si>
  <si>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</si>
  <si>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</si>
  <si>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</si>
  <si>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</si>
  <si>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</si>
  <si>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</si>
  <si>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</si>
  <si>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</si>
  <si>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</si>
  <si>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</si>
  <si>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</si>
  <si>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</si>
  <si>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</si>
  <si>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</si>
  <si>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</si>
  <si>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</si>
  <si>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</si>
  <si>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</si>
  <si>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</si>
  <si>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</si>
  <si>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</si>
  <si>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</si>
  <si>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</si>
  <si>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</si>
  <si>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</si>
  <si>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</si>
  <si>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</si>
  <si>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</si>
  <si>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</si>
  <si>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</si>
  <si>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</si>
  <si>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</si>
  <si>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</si>
  <si>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</si>
  <si>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</si>
  <si>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</si>
  <si>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</si>
  <si>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</si>
  <si>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</si>
  <si>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</si>
  <si>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</si>
  <si>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</si>
  <si>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</si>
  <si>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</si>
  <si>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</si>
  <si>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</si>
  <si>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</si>
  <si>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</si>
  <si>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</si>
  <si>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</si>
  <si>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</si>
  <si>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</si>
  <si>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</si>
  <si>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</si>
  <si>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</si>
  <si>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</si>
  <si>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</si>
  <si>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</si>
  <si>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</si>
  <si>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</si>
  <si>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</si>
  <si>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</si>
  <si>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</si>
  <si>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</si>
  <si>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</si>
  <si>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</si>
  <si>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</si>
  <si>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</si>
  <si>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</si>
  <si>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</si>
  <si>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</si>
  <si>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</si>
  <si>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</si>
  <si>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</si>
  <si>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</si>
  <si>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</si>
  <si>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</si>
  <si>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</si>
  <si>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</si>
  <si>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</si>
  <si>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</si>
  <si>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</si>
  <si>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</si>
  <si>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</si>
  <si>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</si>
  <si>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</si>
  <si>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</si>
  <si>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</si>
  <si>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</si>
  <si>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</si>
  <si>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</si>
  <si>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</si>
  <si>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</si>
  <si>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</si>
  <si>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</si>
  <si>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</si>
  <si>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</si>
  <si>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</si>
  <si>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</si>
  <si>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</si>
  <si>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</si>
  <si>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</si>
  <si>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</si>
  <si>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</si>
  <si>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</si>
  <si>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</si>
  <si>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</si>
  <si>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</si>
  <si>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</si>
  <si>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</si>
  <si>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</si>
  <si>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</si>
  <si>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</si>
  <si>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</si>
  <si>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</si>
  <si>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</si>
  <si>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</si>
  <si>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</si>
  <si>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</si>
  <si>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</si>
  <si>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</si>
  <si>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</si>
  <si>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</si>
  <si>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</si>
  <si>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</si>
  <si>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</si>
  <si>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</si>
  <si>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</si>
  <si>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</si>
  <si>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</si>
  <si>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</si>
  <si>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</si>
  <si>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</si>
  <si>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</si>
  <si>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</si>
  <si>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</si>
  <si>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</si>
  <si>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</si>
  <si>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</si>
  <si>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</si>
  <si>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</si>
  <si>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</si>
  <si>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</si>
  <si>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</si>
  <si>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</si>
  <si>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</si>
  <si>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</si>
  <si>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</si>
  <si>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</si>
  <si>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</si>
  <si>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</si>
  <si>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</si>
  <si>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</si>
  <si>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</si>
  <si>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</si>
  <si>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</si>
  <si>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</si>
  <si>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</si>
  <si>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</si>
  <si>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</si>
  <si>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</si>
  <si>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</si>
  <si>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</si>
  <si>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</si>
  <si>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</si>
  <si>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</si>
  <si>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</si>
  <si>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</si>
  <si>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</si>
  <si>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</si>
  <si>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</si>
  <si>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</si>
  <si>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</si>
  <si>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</si>
  <si>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</si>
  <si>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</si>
  <si>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</si>
  <si>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</si>
  <si>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</si>
  <si>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</si>
  <si>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</si>
  <si>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</si>
  <si>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</si>
  <si>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</si>
  <si>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</si>
  <si>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</si>
  <si>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</si>
  <si>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</si>
  <si>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</si>
  <si>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</si>
  <si>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</si>
  <si>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</si>
  <si>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</si>
  <si>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</si>
  <si>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</si>
  <si>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</si>
  <si>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</si>
  <si>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</si>
  <si>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</si>
  <si>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</si>
  <si>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</si>
  <si>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</si>
  <si>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</si>
  <si>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</si>
  <si>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</si>
  <si>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</si>
  <si>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</si>
  <si>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</si>
  <si>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</si>
  <si>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</si>
  <si>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</si>
  <si>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</si>
  <si>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</si>
  <si>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</si>
  <si>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</si>
  <si>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</si>
  <si>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</si>
  <si>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</si>
  <si>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</si>
  <si>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</si>
  <si>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</si>
  <si>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</si>
  <si>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</si>
  <si>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</si>
  <si>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</si>
  <si>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</si>
  <si>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</si>
  <si>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</si>
  <si>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</si>
  <si>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</si>
  <si>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</si>
  <si>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</si>
  <si>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</si>
  <si>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</si>
  <si>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</si>
  <si>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</si>
  <si>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</si>
  <si>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</si>
  <si>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</si>
  <si>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</si>
  <si>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</si>
  <si>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</si>
  <si>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</si>
  <si>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</si>
  <si>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</si>
  <si>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</si>
  <si>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</si>
  <si>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</si>
  <si>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</si>
  <si>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</si>
  <si>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</si>
  <si>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</si>
  <si>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</si>
  <si>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</si>
  <si>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</si>
  <si>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</si>
  <si>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</si>
  <si>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</si>
  <si>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</si>
  <si>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</si>
  <si>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</si>
  <si>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</si>
  <si>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</si>
  <si>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</si>
  <si>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</si>
  <si>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</si>
  <si>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</si>
  <si>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</si>
  <si>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</si>
  <si>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</si>
  <si>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</si>
  <si>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</si>
  <si>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</si>
  <si>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</si>
  <si>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</si>
  <si>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</si>
  <si>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</si>
  <si>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</si>
  <si>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</si>
  <si>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</si>
  <si>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</si>
  <si>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</si>
  <si>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</si>
  <si>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</si>
  <si>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</si>
  <si>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</si>
  <si>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</si>
  <si>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</si>
  <si>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</si>
  <si>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</si>
  <si>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</si>
  <si>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</si>
  <si>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</si>
  <si>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</si>
  <si>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</si>
  <si>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</si>
  <si>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</si>
  <si>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</si>
  <si>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</si>
  <si>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</si>
  <si>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</si>
  <si>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</si>
  <si>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</si>
  <si>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</si>
  <si>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</si>
  <si>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</si>
  <si>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</si>
  <si>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</si>
  <si>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</si>
  <si>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</si>
  <si>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</si>
  <si>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</si>
  <si>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</si>
  <si>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</si>
  <si>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</si>
  <si>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</si>
  <si>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</si>
  <si>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</si>
  <si>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</si>
  <si>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</si>
  <si>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</si>
  <si>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</si>
  <si>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</si>
  <si>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</si>
  <si>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</si>
  <si>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</si>
  <si>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</si>
  <si>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</si>
  <si>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</si>
  <si>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</si>
  <si>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</si>
  <si>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</si>
  <si>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</si>
  <si>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</si>
  <si>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</si>
  <si>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</si>
  <si>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</si>
  <si>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</si>
  <si>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</si>
  <si>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</si>
  <si>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</si>
  <si>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</si>
  <si>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</si>
  <si>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</si>
  <si>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</si>
  <si>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</si>
  <si>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</si>
  <si>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</si>
  <si>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</si>
  <si>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</si>
  <si>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</si>
  <si>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</si>
  <si>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</si>
  <si>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</si>
  <si>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</si>
  <si>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</si>
  <si>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</si>
  <si>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</si>
  <si>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</si>
  <si>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</si>
  <si>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</si>
  <si>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</si>
  <si>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</si>
  <si>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</si>
  <si>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</si>
  <si>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</si>
  <si>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</si>
  <si>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</si>
  <si>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</si>
  <si>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</si>
  <si>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</si>
  <si>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</si>
  <si>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</si>
  <si>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</si>
  <si>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</si>
  <si>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</si>
  <si>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</si>
  <si>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</si>
  <si>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</si>
  <si>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</si>
  <si>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</si>
  <si>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</si>
  <si>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</si>
  <si>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</si>
  <si>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</si>
  <si>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</si>
  <si>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</si>
  <si>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</si>
  <si>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</si>
  <si>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</si>
  <si>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</si>
  <si>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</si>
  <si>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</si>
  <si>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</si>
  <si>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</si>
  <si>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</si>
  <si>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</si>
  <si>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</si>
  <si>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</si>
  <si>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</si>
  <si>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</si>
  <si>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</si>
  <si>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</si>
  <si>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</si>
  <si>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</si>
  <si>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</si>
  <si>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</si>
  <si>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</si>
  <si>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</si>
  <si>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</si>
  <si>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</si>
  <si>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</si>
  <si>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</si>
  <si>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</si>
  <si>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</si>
  <si>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</si>
  <si>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</si>
  <si>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</si>
  <si>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</si>
  <si>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</si>
  <si>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</si>
  <si>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</si>
  <si>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</si>
  <si>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</si>
  <si>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</si>
  <si>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</si>
  <si>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</si>
  <si>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</si>
  <si>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</si>
  <si>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</si>
  <si>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</si>
  <si>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</si>
  <si>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</si>
  <si>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</si>
  <si>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</si>
  <si>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</si>
  <si>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</si>
  <si>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</si>
  <si>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</si>
  <si>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</si>
  <si>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</si>
  <si>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</si>
  <si>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</si>
  <si>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</si>
  <si>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</si>
  <si>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</si>
  <si>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</si>
  <si>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</si>
  <si>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</si>
  <si>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</si>
  <si>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</si>
  <si>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</si>
  <si>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</si>
  <si>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</si>
  <si>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</si>
  <si>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</si>
  <si>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</si>
  <si>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</si>
  <si>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</si>
  <si>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</si>
  <si>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</si>
  <si>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</si>
  <si>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</si>
  <si>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</si>
  <si>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</si>
  <si>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</si>
  <si>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</si>
  <si>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</si>
  <si>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</si>
  <si>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</si>
  <si>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</si>
  <si>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</si>
  <si>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</si>
  <si>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</si>
  <si>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</si>
  <si>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</si>
  <si>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</si>
  <si>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</si>
  <si>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</si>
  <si>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</si>
  <si>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</si>
  <si>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</si>
  <si>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</si>
  <si>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</si>
  <si>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</si>
  <si>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</si>
  <si>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</si>
  <si>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</si>
  <si>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</si>
  <si>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</si>
  <si>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</si>
  <si>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</si>
  <si>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</si>
  <si>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</si>
  <si>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</si>
  <si>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</si>
  <si>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</si>
  <si>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</si>
  <si>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</si>
  <si>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</si>
  <si>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</si>
  <si>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</si>
  <si>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</si>
  <si>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</si>
  <si>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</si>
  <si>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</si>
  <si>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</si>
  <si>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</si>
  <si>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</si>
  <si>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</si>
  <si>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</si>
  <si>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</si>
  <si>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</si>
  <si>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</si>
  <si>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</si>
  <si>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</si>
  <si>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</si>
  <si>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</si>
  <si>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</si>
  <si>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</si>
  <si>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</si>
  <si>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</si>
  <si>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</si>
  <si>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</si>
  <si>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</si>
  <si>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</si>
  <si>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</si>
  <si>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</si>
  <si>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</si>
  <si>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</si>
  <si>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</si>
  <si>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</si>
  <si>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</si>
  <si>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</si>
  <si>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</si>
  <si>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</si>
  <si>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</si>
  <si>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</si>
  <si>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</si>
  <si>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</si>
  <si>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</si>
  <si>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</si>
  <si>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</si>
  <si>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</si>
  <si>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</si>
  <si>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</si>
  <si>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</si>
  <si>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</si>
  <si>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</si>
  <si>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</si>
  <si>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</si>
  <si>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</si>
  <si>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</si>
  <si>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</si>
  <si>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</si>
  <si>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</si>
  <si>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</si>
  <si>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</si>
  <si>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</si>
  <si>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</si>
  <si>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</si>
  <si>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</si>
  <si>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</si>
  <si>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</si>
  <si>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</si>
  <si>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</si>
  <si>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</si>
  <si>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</si>
  <si>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</si>
  <si>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</si>
  <si>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</si>
  <si>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</si>
  <si>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</si>
  <si>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</si>
  <si>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</si>
  <si>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</si>
  <si>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</si>
  <si>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</si>
  <si>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</si>
  <si>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</si>
  <si>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</si>
  <si>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</si>
  <si>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</si>
  <si>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</si>
  <si>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</si>
  <si>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</si>
  <si>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</si>
  <si>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</si>
  <si>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</si>
  <si>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</si>
  <si>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</si>
  <si>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</si>
  <si>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</si>
  <si>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</si>
  <si>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</si>
  <si>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</si>
  <si>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</si>
  <si>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</si>
  <si>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</si>
  <si>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</si>
  <si>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</si>
  <si>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</si>
  <si>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</si>
  <si>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</si>
  <si>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</si>
  <si>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</si>
  <si>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</si>
  <si>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</si>
  <si>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</si>
  <si>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</si>
  <si>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</si>
  <si>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</si>
  <si>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</si>
  <si>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</si>
  <si>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</si>
  <si>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</si>
  <si>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</si>
  <si>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</si>
  <si>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</si>
  <si>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</si>
  <si>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</si>
  <si>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</si>
  <si>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</si>
  <si>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</si>
  <si>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</si>
  <si>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</si>
  <si>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</si>
  <si>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</si>
  <si>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</si>
  <si>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</si>
  <si>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</si>
  <si>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</si>
  <si>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</si>
  <si>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</si>
  <si>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</si>
  <si>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</si>
  <si>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</si>
  <si>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</si>
  <si>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</si>
  <si>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</si>
  <si>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</si>
  <si>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</si>
  <si>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</si>
  <si>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</si>
  <si>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</si>
  <si>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</si>
  <si>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</si>
  <si>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</si>
  <si>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</si>
  <si>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</si>
  <si>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</si>
  <si>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</si>
  <si>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</si>
  <si>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</si>
  <si>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</si>
  <si>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</si>
  <si>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</si>
  <si>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</si>
  <si>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</si>
  <si>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</si>
  <si>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</si>
  <si>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</si>
  <si>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</si>
  <si>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</si>
  <si>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</si>
  <si>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</si>
  <si>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</si>
  <si>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</si>
  <si>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</si>
  <si>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</si>
  <si>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</si>
  <si>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</si>
  <si>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</si>
  <si>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</si>
  <si>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</si>
  <si>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</si>
  <si>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</si>
  <si>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</si>
  <si>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</si>
  <si>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</si>
  <si>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</si>
  <si>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</si>
  <si>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</si>
  <si>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</si>
  <si>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</si>
  <si>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</si>
  <si>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</si>
  <si>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</si>
  <si>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</si>
  <si>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</si>
  <si>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</si>
  <si>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</si>
  <si>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</si>
  <si>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</si>
  <si>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</si>
  <si>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</si>
  <si>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</si>
  <si>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</si>
  <si>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</si>
  <si>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</si>
  <si>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</si>
  <si>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</si>
  <si>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</si>
  <si>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</si>
  <si>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</si>
  <si>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</si>
  <si>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</si>
  <si>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</si>
  <si>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</si>
  <si>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</si>
  <si>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</si>
  <si>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</si>
  <si>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</si>
  <si>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</si>
  <si>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</si>
  <si>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</si>
  <si>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</si>
  <si>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</si>
  <si>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</si>
  <si>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</si>
  <si>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</si>
  <si>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</si>
  <si>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</si>
  <si>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</si>
  <si>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</si>
  <si>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</si>
  <si>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</si>
  <si>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</si>
  <si>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</si>
  <si>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</si>
  <si>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</si>
  <si>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</si>
  <si>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</si>
  <si>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</si>
  <si>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</si>
  <si>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</si>
  <si>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</si>
  <si>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</si>
  <si>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</si>
  <si>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</si>
  <si>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</si>
  <si>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</si>
  <si>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</si>
  <si>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</si>
  <si>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</si>
  <si>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</si>
  <si>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</si>
  <si>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</si>
  <si>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</si>
  <si>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</si>
  <si>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</si>
  <si>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</si>
  <si>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</si>
  <si>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</si>
  <si>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</si>
  <si>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</si>
  <si>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</si>
  <si>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</si>
  <si>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</si>
  <si>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</si>
  <si>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</si>
  <si>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</si>
  <si>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</si>
  <si>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</si>
  <si>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</si>
  <si>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</si>
  <si>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</si>
  <si>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</si>
  <si>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</si>
  <si>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</si>
  <si>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</si>
  <si>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</si>
  <si>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</si>
  <si>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</si>
  <si>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</si>
  <si>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</si>
  <si>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</si>
  <si>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</si>
  <si>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</si>
  <si>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</si>
  <si>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</si>
  <si>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</si>
  <si>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</si>
  <si>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</si>
  <si>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</si>
  <si>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</si>
  <si>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</si>
  <si>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</si>
  <si>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</si>
  <si>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</si>
  <si>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</si>
  <si>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</si>
  <si>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</si>
  <si>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</si>
  <si>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</si>
  <si>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</si>
  <si>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</si>
  <si>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</si>
  <si>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</si>
  <si>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</si>
  <si>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</si>
  <si>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</si>
  <si>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</si>
  <si>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</si>
  <si>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</si>
  <si>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</si>
  <si>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</si>
  <si>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</si>
  <si>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</si>
  <si>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</si>
  <si>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</si>
  <si>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</si>
  <si>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</si>
  <si>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</si>
  <si>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</si>
  <si>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</si>
  <si>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</si>
  <si>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</si>
  <si>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</si>
  <si>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</si>
  <si>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</si>
  <si>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</si>
  <si>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</si>
  <si>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</si>
  <si>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</si>
  <si>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</si>
  <si>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</si>
  <si>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</si>
  <si>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</si>
  <si>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</si>
  <si>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</si>
  <si>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</si>
  <si>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</si>
  <si>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</si>
  <si>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</si>
  <si>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</si>
  <si>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</si>
  <si>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</si>
  <si>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</si>
  <si>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</si>
  <si>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</si>
  <si>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</si>
  <si>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</si>
  <si>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</si>
  <si>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</si>
  <si>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</si>
  <si>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</si>
  <si>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</si>
  <si>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</si>
  <si>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</si>
  <si>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</si>
  <si>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</si>
  <si>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</si>
  <si>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</si>
  <si>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</si>
  <si>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</si>
  <si>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</si>
  <si>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</si>
  <si>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</si>
  <si>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</si>
  <si>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</si>
  <si>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</si>
  <si>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</si>
  <si>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</si>
  <si>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</si>
  <si>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</si>
  <si>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</si>
  <si>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</si>
  <si>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</si>
  <si>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</si>
  <si>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</si>
  <si>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</si>
  <si>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</si>
  <si>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</si>
  <si>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</si>
  <si>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</si>
  <si>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</si>
  <si>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</si>
  <si>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</si>
  <si>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</si>
  <si>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</si>
  <si>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</si>
  <si>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</si>
  <si>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</si>
  <si>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</si>
  <si>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</si>
  <si>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</si>
  <si>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</si>
  <si>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</si>
  <si>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</si>
  <si>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</si>
  <si>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</si>
  <si>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</si>
  <si>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</si>
  <si>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</si>
  <si>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</si>
  <si>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</si>
  <si>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</si>
  <si>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</si>
  <si>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</si>
  <si>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</si>
  <si>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</si>
  <si>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</si>
  <si>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</si>
  <si>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</si>
  <si>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</si>
  <si>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</si>
  <si>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</si>
  <si>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</si>
  <si>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</si>
  <si>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</si>
  <si>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</si>
  <si>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</si>
  <si>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</si>
  <si>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</si>
  <si>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</si>
  <si>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</si>
  <si>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</si>
  <si>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</si>
  <si>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</si>
  <si>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</si>
  <si>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</si>
  <si>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</si>
  <si>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</si>
  <si>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</si>
  <si>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</si>
  <si>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</si>
  <si>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</si>
  <si>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</si>
  <si>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</si>
  <si>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</si>
  <si>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</si>
  <si>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</si>
  <si>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</si>
  <si>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</si>
  <si>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</si>
  <si>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</si>
  <si>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</si>
  <si>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</si>
  <si>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</si>
  <si>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</si>
  <si>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</si>
  <si>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</si>
  <si>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</si>
  <si>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</si>
  <si>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</si>
  <si>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</si>
  <si>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</si>
  <si>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</si>
  <si>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</si>
  <si>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</si>
  <si>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</si>
  <si>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</si>
  <si>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</si>
  <si>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</si>
  <si>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</si>
  <si>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</si>
  <si>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</si>
  <si>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</si>
  <si>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</si>
  <si>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</si>
  <si>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</si>
  <si>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</si>
  <si>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</si>
  <si>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</si>
  <si>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</si>
  <si>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</si>
  <si>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</si>
  <si>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</si>
  <si>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</si>
  <si>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</si>
  <si>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</si>
  <si>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</si>
  <si>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</si>
  <si>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</si>
  <si>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</si>
  <si>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</si>
  <si>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</si>
  <si>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</si>
  <si>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</si>
  <si>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</si>
  <si>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</si>
  <si>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</si>
  <si>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</si>
  <si>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</si>
  <si>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</si>
  <si>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</si>
  <si>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</si>
  <si>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</si>
  <si>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</si>
  <si>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</si>
  <si>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</si>
  <si>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</si>
  <si>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</si>
  <si>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</si>
  <si>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</si>
  <si>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</si>
  <si>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</si>
  <si>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</si>
  <si>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</si>
  <si>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</si>
  <si>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</si>
  <si>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</si>
  <si>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</si>
  <si>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</si>
  <si>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</si>
  <si>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</si>
  <si>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</si>
  <si>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</si>
  <si>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</si>
  <si>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</si>
  <si>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</si>
  <si>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</si>
  <si>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</si>
  <si>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</si>
  <si>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</si>
  <si>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</si>
  <si>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</si>
  <si>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</si>
  <si>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</si>
  <si>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</si>
  <si>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</si>
  <si>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</si>
  <si>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</si>
  <si>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</si>
  <si>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</si>
  <si>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</si>
  <si>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</si>
  <si>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</si>
  <si>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</si>
  <si>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</si>
  <si>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</si>
  <si>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</si>
  <si>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</si>
  <si>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</si>
  <si>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</si>
  <si>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</si>
  <si>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</si>
  <si>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</si>
  <si>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</si>
  <si>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</si>
  <si>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</si>
  <si>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</si>
  <si>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</si>
  <si>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</si>
  <si>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</si>
  <si>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</si>
  <si>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</si>
  <si>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</si>
  <si>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</si>
  <si>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</si>
  <si>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</si>
  <si>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</si>
  <si>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</si>
  <si>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</si>
  <si>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</si>
  <si>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</si>
  <si>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</si>
  <si>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</si>
  <si>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</si>
  <si>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</si>
  <si>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</si>
  <si>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</si>
  <si>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</si>
  <si>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</si>
  <si>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</si>
  <si>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</si>
  <si>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</si>
  <si>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</si>
  <si>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</si>
  <si>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</si>
  <si>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</si>
  <si>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</si>
  <si>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</si>
  <si>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</si>
  <si>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</si>
  <si>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</si>
  <si>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</si>
  <si>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</si>
  <si>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</si>
  <si>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</si>
  <si>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</si>
  <si>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</si>
  <si>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</si>
  <si>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</si>
  <si>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</si>
  <si>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</si>
  <si>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</si>
  <si>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</si>
  <si>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</si>
  <si>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</si>
  <si>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</si>
  <si>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</si>
  <si>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</si>
  <si>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</si>
  <si>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</si>
  <si>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</si>
  <si>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</si>
  <si>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</si>
  <si>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</si>
  <si>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</si>
  <si>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</si>
  <si>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</si>
  <si>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</si>
  <si>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</si>
  <si>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</si>
  <si>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</si>
  <si>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</si>
  <si>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</si>
  <si>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</si>
  <si>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</si>
  <si>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</si>
  <si>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</si>
  <si>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</si>
  <si>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</si>
  <si>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</si>
  <si>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</si>
  <si>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</si>
  <si>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</si>
  <si>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</si>
  <si>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</si>
  <si>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</si>
  <si>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</si>
  <si>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</si>
  <si>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</si>
  <si>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</si>
  <si>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</si>
  <si>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</si>
  <si>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</si>
  <si>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</si>
  <si>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</si>
  <si>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</si>
  <si>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</si>
  <si>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</si>
  <si>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</si>
  <si>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</si>
  <si>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</si>
  <si>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</si>
  <si>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</si>
  <si>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</si>
  <si>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</si>
  <si>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</si>
  <si>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</si>
  <si>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</si>
  <si>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</si>
  <si>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</si>
  <si>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</si>
  <si>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</si>
  <si>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</si>
  <si>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</si>
  <si>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</si>
  <si>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</si>
  <si>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</si>
  <si>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</si>
  <si>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</si>
  <si>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</si>
  <si>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</si>
  <si>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</si>
  <si>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</si>
  <si>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</si>
  <si>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</si>
  <si>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</si>
  <si>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</si>
  <si>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</si>
  <si>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</si>
  <si>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</si>
  <si>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</si>
  <si>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</si>
  <si>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</si>
  <si>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</si>
  <si>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</si>
  <si>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</si>
  <si>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</si>
  <si>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</si>
  <si>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</si>
  <si>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</si>
  <si>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</si>
  <si>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</si>
  <si>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</si>
  <si>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</si>
  <si>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</si>
  <si>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</si>
  <si>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</si>
  <si>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</si>
  <si>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</si>
  <si>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</si>
  <si>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</si>
  <si>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</si>
  <si>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</si>
  <si>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</si>
  <si>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</si>
  <si>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</si>
  <si>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</si>
  <si>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</si>
  <si>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</si>
  <si>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</si>
  <si>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</si>
  <si>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</si>
  <si>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</si>
  <si>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</si>
  <si>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</si>
  <si>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</si>
  <si>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</si>
  <si>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</si>
  <si>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</si>
  <si>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</si>
  <si>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</si>
  <si>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</si>
  <si>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</si>
  <si>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</si>
  <si>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</si>
  <si>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</si>
  <si>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</si>
  <si>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</si>
  <si>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</si>
  <si>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</si>
  <si>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</si>
  <si>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</si>
  <si>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</si>
  <si>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</si>
  <si>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</si>
  <si>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</si>
  <si>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</si>
  <si>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</si>
  <si>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</si>
  <si>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</si>
  <si>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</si>
  <si>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</si>
  <si>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</si>
  <si>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</si>
  <si>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</si>
  <si>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</si>
  <si>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</si>
  <si>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</si>
  <si>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</si>
  <si>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</si>
  <si>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</si>
  <si>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</si>
  <si>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</si>
  <si>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</si>
  <si>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</si>
  <si>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</si>
  <si>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</si>
  <si>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</si>
  <si>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</si>
  <si>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</si>
  <si>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</si>
  <si>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</si>
  <si>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</si>
  <si>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</si>
  <si>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</si>
  <si>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</si>
  <si>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</si>
  <si>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</si>
  <si>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</si>
  <si>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</si>
  <si>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</si>
  <si>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</si>
  <si>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</si>
  <si>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</si>
  <si>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</si>
  <si>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</si>
  <si>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</si>
  <si>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</si>
  <si>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</si>
  <si>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</si>
  <si>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</si>
  <si>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</si>
  <si>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</si>
  <si>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</si>
  <si>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</si>
  <si>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</si>
  <si>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</si>
  <si>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</si>
  <si>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</si>
  <si>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</si>
  <si>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</si>
  <si>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</si>
  <si>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</si>
  <si>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</si>
  <si>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</si>
  <si>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</si>
  <si>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</si>
  <si>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</si>
  <si>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</si>
  <si>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</si>
  <si>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</si>
  <si>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</si>
  <si>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</si>
  <si>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</si>
  <si>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</si>
  <si>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</si>
  <si>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</si>
  <si>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</si>
  <si>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</si>
  <si>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</si>
  <si>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</si>
  <si>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</si>
  <si>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</si>
  <si>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</si>
  <si>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</si>
  <si>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</si>
  <si>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</si>
  <si>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</si>
  <si>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</si>
  <si>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</si>
  <si>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</si>
  <si>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</si>
  <si>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</si>
  <si>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</si>
  <si>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</si>
  <si>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</si>
  <si>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</si>
  <si>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</si>
  <si>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</si>
  <si>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</si>
  <si>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</si>
  <si>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</si>
  <si>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</si>
  <si>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</si>
  <si>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</si>
  <si>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</si>
  <si>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</si>
  <si>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</si>
  <si>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</si>
  <si>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</si>
  <si>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</si>
  <si>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</si>
  <si>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</si>
  <si>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</si>
  <si>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</si>
  <si>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</si>
  <si>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</si>
  <si>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</si>
  <si>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</si>
  <si>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</si>
  <si>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</si>
  <si>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</si>
  <si>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</si>
  <si>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</si>
  <si>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</si>
  <si>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</si>
  <si>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</si>
  <si>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</si>
  <si>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</si>
  <si>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</si>
  <si>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</si>
  <si>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</si>
  <si>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</si>
  <si>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</si>
  <si>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</si>
  <si>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</si>
  <si>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</si>
  <si>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</si>
  <si>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</si>
  <si>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</si>
  <si>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</si>
  <si>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</si>
  <si>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</si>
  <si>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</si>
  <si>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</si>
  <si>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</si>
  <si>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</si>
  <si>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</si>
  <si>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</si>
  <si>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</si>
  <si>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</si>
  <si>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</si>
  <si>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</si>
  <si>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</si>
  <si>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</si>
  <si>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</si>
  <si>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</si>
  <si>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</si>
  <si>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</si>
  <si>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</si>
  <si>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</si>
  <si>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</si>
  <si>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</si>
  <si>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</si>
  <si>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</si>
  <si>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</si>
  <si>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</si>
  <si>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</si>
  <si>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</si>
  <si>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</si>
  <si>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</si>
  <si>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</si>
  <si>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</si>
  <si>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</si>
  <si>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</si>
  <si>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</si>
  <si>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</si>
  <si>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</si>
  <si>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</si>
  <si>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</si>
  <si>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</si>
  <si>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</si>
  <si>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</si>
  <si>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</si>
  <si>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</si>
  <si>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</si>
  <si>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</si>
  <si>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</si>
  <si>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</si>
  <si>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</si>
  <si>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</si>
  <si>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</si>
  <si>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</si>
  <si>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</si>
  <si>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</si>
  <si>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</si>
  <si>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</si>
  <si>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</si>
  <si>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</si>
  <si>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</si>
  <si>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</si>
  <si>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</si>
  <si>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</si>
  <si>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</si>
  <si>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</si>
  <si>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</si>
  <si>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</si>
  <si>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</si>
  <si>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</si>
  <si>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</si>
  <si>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</si>
  <si>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</si>
  <si>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</si>
  <si>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</si>
  <si>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</si>
  <si>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</si>
  <si>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</si>
  <si>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</si>
  <si>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</si>
  <si>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</si>
  <si>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</si>
  <si>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</si>
  <si>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</si>
  <si>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</si>
  <si>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</si>
  <si>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</si>
  <si>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</si>
  <si>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</si>
  <si>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</si>
  <si>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</si>
  <si>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</si>
  <si>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</si>
  <si>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</si>
  <si>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</si>
  <si>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</si>
  <si>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</si>
  <si>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</si>
  <si>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</si>
  <si>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</si>
  <si>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</si>
  <si>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</si>
  <si>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</si>
  <si>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</si>
  <si>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</si>
  <si>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</si>
  <si>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</si>
  <si>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</si>
  <si>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</si>
  <si>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</si>
  <si>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</si>
  <si>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</si>
  <si>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</si>
  <si>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</si>
  <si>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</si>
  <si>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</si>
  <si>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</si>
  <si>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</si>
  <si>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</si>
  <si>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</si>
  <si>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</si>
  <si>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</si>
  <si>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</si>
  <si>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</si>
  <si>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</si>
  <si>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</si>
  <si>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</si>
  <si>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</si>
  <si>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</si>
  <si>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</si>
  <si>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</si>
  <si>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</si>
  <si>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</si>
  <si>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</si>
  <si>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</si>
  <si>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</si>
  <si>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</si>
  <si>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</si>
  <si>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</si>
  <si>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</si>
  <si>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</si>
  <si>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</si>
  <si>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</si>
  <si>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</si>
  <si>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</si>
  <si>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</si>
  <si>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</si>
  <si>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</si>
  <si>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</si>
  <si>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</si>
  <si>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</si>
  <si>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</si>
  <si>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</si>
  <si>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</si>
  <si>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</si>
  <si>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</si>
  <si>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</si>
  <si>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</si>
  <si>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</si>
  <si>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</si>
  <si>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</si>
  <si>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</si>
  <si>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</si>
  <si>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</si>
  <si>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</si>
  <si>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</si>
  <si>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</si>
  <si>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</si>
  <si>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</si>
  <si>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</si>
  <si>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</si>
  <si>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</si>
  <si>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</si>
  <si>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</si>
  <si>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</si>
  <si>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</si>
  <si>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</si>
  <si>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</si>
  <si>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</si>
  <si>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</si>
  <si>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</si>
  <si>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</si>
  <si>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</si>
  <si>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</si>
  <si>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</si>
  <si>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</si>
  <si>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</si>
  <si>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</si>
  <si>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</si>
  <si>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</si>
  <si>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</si>
  <si>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</si>
  <si>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</si>
  <si>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</si>
  <si>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</si>
  <si>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</si>
  <si>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</si>
  <si>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</si>
  <si>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</si>
  <si>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</si>
  <si>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</si>
  <si>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</si>
  <si>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</si>
  <si>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</si>
  <si>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</si>
  <si>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</si>
  <si>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</si>
  <si>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</si>
  <si>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</si>
  <si>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</si>
  <si>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</si>
  <si>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</si>
  <si>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</si>
  <si>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</si>
  <si>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</si>
  <si>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</si>
  <si>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</si>
  <si>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</si>
  <si>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</si>
  <si>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</si>
  <si>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</si>
  <si>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</si>
  <si>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</si>
  <si>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</si>
  <si>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</si>
  <si>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</si>
  <si>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</si>
  <si>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</si>
  <si>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</si>
  <si>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</si>
  <si>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</si>
  <si>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</si>
  <si>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</si>
  <si>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</si>
  <si>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</si>
  <si>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</si>
  <si>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</si>
  <si>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</si>
  <si>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</si>
  <si>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</si>
  <si>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</si>
  <si>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</si>
  <si>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</si>
  <si>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</si>
  <si>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</si>
  <si>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</si>
  <si>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</si>
  <si>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</si>
  <si>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</si>
  <si>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</si>
  <si>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</si>
  <si>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</si>
  <si>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</si>
  <si>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</si>
  <si>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</si>
  <si>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</si>
  <si>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</si>
  <si>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</si>
  <si>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</si>
  <si>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</si>
  <si>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</si>
  <si>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</si>
  <si>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</si>
  <si>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</si>
  <si>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</si>
  <si>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</si>
  <si>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</si>
  <si>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</si>
  <si>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</si>
  <si>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</si>
  <si>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</si>
  <si>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</si>
  <si>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</si>
  <si>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</si>
  <si>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</si>
  <si>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</si>
  <si>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</si>
  <si>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</si>
  <si>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</si>
  <si>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</si>
  <si>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</si>
  <si>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</si>
  <si>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</si>
  <si>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</si>
  <si>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</si>
  <si>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</si>
  <si>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</si>
  <si>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</si>
  <si>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</si>
  <si>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</si>
  <si>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</si>
  <si>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</si>
  <si>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</si>
  <si>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</si>
  <si>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</si>
  <si>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</si>
  <si>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</si>
  <si>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</si>
  <si>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</si>
  <si>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</si>
  <si>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</si>
  <si>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</si>
  <si>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</si>
  <si>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</si>
  <si>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</si>
  <si>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</si>
  <si>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</si>
  <si>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</si>
  <si>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</si>
  <si>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</si>
  <si>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</si>
  <si>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</si>
  <si>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</si>
  <si>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</si>
  <si>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</si>
  <si>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</si>
  <si>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</si>
  <si>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</si>
  <si>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</si>
  <si>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</si>
  <si>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</si>
  <si>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</si>
  <si>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</si>
  <si>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</si>
  <si>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</si>
  <si>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</si>
  <si>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</si>
  <si>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</si>
  <si>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</si>
  <si>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</si>
  <si>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</si>
  <si>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</si>
  <si>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</si>
  <si>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</si>
  <si>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</si>
  <si>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</si>
  <si>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</si>
  <si>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</si>
  <si>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</si>
  <si>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</si>
  <si>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</si>
  <si>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</si>
  <si>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</si>
  <si>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</si>
  <si>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</si>
  <si>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</si>
  <si>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</si>
  <si>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</si>
  <si>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</si>
  <si>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</si>
  <si>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</si>
  <si>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</si>
  <si>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</si>
  <si>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</si>
  <si>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</si>
  <si>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</si>
  <si>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</si>
  <si>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</si>
  <si>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</si>
  <si>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</si>
  <si>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</si>
  <si>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</si>
  <si>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</si>
  <si>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</si>
  <si>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</si>
  <si>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</si>
  <si>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</si>
  <si>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</si>
  <si>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</si>
  <si>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</si>
  <si>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</si>
  <si>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</si>
  <si>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</si>
  <si>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</si>
  <si>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</si>
  <si>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</si>
  <si>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</si>
  <si>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</si>
  <si>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</si>
  <si>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</si>
  <si>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</si>
  <si>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</si>
  <si>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</si>
  <si>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</si>
  <si>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</si>
  <si>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</si>
  <si>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</si>
  <si>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</si>
  <si>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</si>
  <si>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</si>
  <si>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</si>
  <si>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</si>
  <si>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</si>
  <si>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</si>
  <si>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</si>
  <si>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</si>
  <si>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</si>
  <si>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</si>
  <si>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</si>
  <si>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</si>
  <si>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</si>
  <si>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</si>
  <si>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</si>
  <si>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</si>
  <si>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</si>
  <si>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</si>
  <si>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</si>
  <si>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</si>
  <si>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</si>
  <si>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</si>
  <si>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</si>
  <si>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</si>
  <si>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</si>
  <si>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</si>
  <si>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</si>
  <si>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</si>
  <si>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</si>
  <si>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</si>
  <si>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</si>
  <si>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</si>
  <si>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</si>
  <si>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</si>
  <si>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</si>
  <si>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</si>
  <si>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</si>
  <si>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</si>
  <si>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</si>
  <si>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</si>
  <si>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</si>
  <si>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</si>
  <si>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</si>
  <si>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</si>
  <si>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</si>
  <si>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</si>
  <si>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</si>
  <si>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</si>
  <si>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</si>
  <si>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</si>
  <si>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</si>
  <si>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</si>
  <si>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</si>
  <si>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</si>
  <si>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</si>
  <si>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</si>
  <si>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</si>
  <si>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</si>
  <si>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</si>
  <si>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</si>
  <si>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</si>
  <si>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</si>
  <si>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</si>
  <si>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</si>
  <si>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</si>
  <si>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</si>
  <si>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</si>
  <si>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</si>
  <si>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</si>
  <si>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</si>
  <si>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</si>
  <si>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</si>
  <si>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</si>
  <si>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</si>
  <si>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</si>
  <si>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</si>
  <si>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</si>
  <si>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</si>
  <si>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</si>
  <si>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</si>
  <si>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</si>
  <si>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</si>
  <si>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</si>
  <si>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</si>
  <si>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</si>
  <si>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</si>
  <si>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</si>
  <si>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</si>
  <si>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</si>
  <si>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</si>
  <si>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</si>
  <si>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</si>
  <si>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</si>
  <si>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</si>
  <si>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</si>
  <si>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</si>
  <si>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</si>
  <si>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</si>
  <si>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</si>
  <si>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</si>
  <si>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</si>
  <si>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</si>
  <si>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</si>
  <si>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</si>
  <si>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</si>
  <si>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</si>
  <si>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</si>
  <si>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</si>
  <si>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</si>
  <si>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</si>
  <si>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</si>
  <si>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</si>
  <si>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</si>
  <si>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</si>
  <si>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</si>
  <si>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</si>
  <si>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</si>
  <si>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</si>
  <si>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</si>
  <si>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</si>
  <si>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</si>
  <si>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</si>
  <si>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</si>
  <si>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</si>
  <si>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</si>
  <si>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</si>
  <si>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</si>
  <si>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</si>
  <si>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</si>
  <si>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</si>
  <si>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</si>
  <si>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</si>
  <si>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</si>
  <si>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</si>
  <si>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</si>
  <si>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</si>
  <si>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</si>
  <si>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</si>
  <si>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</si>
  <si>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</si>
  <si>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</si>
  <si>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</si>
  <si>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</si>
  <si>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</si>
  <si>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</si>
  <si>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</si>
  <si>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</si>
  <si>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</si>
  <si>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</si>
  <si>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</si>
  <si>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</si>
  <si>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</si>
  <si>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</si>
  <si>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</si>
  <si>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</si>
  <si>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</si>
  <si>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</si>
  <si>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</si>
  <si>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</si>
  <si>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</si>
  <si>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</si>
  <si>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</si>
  <si>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</si>
  <si>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</si>
  <si>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</si>
  <si>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</si>
  <si>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</si>
  <si>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</si>
  <si>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</si>
  <si>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</si>
  <si>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</si>
  <si>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</si>
  <si>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</si>
  <si>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</si>
  <si>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</si>
  <si>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</si>
  <si>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</si>
  <si>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</si>
  <si>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</si>
  <si>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</si>
  <si>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</si>
  <si>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</si>
  <si>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</si>
  <si>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</si>
  <si>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</si>
  <si>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</si>
  <si>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</si>
  <si>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</si>
  <si>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</si>
  <si>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</si>
  <si>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</si>
  <si>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</si>
  <si>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</si>
  <si>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</si>
  <si>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</si>
  <si>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</si>
  <si>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</si>
  <si>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</si>
  <si>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</si>
  <si>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</si>
  <si>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</si>
  <si>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</si>
  <si>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</si>
  <si>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</si>
  <si>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</si>
  <si>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</si>
  <si>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</si>
  <si>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</si>
  <si>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</si>
  <si>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</si>
  <si>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</si>
  <si>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</si>
  <si>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</si>
  <si>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</si>
  <si>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</si>
  <si>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</si>
  <si>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</si>
  <si>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</si>
  <si>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</si>
  <si>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</si>
  <si>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</si>
  <si>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</si>
  <si>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</si>
  <si>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</si>
  <si>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</si>
  <si>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</si>
  <si>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</si>
  <si>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</si>
  <si>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</si>
  <si>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</si>
  <si>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</si>
  <si>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</si>
  <si>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</si>
  <si>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</si>
  <si>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</si>
  <si>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</si>
  <si>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</si>
  <si>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</si>
  <si>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</si>
  <si>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</si>
  <si>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</si>
  <si>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</si>
  <si>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</si>
  <si>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</si>
  <si>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</si>
  <si>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</si>
  <si>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</si>
  <si>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</si>
  <si>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</si>
  <si>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</si>
  <si>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</si>
  <si>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</si>
  <si>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</si>
  <si>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</si>
  <si>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</si>
  <si>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</si>
  <si>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</si>
  <si>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</si>
  <si>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</si>
  <si>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</si>
  <si>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</si>
  <si>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</si>
  <si>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</si>
  <si>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</si>
  <si>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</si>
  <si>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</si>
  <si>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</si>
  <si>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</si>
  <si>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</si>
  <si>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</si>
  <si>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</si>
  <si>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</si>
  <si>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</si>
  <si>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</si>
  <si>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</si>
  <si>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</si>
  <si>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</si>
  <si>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</si>
  <si>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</si>
  <si>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</si>
  <si>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</si>
  <si>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</si>
  <si>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</si>
  <si>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</si>
  <si>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</si>
  <si>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</si>
  <si>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</si>
  <si>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</si>
  <si>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</si>
  <si>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</si>
  <si>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</si>
  <si>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</si>
  <si>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</si>
  <si>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</si>
  <si>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</si>
  <si>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</si>
  <si>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</si>
  <si>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</si>
  <si>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</si>
  <si>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</si>
  <si>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</si>
  <si>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</si>
  <si>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</si>
  <si>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</si>
  <si>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</si>
  <si>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</si>
  <si>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</si>
  <si>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</si>
  <si>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</si>
  <si>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</si>
  <si>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</si>
  <si>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</si>
  <si>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</si>
  <si>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</si>
  <si>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</si>
  <si>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</si>
  <si>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</si>
  <si>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</si>
  <si>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</si>
  <si>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</si>
  <si>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</si>
  <si>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</si>
  <si>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</si>
  <si>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</si>
  <si>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</si>
  <si>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</si>
  <si>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</si>
  <si>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</si>
  <si>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</si>
  <si>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</si>
  <si>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</si>
  <si>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</si>
  <si>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</si>
  <si>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</si>
  <si>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</si>
  <si>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</si>
  <si>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</si>
  <si>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</si>
  <si>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</si>
  <si>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</si>
  <si>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</si>
  <si>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</si>
  <si>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</si>
  <si>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</si>
  <si>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</si>
  <si>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</si>
  <si>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</si>
  <si>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</si>
  <si>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</si>
  <si>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</si>
  <si>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</si>
  <si>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</si>
  <si>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</si>
  <si>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</si>
  <si>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</si>
  <si>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</si>
  <si>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</si>
  <si>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</si>
  <si>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</si>
  <si>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</si>
  <si>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</si>
  <si>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</si>
  <si>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</si>
  <si>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</si>
  <si>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</si>
  <si>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</si>
  <si>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</si>
  <si>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</si>
  <si>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</si>
  <si>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</si>
  <si>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</si>
  <si>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</si>
  <si>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</si>
  <si>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</si>
  <si>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</si>
  <si>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</si>
  <si>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</si>
  <si>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</si>
  <si>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</si>
  <si>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</si>
  <si>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</si>
  <si>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</si>
  <si>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</si>
  <si>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</si>
  <si>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</si>
  <si>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</si>
  <si>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</si>
  <si>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</si>
  <si>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</si>
  <si>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</si>
  <si>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</si>
  <si>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</si>
  <si>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</si>
  <si>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</si>
  <si>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</si>
  <si>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</si>
  <si>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</si>
  <si>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</si>
  <si>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</si>
  <si>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</si>
  <si>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</si>
  <si>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</si>
  <si>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</si>
  <si>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</si>
  <si>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</si>
  <si>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</si>
  <si>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</si>
  <si>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</si>
  <si>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</si>
  <si>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</si>
  <si>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</si>
  <si>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</si>
  <si>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</si>
  <si>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</si>
  <si>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</si>
  <si>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</si>
  <si>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</si>
  <si>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</si>
  <si>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</si>
  <si>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</si>
  <si>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</si>
  <si>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</si>
  <si>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</si>
  <si>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</si>
  <si>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</si>
  <si>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</si>
  <si>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</si>
  <si>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</si>
  <si>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</si>
  <si>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</si>
  <si>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</si>
  <si>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</si>
  <si>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</si>
  <si>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</si>
  <si>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</si>
  <si>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</si>
  <si>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</si>
  <si>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</si>
  <si>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</si>
  <si>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</si>
  <si>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</si>
  <si>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</si>
  <si>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</si>
  <si>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</si>
  <si>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</si>
  <si>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</si>
  <si>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</si>
  <si>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</si>
  <si>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</si>
  <si>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</si>
  <si>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</si>
  <si>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</si>
  <si>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</si>
  <si>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</si>
  <si>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</si>
  <si>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</si>
  <si>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</si>
  <si>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</si>
  <si>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</si>
  <si>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</si>
  <si>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</si>
  <si>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</si>
  <si>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</si>
  <si>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</si>
  <si>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</si>
  <si>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</si>
  <si>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</si>
  <si>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</si>
  <si>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</si>
  <si>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</si>
  <si>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</si>
  <si>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</si>
  <si>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</si>
  <si>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</si>
  <si>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</si>
  <si>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</si>
  <si>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</si>
  <si>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</si>
  <si>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</si>
  <si>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</si>
  <si>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</si>
  <si>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</si>
  <si>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</si>
  <si>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</si>
  <si>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</si>
  <si>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</si>
  <si>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</si>
  <si>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</si>
  <si>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</si>
  <si>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</si>
  <si>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</si>
  <si>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</si>
  <si>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</si>
  <si>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</si>
  <si>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</si>
  <si>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</si>
  <si>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</si>
  <si>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</si>
  <si>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</si>
  <si>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</si>
  <si>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</si>
  <si>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</si>
  <si>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</si>
  <si>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</si>
  <si>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</si>
  <si>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</si>
  <si>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</si>
  <si>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</si>
  <si>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</si>
  <si>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</si>
  <si>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</si>
  <si>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</si>
  <si>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</si>
  <si>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</si>
  <si>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</si>
  <si>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</si>
  <si>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</si>
  <si>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</si>
  <si>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</si>
  <si>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</si>
  <si>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</si>
  <si>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</si>
  <si>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</si>
  <si>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</si>
  <si>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</si>
  <si>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</si>
  <si>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</si>
  <si>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</si>
  <si>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</si>
  <si>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</si>
  <si>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</si>
  <si>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</si>
  <si>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</si>
  <si>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</si>
  <si>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</si>
  <si>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</si>
  <si>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</si>
  <si>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</si>
  <si>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</si>
  <si>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</si>
  <si>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</si>
  <si>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</si>
  <si>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</si>
  <si>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</si>
  <si>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</si>
  <si>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</si>
  <si>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</si>
  <si>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</si>
  <si>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</si>
  <si>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</si>
  <si>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</si>
  <si>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</si>
  <si>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</si>
  <si>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</si>
  <si>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</si>
  <si>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</si>
  <si>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</si>
  <si>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</si>
  <si>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</si>
  <si>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</si>
  <si>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</si>
  <si>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</si>
  <si>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</si>
  <si>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</si>
  <si>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</si>
  <si>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</si>
  <si>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</si>
  <si>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</si>
  <si>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</si>
  <si>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</si>
  <si>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</si>
  <si>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</si>
  <si>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</si>
  <si>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</si>
  <si>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</si>
  <si>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</si>
  <si>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</si>
  <si>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</si>
  <si>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</si>
  <si>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</si>
  <si>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</si>
  <si>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</si>
  <si>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</si>
  <si>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</si>
  <si>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</si>
  <si>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</si>
  <si>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</si>
  <si>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</si>
  <si>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</si>
  <si>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</si>
  <si>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</si>
  <si>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</si>
  <si>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</si>
  <si>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</si>
  <si>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</si>
  <si>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</si>
  <si>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</si>
  <si>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</si>
  <si>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</si>
  <si>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</si>
  <si>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</si>
  <si>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</si>
  <si>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</si>
  <si>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</si>
  <si>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</si>
  <si>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</si>
  <si>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</si>
  <si>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</si>
  <si>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</si>
  <si>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</si>
  <si>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</si>
  <si>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</si>
  <si>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</si>
  <si>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</si>
  <si>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</si>
  <si>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</si>
  <si>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</si>
  <si>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</si>
  <si>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</si>
  <si>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</si>
  <si>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</si>
  <si>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</si>
  <si>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</si>
  <si>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</si>
  <si>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</si>
  <si>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</si>
  <si>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</si>
  <si>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</si>
  <si>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</si>
  <si>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</si>
  <si>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</si>
  <si>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</si>
  <si>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</si>
  <si>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</si>
  <si>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</si>
  <si>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</si>
  <si>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</si>
  <si>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</si>
  <si>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</si>
  <si>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</si>
  <si>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</si>
  <si>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</si>
  <si>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</si>
  <si>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</si>
  <si>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</si>
  <si>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</si>
  <si>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</si>
  <si>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</si>
  <si>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</si>
  <si>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</si>
  <si>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</si>
  <si>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</si>
  <si>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</si>
  <si>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</si>
  <si>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</si>
  <si>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</si>
  <si>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</si>
  <si>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</si>
  <si>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</si>
  <si>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</si>
  <si>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</si>
  <si>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</si>
  <si>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</si>
  <si>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</si>
  <si>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</si>
  <si>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</si>
  <si>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</si>
  <si>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</si>
  <si>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</si>
  <si>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</si>
  <si>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</si>
  <si>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</si>
  <si>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</si>
  <si>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</si>
  <si>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</si>
  <si>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</si>
  <si>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</si>
  <si>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</si>
  <si>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</si>
  <si>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</si>
  <si>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</si>
  <si>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</si>
  <si>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</si>
  <si>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</si>
  <si>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</si>
  <si>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</si>
  <si>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</si>
  <si>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</si>
  <si>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</si>
  <si>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</si>
  <si>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</si>
  <si>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</si>
  <si>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</si>
  <si>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</si>
  <si>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</si>
  <si>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</si>
  <si>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</si>
  <si>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</si>
  <si>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</si>
  <si>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</si>
  <si>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</si>
  <si>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</si>
  <si>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</si>
  <si>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</si>
  <si>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</si>
  <si>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</si>
  <si>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</si>
  <si>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</si>
  <si>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</si>
  <si>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</si>
  <si>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</si>
  <si>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</si>
  <si>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</si>
  <si>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</si>
  <si>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</si>
  <si>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</si>
  <si>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</si>
  <si>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</si>
  <si>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</si>
  <si>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</si>
  <si>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</si>
  <si>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</si>
  <si>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</si>
  <si>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</si>
  <si>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</si>
  <si>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</si>
  <si>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</si>
  <si>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</si>
  <si>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</si>
  <si>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</si>
  <si>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</si>
  <si>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</si>
  <si>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</si>
  <si>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</si>
  <si>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</si>
  <si>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</si>
  <si>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</si>
  <si>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</si>
  <si>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</si>
  <si>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</si>
  <si>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</si>
  <si>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</si>
  <si>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</si>
  <si>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</si>
  <si>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</si>
  <si>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</si>
  <si>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</si>
  <si>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</si>
  <si>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</si>
  <si>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</si>
  <si>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</si>
  <si>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</si>
  <si>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</si>
  <si>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</si>
  <si>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</si>
  <si>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</si>
  <si>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</si>
  <si>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</si>
  <si>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</si>
  <si>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</si>
  <si>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</si>
  <si>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</si>
  <si>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</si>
  <si>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</si>
  <si>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</si>
  <si>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</si>
  <si>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</si>
  <si>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</si>
  <si>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</si>
  <si>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</si>
  <si>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</si>
  <si>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</si>
  <si>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</si>
  <si>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</si>
  <si>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</si>
  <si>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</si>
  <si>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</si>
  <si>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</si>
  <si>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</si>
  <si>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</si>
  <si>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</si>
  <si>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</si>
  <si>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</si>
  <si>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</si>
  <si>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</si>
  <si>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</si>
  <si>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</si>
  <si>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</si>
  <si>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</si>
  <si>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</si>
  <si>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</si>
  <si>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</si>
  <si>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</si>
  <si>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</si>
  <si>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</si>
  <si>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</si>
  <si>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</si>
  <si>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</si>
  <si>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</si>
  <si>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</si>
  <si>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</si>
  <si>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</si>
  <si>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</si>
  <si>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</si>
  <si>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</si>
  <si>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</si>
  <si>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</si>
  <si>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</si>
  <si>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</si>
  <si>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</si>
  <si>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</si>
  <si>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</si>
  <si>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</si>
  <si>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</si>
  <si>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</si>
  <si>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</si>
  <si>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</si>
  <si>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</si>
  <si>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</si>
  <si>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</si>
  <si>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</si>
  <si>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</si>
  <si>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</si>
  <si>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</si>
  <si>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</si>
  <si>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</si>
  <si>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</si>
  <si>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</si>
  <si>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</si>
  <si>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</si>
  <si>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</si>
  <si>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</si>
  <si>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</si>
  <si>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</si>
  <si>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</si>
  <si>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</si>
  <si>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</si>
  <si>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</si>
  <si>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</si>
  <si>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</si>
  <si>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</si>
  <si>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</si>
  <si>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</si>
  <si>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</si>
  <si>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</si>
  <si>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</si>
  <si>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</si>
  <si>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</si>
  <si>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</si>
  <si>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</si>
  <si>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</si>
  <si>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</si>
  <si>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</si>
  <si>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</si>
  <si>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</si>
  <si>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</si>
  <si>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</si>
  <si>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</si>
  <si>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</si>
  <si>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</si>
  <si>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</si>
  <si>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</si>
  <si>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</si>
  <si>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</si>
  <si>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</si>
  <si>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</si>
  <si>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</si>
  <si>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</si>
  <si>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</si>
  <si>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</si>
  <si>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</si>
  <si>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</si>
  <si>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</si>
  <si>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</si>
  <si>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</si>
  <si>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</si>
  <si>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</si>
  <si>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</si>
  <si>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</si>
  <si>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</si>
  <si>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</si>
  <si>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</si>
  <si>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</si>
  <si>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</si>
  <si>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</si>
  <si>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</si>
  <si>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</si>
  <si>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</si>
  <si>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</si>
  <si>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</si>
  <si>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</si>
  <si>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</si>
  <si>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</si>
  <si>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</si>
  <si>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</si>
  <si>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</si>
  <si>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</si>
  <si>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</si>
  <si>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</si>
  <si>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</si>
  <si>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</si>
  <si>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</si>
  <si>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</si>
  <si>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</si>
  <si>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</si>
  <si>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</si>
  <si>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</si>
  <si>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</si>
  <si>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</si>
  <si>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</si>
  <si>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</si>
  <si>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</si>
  <si>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</si>
  <si>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</si>
  <si>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</si>
  <si>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</si>
  <si>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</si>
  <si>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</si>
  <si>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</si>
  <si>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</si>
  <si>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</si>
  <si>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</si>
  <si>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</si>
  <si>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</si>
  <si>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</si>
  <si>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</si>
  <si>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</si>
  <si>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</si>
  <si>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</si>
  <si>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</si>
  <si>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</si>
  <si>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</si>
  <si>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</si>
  <si>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</si>
  <si>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</si>
  <si>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</si>
  <si>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</si>
  <si>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</si>
  <si>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</si>
  <si>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</si>
  <si>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</si>
  <si>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</si>
  <si>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</si>
  <si>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</si>
  <si>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</si>
  <si>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</si>
  <si>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</si>
  <si>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</si>
  <si>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</si>
  <si>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</si>
  <si>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</si>
  <si>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</si>
  <si>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</si>
  <si>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</si>
  <si>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</si>
  <si>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</si>
  <si>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</si>
  <si>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</si>
  <si>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</si>
  <si>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</si>
  <si>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</si>
  <si>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</si>
  <si>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</si>
  <si>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</si>
  <si>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</si>
  <si>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</si>
  <si>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</si>
  <si>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</si>
  <si>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</si>
  <si>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</si>
  <si>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</si>
  <si>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</si>
  <si>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</si>
  <si>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</si>
  <si>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</si>
  <si>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</si>
  <si>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</si>
  <si>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</si>
  <si>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</si>
  <si>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</si>
  <si>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</si>
  <si>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</si>
  <si>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</si>
  <si>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</si>
  <si>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</si>
  <si>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</si>
  <si>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</si>
  <si>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</si>
  <si>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</si>
  <si>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</si>
  <si>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</si>
  <si>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</si>
  <si>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</si>
  <si>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</si>
  <si>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</si>
  <si>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</si>
  <si>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</si>
  <si>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</si>
  <si>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</si>
  <si>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</si>
  <si>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</si>
  <si>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</si>
  <si>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</si>
  <si>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</si>
  <si>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</si>
  <si>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</si>
  <si>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</si>
  <si>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</si>
  <si>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</si>
  <si>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</si>
  <si>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</si>
  <si>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</si>
  <si>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</si>
  <si>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</si>
  <si>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</si>
  <si>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</si>
  <si>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</si>
  <si>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</si>
  <si>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</si>
  <si>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</si>
  <si>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</si>
  <si>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</si>
  <si>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</si>
  <si>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</si>
  <si>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</si>
  <si>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</si>
  <si>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</si>
  <si>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</si>
  <si>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</si>
  <si>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</si>
  <si>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</si>
  <si>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</si>
  <si>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</si>
  <si>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</si>
  <si>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</si>
  <si>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</si>
  <si>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</si>
  <si>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</si>
  <si>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</si>
  <si>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</si>
  <si>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</si>
  <si>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</si>
  <si>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</si>
  <si>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</si>
  <si>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</si>
  <si>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</si>
  <si>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</si>
  <si>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</si>
  <si>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</si>
  <si>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</si>
  <si>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</si>
  <si>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</si>
  <si>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</si>
  <si>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</si>
  <si>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</si>
  <si>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</si>
  <si>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</si>
  <si>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</si>
  <si>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</si>
  <si>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</si>
  <si>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</si>
  <si>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</si>
  <si>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</si>
  <si>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</si>
  <si>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</si>
  <si>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</si>
  <si>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</si>
  <si>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</si>
  <si>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</si>
  <si>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</si>
  <si>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</si>
  <si>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</si>
  <si>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</si>
  <si>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</si>
  <si>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</si>
  <si>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</si>
  <si>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</si>
  <si>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</si>
  <si>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</si>
  <si>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</si>
  <si>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</si>
  <si>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</si>
  <si>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</si>
  <si>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</si>
  <si>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</si>
  <si>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</si>
  <si>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</si>
  <si>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</si>
  <si>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</si>
  <si>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</si>
  <si>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</si>
  <si>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</si>
  <si>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</si>
  <si>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</si>
  <si>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</si>
  <si>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</si>
  <si>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</si>
  <si>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</si>
  <si>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</si>
  <si>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</si>
  <si>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</si>
  <si>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</si>
  <si>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</si>
  <si>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</si>
  <si>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</si>
  <si>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</si>
  <si>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</si>
  <si>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</si>
  <si>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</si>
  <si>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</si>
  <si>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</si>
  <si>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</si>
  <si>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</si>
  <si>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</si>
  <si>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</si>
  <si>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</si>
  <si>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</si>
  <si>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</si>
  <si>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</si>
  <si>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</si>
  <si>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</si>
  <si>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</si>
  <si>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</si>
  <si>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</si>
  <si>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</si>
  <si>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</si>
  <si>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</si>
  <si>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</si>
  <si>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</si>
  <si>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</si>
  <si>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</si>
  <si>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</si>
  <si>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</si>
  <si>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</si>
  <si>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</si>
  <si>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</si>
  <si>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</si>
  <si>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</si>
  <si>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</si>
  <si>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</si>
  <si>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</si>
  <si>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</si>
  <si>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</si>
  <si>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</si>
  <si>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</si>
  <si>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</si>
  <si>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</si>
  <si>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</si>
  <si>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</si>
  <si>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</si>
  <si>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</si>
  <si>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</si>
  <si>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</si>
  <si>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</si>
  <si>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</si>
  <si>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</si>
  <si>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</si>
  <si>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</si>
  <si>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</si>
  <si>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</si>
  <si>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</si>
  <si>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</si>
  <si>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</si>
  <si>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</si>
  <si>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</si>
  <si>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</si>
  <si>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</si>
  <si>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</si>
  <si>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</si>
  <si>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</si>
  <si>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</si>
  <si>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</si>
  <si>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</si>
  <si>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</si>
  <si>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</si>
  <si>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</si>
  <si>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</si>
  <si>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</si>
  <si>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</si>
  <si>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</si>
  <si>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</si>
  <si>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</si>
  <si>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</si>
  <si>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</si>
  <si>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</si>
  <si>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</si>
  <si>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</si>
  <si>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</si>
  <si>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</si>
  <si>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</si>
  <si>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</si>
  <si>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</si>
  <si>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</si>
  <si>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</si>
  <si>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</si>
  <si>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</si>
  <si>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</si>
  <si>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</si>
  <si>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</si>
  <si>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</si>
  <si>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</si>
  <si>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</si>
  <si>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</si>
  <si>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</si>
  <si>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</si>
  <si>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</si>
  <si>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</si>
  <si>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</si>
  <si>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</si>
  <si>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</si>
  <si>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</si>
  <si>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</si>
  <si>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</si>
  <si>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</si>
  <si>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</si>
  <si>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</si>
  <si>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</si>
  <si>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</si>
  <si>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</si>
  <si>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</si>
  <si>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</si>
  <si>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</si>
  <si>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</si>
  <si>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</si>
  <si>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</si>
  <si>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</si>
  <si>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</si>
  <si>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</si>
  <si>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</si>
  <si>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</si>
  <si>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</si>
  <si>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</si>
  <si>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</si>
  <si>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</si>
  <si>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</si>
  <si>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</si>
  <si>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</si>
  <si>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</si>
  <si>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</si>
  <si>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</si>
  <si>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</si>
  <si>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</si>
  <si>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</si>
  <si>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</si>
  <si>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</si>
  <si>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</si>
  <si>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</si>
  <si>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</si>
  <si>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</si>
  <si>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</si>
  <si>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</si>
  <si>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</si>
  <si>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</si>
  <si>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</si>
  <si>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</si>
  <si>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</si>
  <si>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</si>
  <si>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</si>
  <si>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</si>
  <si>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</si>
  <si>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</si>
  <si>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</si>
  <si>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</si>
  <si>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</si>
  <si>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</si>
  <si>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</si>
  <si>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</si>
  <si>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</si>
  <si>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</si>
  <si>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</si>
  <si>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</si>
  <si>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</si>
  <si>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</si>
  <si>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</si>
  <si>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</si>
  <si>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</si>
  <si>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</si>
  <si>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</si>
  <si>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</si>
  <si>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</si>
  <si>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</si>
  <si>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</si>
  <si>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</si>
  <si>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</si>
  <si>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</si>
  <si>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</si>
  <si>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</si>
  <si>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</si>
  <si>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</si>
  <si>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</si>
  <si>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</si>
  <si>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</si>
  <si>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</si>
  <si>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</si>
  <si>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</si>
  <si>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</si>
  <si>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</si>
  <si>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</si>
  <si>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</si>
  <si>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</si>
  <si>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</si>
  <si>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</si>
  <si>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</si>
  <si>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</si>
  <si>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</si>
  <si>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</si>
  <si>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</si>
  <si>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</si>
  <si>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</si>
  <si>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</si>
  <si>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</si>
  <si>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</si>
  <si>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</si>
  <si>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</si>
  <si>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</si>
  <si>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</si>
  <si>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</si>
  <si>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</si>
  <si>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</si>
  <si>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</si>
  <si>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</si>
  <si>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</si>
  <si>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</si>
  <si>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</si>
  <si>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</si>
  <si>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</si>
  <si>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</si>
  <si>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</si>
  <si>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</si>
  <si>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</si>
  <si>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</si>
  <si>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</si>
  <si>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</si>
  <si>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</si>
  <si>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</si>
  <si>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</si>
  <si>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</si>
  <si>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</si>
  <si>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</si>
  <si>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</si>
  <si>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</si>
  <si>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</si>
  <si>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</si>
  <si>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</si>
  <si>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</si>
  <si>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</si>
  <si>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</si>
  <si>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</si>
  <si>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</si>
  <si>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</si>
  <si>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</si>
  <si>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</si>
  <si>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</si>
  <si>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</si>
  <si>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</si>
  <si>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</si>
  <si>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</si>
  <si>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</si>
  <si>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</si>
  <si>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</si>
  <si>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</si>
  <si>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</si>
  <si>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</si>
  <si>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</si>
  <si>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</si>
  <si>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</si>
  <si>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</si>
  <si>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</si>
  <si>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</si>
  <si>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</si>
  <si>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</si>
  <si>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</si>
  <si>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</si>
  <si>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</si>
  <si>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</si>
  <si>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</si>
  <si>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</si>
  <si>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</si>
  <si>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</si>
  <si>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</si>
  <si>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</si>
  <si>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</si>
  <si>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</si>
  <si>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</si>
  <si>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</si>
  <si>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</si>
  <si>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</si>
  <si>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</si>
  <si>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</si>
  <si>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</si>
  <si>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</si>
  <si>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</si>
  <si>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</si>
  <si>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</si>
  <si>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</si>
  <si>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</si>
  <si>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</si>
  <si>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</si>
  <si>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</si>
  <si>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</si>
  <si>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</si>
  <si>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</si>
  <si>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</si>
  <si>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</si>
  <si>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</si>
  <si>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</si>
  <si>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</si>
  <si>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</si>
  <si>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</si>
  <si>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</si>
  <si>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</si>
  <si>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</si>
  <si>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</si>
  <si>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</si>
  <si>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</si>
  <si>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</si>
  <si>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</si>
  <si>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</si>
  <si>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</si>
  <si>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</si>
  <si>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</si>
  <si>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</si>
  <si>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</si>
  <si>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</si>
  <si>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</si>
  <si>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</si>
  <si>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</si>
  <si>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</si>
  <si>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</si>
  <si>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</si>
  <si>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</si>
  <si>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</si>
  <si>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</si>
  <si>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</si>
  <si>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</si>
  <si>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</si>
  <si>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</si>
  <si>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</si>
  <si>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</si>
  <si>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</si>
  <si>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</si>
  <si>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</si>
  <si>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</si>
  <si>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</si>
  <si>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</si>
  <si>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</si>
  <si>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</si>
  <si>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</si>
  <si>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</si>
  <si>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</si>
  <si>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</si>
  <si>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</si>
  <si>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</si>
  <si>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</si>
  <si>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</si>
  <si>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</si>
  <si>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</si>
  <si>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</si>
  <si>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</si>
  <si>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</si>
  <si>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</si>
  <si>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</si>
  <si>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</si>
  <si>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</si>
  <si>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</si>
  <si>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</si>
  <si>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</si>
  <si>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</si>
  <si>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</si>
  <si>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</si>
  <si>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</si>
  <si>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</si>
  <si>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</si>
  <si>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</si>
  <si>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</si>
  <si>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</si>
  <si>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</si>
  <si>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</si>
  <si>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</si>
  <si>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</si>
  <si>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</si>
  <si>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</si>
  <si>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</si>
  <si>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</si>
  <si>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</si>
  <si>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</si>
  <si>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</si>
  <si>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</si>
  <si>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</si>
  <si>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</si>
  <si>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</si>
  <si>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</si>
  <si>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</si>
  <si>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</si>
  <si>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</si>
  <si>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</si>
  <si>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</si>
  <si>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</si>
  <si>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</si>
  <si>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</si>
  <si>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</si>
  <si>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</si>
  <si>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</si>
  <si>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</si>
  <si>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</si>
  <si>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</si>
  <si>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</si>
  <si>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</si>
  <si>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</si>
  <si>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</si>
  <si>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</si>
  <si>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</si>
  <si>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</si>
  <si>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</si>
  <si>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</si>
  <si>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</si>
  <si>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</si>
  <si>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</si>
  <si>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</si>
  <si>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</si>
  <si>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</si>
  <si>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</si>
  <si>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</si>
  <si>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</si>
  <si>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</si>
  <si>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</si>
  <si>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</si>
  <si>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</si>
  <si>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</si>
  <si>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</si>
  <si>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</si>
  <si>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</si>
  <si>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</si>
  <si>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</si>
  <si>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</si>
  <si>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</si>
  <si>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</si>
  <si>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</si>
  <si>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</si>
  <si>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</si>
  <si>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</si>
  <si>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</si>
  <si>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</si>
  <si>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</si>
  <si>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</si>
  <si>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</si>
  <si>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</si>
  <si>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</si>
  <si>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</si>
  <si>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</si>
  <si>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</si>
  <si>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</si>
  <si>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</si>
  <si>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</si>
  <si>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</si>
  <si>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</si>
  <si>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</si>
  <si>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</si>
  <si>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</si>
  <si>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</si>
  <si>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</si>
  <si>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</si>
  <si>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</si>
  <si>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</si>
  <si>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</si>
  <si>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</si>
  <si>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</si>
  <si>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</si>
  <si>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</si>
  <si>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</si>
  <si>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</si>
  <si>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</si>
  <si>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</si>
  <si>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</si>
  <si>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</si>
  <si>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</si>
  <si>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</si>
  <si>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</si>
  <si>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</si>
  <si>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</si>
  <si>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</si>
  <si>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</si>
  <si>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</si>
  <si>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</si>
  <si>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</si>
  <si>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</si>
  <si>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</si>
  <si>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</si>
  <si>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</si>
  <si>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</si>
  <si>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</si>
  <si>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</si>
  <si>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</si>
  <si>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</si>
  <si>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</si>
  <si>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</si>
  <si>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</si>
  <si>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</si>
  <si>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</si>
  <si>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</si>
  <si>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</si>
  <si>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</si>
  <si>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</si>
  <si>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</si>
  <si>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</si>
  <si>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</si>
  <si>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</si>
  <si>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</si>
  <si>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</si>
  <si>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</si>
  <si>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</si>
  <si>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</si>
  <si>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</si>
  <si>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</si>
  <si>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</si>
  <si>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</si>
  <si>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</si>
  <si>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</si>
  <si>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</si>
  <si>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</si>
  <si>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</si>
  <si>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</si>
  <si>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</si>
  <si>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</si>
  <si>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</si>
  <si>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</si>
  <si>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</si>
  <si>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</si>
  <si>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</si>
  <si>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</si>
  <si>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</si>
  <si>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</si>
  <si>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</si>
  <si>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</si>
  <si>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</si>
  <si>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</si>
  <si>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</si>
  <si>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</si>
  <si>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</si>
  <si>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</si>
  <si>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</si>
  <si>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</si>
  <si>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</si>
  <si>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</si>
  <si>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</si>
  <si>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</si>
  <si>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</si>
  <si>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</si>
  <si>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</si>
  <si>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</si>
  <si>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</si>
  <si>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</si>
  <si>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</si>
  <si>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</si>
  <si>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</si>
  <si>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</si>
  <si>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</si>
  <si>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</si>
  <si>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</si>
  <si>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</si>
  <si>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</si>
  <si>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</si>
  <si>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</si>
  <si>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</si>
  <si>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</si>
  <si>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</si>
  <si>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</si>
  <si>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</si>
  <si>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</si>
  <si>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</si>
  <si>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</si>
  <si>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</si>
  <si>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</si>
  <si>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</si>
  <si>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</si>
  <si>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</si>
  <si>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</si>
  <si>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</si>
  <si>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</si>
  <si>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</si>
  <si>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</si>
  <si>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</si>
  <si>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</si>
  <si>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</si>
  <si>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</si>
  <si>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</si>
  <si>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</si>
  <si>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</si>
  <si>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</si>
  <si>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</si>
  <si>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</si>
  <si>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</si>
  <si>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</si>
  <si>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</si>
  <si>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</si>
  <si>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</si>
  <si>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</si>
  <si>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</si>
  <si>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</si>
  <si>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</si>
  <si>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</si>
  <si>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</si>
  <si>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</si>
  <si>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</si>
  <si>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</si>
  <si>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</si>
  <si>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</si>
  <si>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</si>
  <si>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</si>
  <si>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</si>
  <si>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</si>
  <si>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</si>
  <si>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</si>
  <si>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</si>
  <si>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</si>
  <si>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</si>
  <si>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</si>
  <si>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</si>
  <si>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</si>
  <si>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</si>
  <si>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</si>
  <si>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</si>
  <si>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</si>
  <si>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</si>
  <si>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</si>
  <si>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</si>
  <si>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</si>
  <si>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</si>
  <si>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</si>
  <si>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</si>
  <si>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</si>
  <si>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</si>
  <si>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</si>
  <si>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</si>
  <si>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</si>
  <si>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</si>
  <si>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</si>
  <si>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</si>
  <si>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</si>
  <si>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</si>
  <si>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</si>
  <si>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</si>
  <si>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</si>
  <si>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</si>
  <si>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</si>
  <si>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</si>
  <si>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</si>
  <si>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</si>
  <si>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</si>
  <si>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</si>
  <si>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</si>
  <si>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</si>
  <si>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</si>
  <si>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</si>
  <si>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</si>
  <si>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</si>
  <si>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</si>
  <si>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</si>
  <si>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</si>
  <si>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</si>
  <si>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</si>
  <si>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</si>
  <si>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</si>
  <si>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</si>
  <si>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</si>
  <si>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</si>
  <si>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</si>
  <si>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</si>
  <si>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</si>
  <si>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</si>
  <si>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</si>
  <si>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</si>
  <si>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</si>
  <si>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</si>
  <si>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</si>
  <si>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</si>
  <si>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</si>
  <si>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</si>
  <si>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</si>
  <si>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</si>
  <si>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</si>
  <si>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</si>
  <si>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</si>
  <si>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</si>
  <si>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</si>
  <si>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</si>
  <si>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</si>
  <si>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</si>
  <si>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</si>
  <si>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</si>
  <si>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</si>
  <si>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</si>
  <si>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</si>
  <si>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</si>
  <si>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</si>
  <si>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</si>
  <si>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</si>
  <si>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</si>
  <si>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</si>
  <si>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</si>
  <si>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</si>
  <si>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</si>
  <si>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</si>
  <si>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</si>
  <si>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</si>
  <si>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</si>
  <si>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</si>
  <si>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</si>
  <si>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</si>
  <si>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</si>
  <si>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</si>
  <si>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</si>
  <si>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</si>
  <si>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</si>
  <si>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</si>
  <si>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</si>
  <si>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</si>
  <si>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</si>
  <si>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</si>
  <si>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</si>
  <si>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</si>
  <si>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</si>
  <si>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</si>
  <si>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</si>
  <si>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</si>
  <si>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</si>
  <si>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</si>
  <si>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</si>
  <si>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</si>
  <si>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</si>
  <si>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</si>
  <si>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</si>
  <si>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</si>
  <si>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</si>
  <si>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</si>
  <si>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</si>
  <si>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</si>
  <si>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</si>
  <si>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</si>
  <si>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</si>
  <si>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</si>
  <si>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</si>
  <si>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</si>
  <si>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</si>
  <si>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</si>
  <si>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</si>
  <si>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</si>
  <si>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</si>
  <si>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</si>
  <si>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</si>
  <si>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</si>
  <si>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</si>
  <si>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</si>
  <si>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</si>
  <si>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</si>
  <si>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</si>
  <si>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</si>
  <si>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</si>
  <si>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</si>
  <si>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</si>
  <si>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</si>
  <si>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</si>
  <si>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</si>
  <si>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</si>
  <si>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</si>
  <si>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</si>
  <si>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</si>
  <si>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</si>
  <si>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</si>
  <si>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</si>
  <si>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</si>
  <si>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</si>
  <si>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</si>
  <si>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</si>
  <si>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</si>
  <si>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</si>
  <si>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</si>
  <si>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</si>
  <si>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</si>
  <si>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</si>
  <si>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</si>
  <si>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</si>
  <si>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</si>
  <si>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</si>
  <si>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</si>
  <si>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</si>
  <si>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</si>
  <si>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</si>
  <si>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</si>
  <si>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</si>
  <si>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</si>
  <si>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</si>
  <si>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</si>
  <si>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</si>
  <si>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</si>
  <si>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</si>
  <si>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</si>
  <si>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</si>
  <si>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</si>
  <si>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</si>
  <si>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</si>
  <si>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</si>
  <si>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</si>
  <si>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</si>
  <si>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</si>
  <si>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</si>
  <si>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</si>
  <si>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</si>
  <si>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</si>
  <si>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</si>
  <si>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</si>
  <si>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</si>
  <si>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</si>
  <si>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</si>
  <si>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</si>
  <si>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</si>
  <si>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</si>
  <si>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</si>
  <si>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</si>
  <si>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</si>
  <si>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</si>
  <si>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</si>
  <si>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</si>
  <si>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</si>
  <si>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</si>
  <si>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</si>
  <si>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</si>
  <si>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</si>
  <si>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</si>
  <si>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</si>
  <si>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</si>
  <si>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</si>
  <si>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</si>
  <si>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</si>
  <si>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</si>
  <si>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</si>
  <si>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</si>
  <si>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</si>
  <si>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</si>
  <si>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</si>
  <si>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</si>
  <si>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</si>
  <si>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</si>
  <si>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</si>
  <si>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</si>
  <si>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</si>
  <si>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</si>
  <si>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</si>
  <si>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</si>
  <si>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</si>
  <si>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</si>
  <si>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</si>
  <si>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</si>
  <si>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</si>
  <si>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</si>
  <si>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</si>
  <si>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</si>
  <si>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</si>
  <si>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</si>
  <si>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</si>
  <si>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</si>
  <si>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</si>
  <si>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</si>
  <si>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</si>
  <si>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</si>
  <si>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</si>
  <si>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</si>
  <si>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</si>
  <si>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</si>
  <si>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</si>
  <si>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</si>
  <si>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</si>
  <si>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</si>
  <si>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</si>
  <si>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</si>
  <si>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</si>
  <si>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</si>
  <si>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</si>
  <si>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</si>
  <si>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</si>
  <si>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</si>
  <si>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</si>
  <si>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</si>
  <si>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</si>
  <si>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</si>
  <si>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</si>
  <si>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</si>
  <si>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</si>
  <si>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</si>
  <si>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</si>
  <si>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</si>
  <si>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</si>
  <si>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</si>
  <si>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</si>
  <si>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</si>
  <si>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</si>
  <si>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</si>
  <si>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</si>
  <si>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</si>
  <si>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</si>
  <si>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</si>
  <si>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</si>
  <si>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</si>
  <si>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</si>
  <si>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</si>
  <si>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</si>
  <si>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</si>
  <si>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</si>
  <si>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</si>
  <si>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</si>
  <si>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</si>
  <si>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</si>
  <si>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</si>
  <si>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</si>
  <si>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</si>
  <si>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</si>
  <si>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</si>
  <si>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</si>
  <si>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</si>
  <si>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</si>
  <si>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</si>
  <si>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</si>
  <si>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</si>
  <si>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</si>
  <si>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</si>
  <si>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</si>
  <si>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</si>
  <si>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</si>
  <si>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</si>
  <si>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</si>
  <si>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</si>
  <si>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</si>
  <si>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</si>
  <si>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</si>
  <si>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</si>
  <si>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</si>
  <si>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</si>
  <si>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</si>
  <si>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</si>
  <si>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</si>
  <si>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</si>
  <si>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</si>
  <si>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</si>
  <si>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</si>
  <si>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</si>
  <si>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</si>
  <si>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</si>
  <si>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</si>
  <si>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</si>
  <si>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</si>
  <si>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</si>
  <si>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</si>
  <si>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</si>
  <si>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</si>
  <si>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</si>
  <si>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</si>
  <si>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</si>
  <si>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</si>
  <si>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</si>
  <si>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</si>
  <si>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</si>
  <si>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</si>
  <si>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</si>
  <si>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</si>
  <si>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</si>
  <si>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</si>
  <si>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</si>
  <si>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</si>
  <si>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</si>
  <si>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</si>
  <si>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</si>
  <si>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</si>
  <si>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</si>
  <si>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</si>
  <si>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</si>
  <si>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</si>
  <si>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</si>
  <si>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</si>
  <si>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</si>
  <si>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</si>
  <si>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</si>
  <si>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</si>
  <si>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</si>
  <si>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</si>
  <si>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</si>
  <si>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</si>
  <si>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</si>
  <si>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</si>
  <si>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</si>
  <si>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</si>
  <si>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</si>
  <si>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</si>
  <si>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</si>
  <si>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</si>
  <si>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</si>
  <si>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</si>
  <si>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</si>
  <si>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</si>
  <si>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</si>
  <si>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</si>
  <si>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</si>
  <si>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</si>
  <si>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</si>
  <si>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</si>
  <si>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</si>
  <si>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</si>
  <si>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</si>
  <si>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</si>
  <si>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</si>
  <si>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</si>
  <si>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</si>
  <si>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</si>
  <si>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</si>
  <si>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</si>
  <si>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</si>
  <si>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</si>
  <si>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</si>
  <si>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</si>
  <si>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</si>
  <si>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</si>
  <si>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</si>
  <si>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</si>
  <si>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</si>
  <si>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</si>
  <si>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</si>
  <si>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</si>
  <si>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</si>
  <si>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</si>
  <si>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</si>
  <si>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</si>
  <si>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</si>
  <si>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</si>
  <si>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</si>
  <si>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</si>
  <si>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</si>
  <si>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</si>
  <si>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</si>
  <si>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</si>
  <si>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</si>
  <si>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</si>
  <si>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</si>
  <si>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</si>
  <si>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</si>
  <si>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</si>
  <si>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</si>
  <si>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</si>
  <si>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</si>
  <si>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</si>
  <si>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</si>
  <si>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</si>
  <si>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</si>
  <si>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</si>
  <si>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</si>
  <si>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</si>
  <si>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</si>
  <si>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</si>
  <si>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</si>
  <si>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</si>
  <si>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</si>
  <si>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</si>
  <si>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</si>
  <si>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</si>
  <si>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</si>
  <si>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</si>
  <si>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</si>
  <si>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</si>
  <si>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</si>
  <si>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</si>
  <si>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</si>
  <si>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</si>
  <si>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</si>
  <si>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</si>
  <si>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</si>
  <si>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</si>
  <si>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</si>
  <si>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</si>
  <si>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</si>
  <si>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</si>
  <si>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</si>
  <si>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</si>
  <si>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</si>
  <si>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</si>
  <si>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</si>
  <si>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</si>
  <si>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</si>
  <si>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</si>
  <si>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</si>
  <si>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</si>
  <si>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</si>
  <si>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</si>
  <si>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</si>
  <si>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</si>
  <si>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</si>
  <si>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</si>
  <si>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</si>
  <si>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</si>
  <si>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</si>
  <si>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</si>
  <si>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</si>
  <si>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</si>
  <si>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</si>
  <si>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</si>
  <si>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</si>
  <si>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</si>
  <si>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</si>
  <si>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</si>
  <si>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</si>
  <si>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</si>
  <si>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</si>
  <si>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</si>
  <si>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</si>
  <si>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</si>
  <si>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</si>
  <si>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</si>
  <si>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</si>
  <si>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</si>
  <si>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</si>
  <si>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</si>
  <si>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</si>
  <si>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</si>
  <si>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</si>
  <si>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</si>
  <si>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</si>
  <si>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</si>
  <si>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</si>
  <si>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</si>
  <si>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</si>
  <si>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</si>
  <si>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</si>
  <si>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</si>
  <si>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</si>
  <si>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</si>
  <si>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</si>
  <si>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</si>
  <si>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</si>
  <si>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</si>
  <si>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</si>
  <si>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</si>
  <si>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</si>
  <si>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</si>
  <si>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</si>
  <si>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</si>
  <si>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</si>
  <si>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</si>
  <si>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</si>
  <si>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</si>
  <si>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</si>
  <si>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</si>
  <si>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</si>
  <si>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</si>
  <si>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</si>
  <si>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</si>
  <si>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</si>
  <si>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</si>
  <si>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</si>
  <si>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</si>
  <si>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</si>
  <si>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</si>
  <si>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</si>
  <si>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</si>
  <si>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</si>
  <si>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</si>
  <si>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</si>
  <si>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</si>
  <si>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</si>
  <si>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</si>
  <si>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</si>
  <si>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</si>
  <si>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</si>
  <si>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</si>
  <si>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</si>
  <si>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</si>
  <si>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</si>
  <si>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</si>
  <si>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</si>
  <si>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</si>
  <si>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</si>
  <si>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</si>
  <si>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</si>
  <si>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</si>
  <si>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</si>
  <si>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</si>
  <si>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</si>
  <si>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</si>
  <si>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</si>
  <si>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</si>
  <si>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</si>
  <si>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</si>
  <si>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</si>
  <si>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</si>
  <si>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</si>
  <si>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</si>
  <si>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</si>
  <si>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</si>
  <si>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</si>
  <si>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</si>
  <si>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</si>
  <si>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</si>
  <si>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</si>
  <si>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</si>
  <si>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</si>
  <si>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</si>
  <si>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</si>
  <si>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</si>
  <si>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</si>
  <si>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</si>
  <si>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</si>
  <si>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</si>
  <si>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</si>
  <si>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</si>
  <si>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</si>
  <si>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</si>
  <si>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</si>
  <si>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</si>
  <si>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</si>
  <si>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</si>
  <si>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</si>
  <si>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</si>
  <si>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</si>
  <si>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</si>
  <si>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</si>
  <si>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</si>
  <si>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</si>
  <si>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</si>
  <si>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</si>
  <si>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</si>
  <si>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</si>
  <si>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</si>
  <si>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</si>
  <si>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</si>
  <si>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</si>
  <si>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</si>
  <si>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</si>
  <si>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</si>
  <si>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</si>
  <si>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</si>
  <si>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</si>
  <si>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</si>
  <si>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</si>
  <si>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</si>
  <si>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</si>
  <si>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</si>
  <si>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</si>
  <si>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</si>
  <si>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</si>
  <si>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</si>
  <si>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</si>
  <si>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</si>
  <si>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</si>
  <si>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</si>
  <si>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</si>
  <si>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</si>
  <si>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</si>
  <si>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</si>
  <si>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</si>
  <si>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</si>
  <si>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</si>
  <si>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</si>
  <si>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</si>
  <si>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</si>
  <si>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</si>
  <si>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</si>
  <si>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</si>
  <si>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</si>
  <si>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</si>
  <si>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</si>
  <si>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</si>
  <si>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</si>
  <si>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</si>
  <si>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</si>
  <si>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</si>
  <si>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</si>
  <si>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</si>
  <si>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</si>
  <si>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</si>
  <si>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</si>
  <si>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</si>
  <si>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</si>
  <si>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</si>
  <si>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</si>
  <si>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</si>
  <si>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</si>
  <si>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</si>
  <si>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</si>
  <si>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</si>
  <si>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</si>
  <si>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</si>
  <si>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</si>
  <si>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</si>
  <si>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</si>
  <si>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</si>
  <si>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</si>
  <si>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</si>
  <si>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</si>
  <si>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</si>
  <si>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</si>
  <si>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</si>
  <si>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</si>
  <si>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</si>
  <si>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</si>
  <si>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</si>
  <si>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</si>
  <si>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</si>
  <si>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</si>
  <si>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</si>
  <si>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</si>
  <si>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</si>
  <si>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</si>
  <si>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</si>
  <si>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</si>
  <si>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</si>
  <si>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</si>
  <si>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</si>
  <si>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</si>
  <si>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</si>
  <si>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</si>
  <si>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</si>
  <si>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</si>
  <si>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</si>
  <si>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</si>
  <si>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</si>
  <si>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</si>
  <si>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</si>
  <si>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</si>
  <si>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</si>
  <si>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</si>
  <si>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</si>
  <si>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</si>
  <si>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</si>
  <si>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</si>
  <si>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</si>
  <si>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</si>
  <si>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</si>
  <si>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</si>
  <si>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</si>
  <si>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</si>
  <si>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</si>
  <si>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</si>
  <si>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</si>
  <si>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</si>
  <si>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</si>
  <si>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</si>
  <si>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</si>
  <si>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</si>
  <si>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</si>
  <si>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</si>
  <si>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</si>
  <si>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</si>
  <si>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</si>
  <si>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</si>
  <si>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</si>
  <si>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</si>
  <si>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</si>
  <si>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</si>
  <si>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</si>
  <si>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</si>
  <si>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</si>
  <si>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</si>
  <si>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</si>
  <si>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</si>
  <si>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</si>
  <si>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</si>
  <si>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</si>
  <si>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</si>
  <si>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</si>
  <si>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</si>
  <si>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</si>
  <si>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</si>
  <si>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</si>
  <si>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</si>
  <si>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</si>
  <si>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</si>
  <si>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</si>
  <si>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</si>
  <si>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</si>
  <si>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</si>
  <si>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</si>
  <si>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</si>
  <si>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</si>
  <si>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</si>
  <si>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</si>
  <si>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</si>
  <si>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</si>
  <si>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</si>
  <si>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</si>
  <si>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</si>
  <si>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</si>
  <si>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</si>
  <si>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</si>
  <si>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</si>
  <si>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</si>
  <si>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</si>
  <si>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</si>
  <si>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</si>
  <si>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</si>
  <si>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</si>
  <si>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</si>
  <si>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</si>
  <si>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</si>
  <si>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</si>
  <si>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</si>
  <si>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</si>
  <si>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</si>
  <si>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</si>
  <si>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</si>
  <si>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</si>
  <si>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</si>
  <si>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</si>
  <si>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</si>
  <si>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</si>
  <si>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</si>
  <si>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</si>
  <si>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</si>
  <si>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</si>
  <si>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</si>
  <si>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</si>
  <si>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</si>
  <si>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</si>
  <si>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</si>
  <si>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</si>
  <si>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</si>
  <si>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</si>
  <si>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</si>
  <si>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</si>
  <si>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</si>
  <si>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</si>
  <si>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</si>
  <si>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</si>
  <si>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</si>
  <si>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</si>
  <si>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</si>
  <si>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</si>
  <si>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</si>
  <si>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</si>
  <si>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</si>
  <si>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</si>
  <si>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</si>
  <si>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</si>
  <si>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</si>
  <si>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</si>
  <si>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</si>
  <si>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</si>
  <si>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</si>
  <si>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</si>
  <si>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</si>
  <si>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</si>
  <si>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</si>
  <si>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</si>
  <si>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</si>
  <si>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</si>
  <si>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</si>
  <si>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</si>
  <si>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</si>
  <si>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</si>
  <si>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</si>
  <si>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</si>
  <si>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</si>
  <si>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</si>
  <si>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</si>
  <si>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</si>
  <si>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</si>
  <si>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</si>
  <si>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</si>
  <si>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</si>
  <si>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</si>
  <si>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</si>
  <si>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</si>
  <si>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</si>
  <si>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</si>
  <si>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</si>
  <si>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</si>
  <si>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</si>
  <si>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</si>
  <si>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</si>
  <si>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</si>
  <si>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</si>
  <si>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</si>
  <si>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</si>
  <si>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</si>
  <si>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</si>
  <si>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</si>
  <si>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</si>
  <si>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</si>
  <si>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</si>
  <si>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</si>
  <si>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</si>
  <si>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</si>
  <si>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</si>
  <si>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</si>
  <si>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</si>
  <si>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</si>
  <si>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</si>
  <si>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</si>
  <si>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</si>
  <si>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</si>
  <si>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</si>
  <si>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</si>
  <si>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</si>
  <si>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</si>
  <si>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</si>
  <si>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</si>
  <si>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</si>
  <si>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</si>
  <si>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</si>
  <si>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</si>
  <si>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</si>
  <si>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</si>
  <si>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</si>
  <si>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</si>
  <si>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</si>
  <si>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</si>
  <si>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</si>
  <si>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</si>
  <si>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</si>
  <si>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</si>
  <si>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</si>
  <si>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</si>
  <si>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</si>
  <si>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</si>
  <si>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</si>
  <si>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</si>
  <si>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</si>
  <si>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</si>
  <si>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</si>
  <si>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</si>
  <si>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</si>
  <si>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</si>
  <si>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</si>
  <si>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</si>
  <si>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</si>
  <si>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</si>
  <si>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</si>
  <si>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</si>
  <si>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</si>
  <si>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</si>
  <si>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</si>
  <si>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</si>
  <si>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</si>
  <si>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</si>
  <si>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</si>
  <si>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</si>
  <si>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</si>
  <si>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</si>
  <si>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</si>
  <si>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</si>
  <si>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</si>
  <si>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</si>
  <si>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</si>
  <si>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</si>
  <si>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</si>
  <si>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</si>
  <si>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</si>
  <si>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</si>
  <si>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</si>
  <si>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</si>
  <si>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</si>
  <si>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</si>
  <si>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</si>
  <si>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</si>
  <si>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</si>
  <si>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</si>
  <si>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</si>
  <si>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</si>
  <si>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</si>
  <si>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</si>
  <si>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</si>
  <si>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</si>
  <si>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</si>
  <si>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</si>
  <si>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</si>
  <si>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</si>
  <si>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</si>
  <si>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</si>
  <si>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</si>
  <si>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</si>
  <si>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</si>
  <si>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</si>
  <si>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</si>
  <si>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</si>
  <si>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</si>
  <si>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</si>
  <si>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</si>
  <si>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</si>
  <si>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</si>
  <si>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</si>
  <si>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</si>
  <si>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</si>
  <si>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</si>
  <si>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</si>
  <si>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</si>
  <si>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</si>
  <si>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</si>
  <si>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</si>
  <si>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</si>
  <si>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</si>
  <si>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</si>
  <si>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</si>
  <si>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</si>
  <si>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</si>
  <si>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</si>
  <si>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</si>
  <si>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</si>
  <si>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</si>
  <si>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</si>
  <si>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</si>
  <si>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</si>
  <si>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</si>
  <si>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</si>
  <si>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</si>
  <si>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</si>
  <si>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</si>
  <si>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</si>
  <si>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</si>
  <si>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</si>
  <si>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</si>
  <si>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</si>
  <si>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</si>
  <si>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</si>
  <si>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</si>
  <si>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</si>
  <si>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</si>
  <si>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</si>
  <si>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</si>
  <si>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</si>
  <si>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</si>
  <si>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</si>
  <si>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</si>
  <si>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</si>
  <si>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</si>
  <si>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</si>
  <si>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</si>
  <si>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</si>
  <si>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</si>
  <si>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</si>
  <si>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</si>
  <si>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</si>
  <si>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</si>
  <si>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</si>
  <si>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</si>
  <si>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</si>
  <si>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</si>
  <si>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</si>
  <si>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</si>
  <si>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</si>
  <si>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</si>
  <si>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</si>
  <si>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</si>
  <si>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</si>
  <si>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</si>
  <si>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</si>
  <si>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</si>
  <si>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</si>
  <si>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</si>
  <si>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</si>
  <si>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</si>
  <si>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</si>
  <si>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</si>
  <si>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</si>
  <si>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</si>
  <si>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</si>
  <si>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</si>
  <si>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</si>
  <si>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</si>
  <si>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</si>
  <si>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</si>
  <si>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</si>
  <si>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</si>
  <si>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</si>
  <si>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</si>
  <si>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</si>
  <si>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</si>
  <si>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</si>
  <si>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</si>
  <si>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</si>
  <si>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</si>
  <si>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</si>
  <si>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</si>
  <si>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</si>
  <si>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</si>
  <si>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</si>
  <si>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</si>
  <si>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</si>
  <si>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</si>
  <si>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</si>
  <si>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</si>
  <si>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</si>
  <si>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</si>
  <si>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</si>
  <si>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</si>
  <si>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</si>
  <si>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</si>
  <si>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</si>
  <si>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</si>
  <si>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</si>
  <si>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</si>
  <si>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</si>
  <si>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</si>
  <si>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</si>
  <si>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</si>
  <si>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</si>
  <si>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</si>
  <si>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</si>
  <si>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</si>
  <si>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</si>
  <si>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</si>
  <si>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</si>
  <si>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</si>
  <si>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</si>
  <si>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</si>
  <si>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</si>
  <si>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</si>
  <si>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</si>
  <si>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</si>
  <si>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</si>
  <si>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</si>
  <si>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</si>
  <si>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</si>
  <si>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</si>
  <si>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</si>
  <si>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</si>
  <si>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</si>
  <si>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</si>
  <si>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</si>
  <si>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</si>
  <si>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</si>
  <si>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</si>
  <si>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</si>
  <si>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</si>
  <si>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</si>
  <si>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</si>
  <si>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</si>
  <si>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</si>
  <si>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</si>
  <si>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</si>
  <si>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</si>
  <si>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</si>
  <si>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</si>
  <si>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</si>
  <si>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</si>
  <si>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</si>
  <si>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</si>
  <si>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</si>
  <si>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</si>
  <si>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</si>
  <si>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</si>
  <si>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</si>
  <si>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</si>
  <si>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</si>
  <si>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</si>
  <si>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</si>
  <si>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</si>
  <si>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</si>
  <si>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</si>
  <si>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</si>
  <si>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</si>
  <si>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</si>
  <si>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</si>
  <si>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</si>
  <si>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</si>
  <si>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</si>
  <si>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</si>
  <si>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</si>
  <si>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</si>
  <si>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</si>
  <si>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</si>
  <si>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</si>
  <si>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</si>
  <si>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</si>
  <si>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</si>
  <si>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</si>
  <si>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</si>
  <si>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</si>
  <si>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</si>
  <si>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</si>
  <si>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</si>
  <si>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</si>
  <si>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</si>
  <si>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</si>
  <si>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</si>
  <si>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</si>
  <si>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</si>
  <si>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</si>
  <si>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</si>
  <si>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</si>
  <si>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</si>
  <si>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</si>
  <si>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</si>
  <si>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</si>
  <si>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</si>
  <si>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</si>
  <si>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</si>
  <si>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</si>
  <si>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</si>
  <si>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</si>
  <si>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</si>
  <si>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</si>
  <si>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</si>
  <si>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</si>
  <si>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</si>
  <si>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</si>
  <si>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</si>
  <si>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</si>
  <si>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</si>
  <si>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</si>
  <si>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</si>
  <si>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</si>
  <si>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</si>
  <si>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</si>
  <si>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</si>
  <si>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</si>
  <si>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</si>
  <si>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</si>
  <si>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</si>
  <si>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</si>
  <si>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</si>
  <si>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</si>
  <si>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</si>
  <si>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</si>
  <si>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</si>
  <si>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</si>
  <si>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</si>
  <si>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</si>
  <si>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</si>
  <si>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</si>
  <si>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</si>
  <si>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</si>
  <si>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</si>
  <si>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</si>
  <si>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</si>
  <si>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</si>
  <si>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</si>
  <si>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</si>
  <si>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</si>
  <si>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</si>
  <si>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</si>
  <si>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</si>
  <si>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</si>
  <si>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</si>
  <si>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</si>
  <si>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</si>
  <si>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</si>
  <si>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</si>
  <si>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</si>
  <si>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</si>
  <si>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</si>
  <si>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</si>
  <si>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</si>
  <si>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</si>
  <si>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</si>
  <si>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</si>
  <si>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</si>
  <si>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</si>
  <si>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</si>
  <si>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</si>
  <si>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</si>
  <si>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</si>
  <si>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</si>
  <si>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</si>
  <si>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</si>
  <si>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</si>
  <si>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</si>
  <si>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</si>
  <si>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</si>
  <si>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</si>
  <si>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</si>
  <si>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</si>
  <si>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</si>
  <si>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</si>
  <si>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</si>
  <si>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</si>
  <si>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</si>
  <si>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</si>
  <si>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</si>
  <si>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</si>
  <si>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</si>
  <si>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</si>
  <si>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</si>
  <si>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</si>
  <si>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</si>
  <si>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</si>
  <si>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</si>
  <si>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</si>
  <si>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</si>
  <si>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</si>
  <si>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</si>
  <si>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</si>
  <si>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</si>
  <si>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</si>
  <si>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</si>
  <si>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</si>
  <si>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</si>
  <si>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</si>
  <si>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</si>
  <si>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</si>
  <si>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</si>
  <si>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</si>
  <si>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</si>
  <si>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</si>
  <si>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</si>
  <si>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</si>
  <si>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</si>
  <si>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</si>
  <si>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</si>
  <si>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</si>
  <si>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</si>
  <si>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</si>
  <si>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</si>
  <si>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</si>
  <si>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</si>
  <si>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</si>
  <si>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</si>
  <si>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</si>
  <si>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</si>
  <si>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</si>
  <si>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</si>
  <si>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</si>
  <si>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</si>
  <si>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</si>
  <si>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</si>
  <si>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</si>
  <si>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</si>
  <si>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</si>
  <si>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</si>
  <si>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</si>
  <si>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</si>
  <si>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</si>
  <si>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</si>
  <si>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</si>
  <si>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</si>
  <si>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</si>
  <si>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</si>
  <si>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</si>
  <si>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</si>
  <si>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</si>
  <si>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</si>
  <si>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</si>
  <si>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</si>
  <si>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</si>
  <si>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</si>
  <si>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</si>
  <si>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</si>
  <si>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</si>
  <si>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</si>
  <si>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</si>
  <si>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</si>
  <si>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</si>
  <si>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</si>
  <si>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</si>
  <si>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</si>
  <si>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</si>
  <si>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</si>
  <si>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</si>
  <si>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</si>
  <si>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</si>
  <si>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</si>
  <si>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</si>
  <si>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</si>
  <si>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</si>
  <si>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</si>
  <si>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</si>
  <si>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</si>
  <si>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</si>
  <si>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</si>
  <si>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</si>
  <si>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</si>
  <si>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</si>
  <si>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</si>
  <si>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</si>
  <si>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</si>
  <si>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</si>
  <si>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</si>
  <si>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</si>
  <si>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</si>
  <si>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</si>
  <si>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</si>
  <si>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</si>
  <si>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</si>
  <si>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</si>
  <si>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</si>
  <si>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</si>
  <si>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</si>
  <si>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</si>
  <si>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</si>
  <si>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</si>
  <si>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</si>
  <si>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</si>
  <si>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</si>
  <si>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</si>
  <si>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</si>
  <si>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</si>
  <si>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</si>
  <si>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</si>
  <si>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</si>
  <si>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</si>
  <si>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</si>
  <si>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</si>
  <si>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</si>
  <si>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</si>
  <si>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</si>
  <si>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</si>
  <si>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</si>
  <si>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</si>
  <si>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</si>
  <si>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</si>
  <si>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</si>
  <si>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</si>
  <si>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</si>
  <si>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</si>
  <si>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</si>
  <si>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</si>
  <si>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</si>
  <si>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</si>
  <si>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</si>
  <si>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</si>
  <si>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</si>
  <si>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</si>
  <si>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</si>
  <si>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</si>
  <si>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</si>
  <si>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</si>
  <si>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</si>
  <si>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</si>
  <si>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</si>
  <si>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</si>
  <si>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</si>
  <si>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</si>
  <si>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</si>
  <si>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</si>
  <si>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</si>
  <si>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</si>
  <si>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</si>
  <si>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</si>
  <si>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</si>
  <si>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</si>
  <si>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</si>
  <si>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</si>
  <si>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</si>
  <si>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</si>
  <si>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</si>
  <si>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</si>
  <si>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</si>
  <si>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</si>
  <si>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</si>
  <si>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</si>
  <si>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</si>
  <si>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</si>
  <si>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</si>
  <si>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</si>
  <si>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</si>
  <si>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</si>
  <si>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</si>
  <si>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</si>
  <si>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</si>
  <si>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</si>
  <si>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</si>
  <si>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</si>
  <si>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</si>
  <si>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</si>
  <si>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</si>
  <si>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</si>
  <si>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</si>
  <si>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</si>
  <si>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</si>
  <si>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</si>
  <si>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</si>
  <si>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</si>
  <si>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</si>
  <si>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</si>
  <si>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</si>
  <si>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</si>
  <si>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</si>
  <si>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</si>
  <si>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</si>
  <si>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</si>
  <si>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</si>
  <si>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</si>
  <si>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</si>
  <si>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</si>
  <si>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</si>
  <si>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</si>
  <si>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</si>
  <si>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</si>
  <si>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</si>
  <si>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</si>
  <si>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</si>
  <si>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</si>
  <si>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</si>
  <si>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</si>
  <si>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</si>
  <si>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</si>
  <si>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</si>
  <si>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</si>
  <si>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</si>
  <si>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</si>
  <si>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</si>
  <si>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</si>
  <si>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</si>
  <si>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</si>
  <si>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</si>
  <si>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</si>
  <si>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</si>
  <si>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</si>
  <si>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</si>
  <si>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</si>
  <si>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</si>
  <si>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</si>
  <si>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</si>
  <si>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</si>
  <si>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</si>
  <si>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</si>
  <si>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</si>
  <si>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</si>
  <si>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</si>
  <si>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</si>
  <si>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</si>
  <si>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</si>
  <si>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</si>
  <si>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</si>
  <si>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</si>
  <si>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</si>
  <si>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</si>
  <si>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</si>
  <si>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</si>
  <si>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</si>
  <si>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</si>
  <si>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</si>
  <si>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</si>
  <si>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</si>
  <si>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</si>
  <si>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</si>
  <si>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</si>
  <si>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</si>
  <si>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</si>
  <si>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</si>
  <si>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</si>
  <si>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</si>
  <si>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</si>
  <si>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</si>
  <si>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</si>
  <si>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</si>
  <si>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</si>
  <si>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</si>
  <si>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</si>
  <si>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</si>
  <si>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</si>
  <si>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</si>
  <si>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</si>
  <si>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</si>
  <si>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</si>
  <si>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</si>
  <si>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</si>
  <si>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</si>
  <si>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</si>
  <si>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</si>
  <si>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</si>
  <si>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</si>
  <si>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</si>
  <si>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</si>
  <si>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</si>
  <si>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</si>
  <si>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</si>
  <si>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</si>
  <si>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</si>
  <si>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</si>
  <si>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</si>
  <si>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</si>
  <si>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</si>
  <si>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</si>
  <si>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</si>
  <si>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</si>
  <si>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</si>
  <si>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</si>
  <si>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</si>
  <si>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</si>
  <si>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</si>
  <si>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</si>
  <si>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</si>
  <si>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</si>
  <si>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</si>
  <si>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</si>
  <si>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</si>
  <si>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</si>
  <si>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</si>
  <si>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</si>
  <si>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</si>
  <si>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</si>
  <si>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</si>
  <si>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</si>
  <si>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</si>
  <si>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</si>
  <si>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</si>
  <si>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</si>
  <si>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</si>
  <si>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</si>
  <si>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</si>
  <si>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</si>
  <si>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</si>
  <si>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</si>
  <si>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</si>
  <si>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</si>
  <si>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</si>
  <si>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</si>
  <si>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</si>
  <si>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</si>
  <si>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</si>
  <si>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</si>
  <si>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</si>
  <si>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</si>
  <si>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</si>
  <si>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</si>
  <si>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</si>
  <si>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</si>
  <si>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</si>
  <si>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</si>
  <si>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</si>
  <si>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</si>
  <si>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</si>
  <si>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</si>
  <si>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</si>
  <si>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</si>
  <si>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</si>
  <si>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</si>
  <si>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</si>
  <si>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</si>
  <si>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</si>
  <si>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</si>
  <si>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</si>
  <si>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</si>
  <si>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</si>
  <si>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</si>
  <si>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</si>
  <si>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</si>
  <si>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</si>
  <si>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</si>
  <si>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</si>
  <si>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</si>
  <si>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</si>
  <si>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</si>
  <si>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</si>
  <si>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</si>
  <si>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</si>
  <si>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</si>
  <si>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</si>
  <si>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</si>
  <si>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</si>
  <si>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</si>
  <si>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</si>
  <si>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</si>
  <si>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</si>
  <si>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</si>
  <si>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</si>
  <si>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</si>
  <si>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</si>
  <si>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</si>
  <si>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</si>
  <si>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</si>
  <si>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</si>
  <si>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</si>
  <si>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</si>
  <si>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</si>
  <si>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</si>
  <si>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</si>
  <si>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</si>
  <si>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</si>
  <si>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</si>
  <si>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</si>
  <si>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</si>
  <si>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</si>
  <si>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</si>
  <si>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</si>
  <si>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</si>
  <si>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</si>
  <si>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</si>
  <si>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</si>
  <si>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</si>
  <si>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</si>
  <si>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</si>
  <si>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</si>
  <si>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</si>
  <si>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</si>
  <si>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</si>
  <si>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</si>
  <si>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</si>
  <si>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</si>
  <si>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</si>
  <si>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</si>
  <si>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</si>
  <si>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</si>
  <si>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</si>
  <si>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</si>
  <si>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</si>
  <si>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</si>
  <si>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</si>
  <si>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</si>
  <si>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</si>
  <si>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</si>
  <si>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</si>
  <si>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</si>
  <si>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</si>
  <si>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</si>
  <si>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</si>
  <si>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</si>
  <si>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</si>
  <si>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</si>
  <si>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</si>
  <si>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</si>
  <si>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</si>
  <si>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</si>
  <si>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</si>
  <si>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</si>
  <si>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</si>
  <si>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</si>
  <si>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</si>
  <si>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</si>
  <si>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</si>
  <si>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</si>
  <si>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</si>
  <si>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</si>
  <si>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</si>
  <si>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</si>
  <si>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</si>
  <si>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</si>
  <si>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</si>
  <si>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</si>
  <si>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</si>
  <si>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</si>
  <si>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</si>
  <si>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</si>
  <si>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</si>
  <si>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</si>
  <si>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</si>
  <si>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</si>
  <si>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</si>
  <si>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</si>
  <si>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</si>
  <si>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</si>
  <si>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</si>
  <si>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</si>
  <si>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</si>
  <si>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</si>
  <si>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</si>
  <si>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</si>
  <si>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</si>
  <si>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</si>
  <si>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</si>
  <si>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</si>
  <si>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</si>
  <si>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</si>
  <si>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</si>
  <si>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</si>
  <si>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</si>
  <si>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</si>
  <si>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</si>
  <si>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</si>
  <si>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</si>
  <si>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</si>
  <si>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</si>
  <si>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</si>
  <si>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</si>
  <si>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</si>
  <si>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</si>
  <si>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</si>
  <si>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</si>
  <si>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</si>
  <si>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</si>
  <si>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</si>
  <si>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</si>
  <si>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</si>
  <si>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</si>
  <si>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</si>
  <si>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</si>
  <si>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</si>
  <si>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</si>
  <si>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</si>
  <si>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</si>
  <si>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</si>
  <si>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</si>
  <si>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</si>
  <si>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</si>
  <si>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</si>
  <si>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</si>
  <si>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</si>
  <si>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</si>
  <si>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</si>
  <si>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</si>
  <si>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</si>
  <si>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</si>
  <si>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</si>
  <si>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</si>
  <si>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</si>
  <si>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</si>
  <si>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</si>
  <si>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</si>
  <si>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</si>
  <si>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</si>
  <si>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</si>
  <si>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</si>
  <si>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</si>
  <si>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</si>
  <si>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</si>
  <si>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</si>
  <si>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</si>
  <si>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</si>
  <si>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</si>
  <si>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</si>
  <si>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</si>
  <si>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</si>
  <si>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</si>
  <si>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</si>
  <si>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</si>
  <si>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</si>
  <si>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</si>
  <si>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</si>
  <si>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</si>
  <si>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</si>
  <si>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</si>
  <si>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</si>
  <si>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</si>
  <si>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</si>
  <si>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</si>
  <si>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</si>
  <si>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</si>
  <si>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</si>
  <si>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</si>
  <si>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</si>
  <si>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</si>
  <si>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</si>
  <si>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</si>
  <si>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</si>
  <si>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</si>
  <si>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</si>
  <si>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</si>
  <si>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</si>
  <si>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</si>
  <si>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</si>
  <si>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</si>
  <si>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</si>
  <si>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</si>
  <si>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</si>
  <si>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</si>
  <si>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</si>
  <si>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</si>
  <si>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</si>
  <si>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</si>
  <si>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</si>
  <si>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</si>
  <si>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</si>
  <si>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</si>
  <si>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</si>
  <si>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</si>
  <si>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</si>
  <si>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</si>
  <si>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</si>
  <si>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</si>
  <si>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</si>
  <si>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</si>
  <si>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</si>
  <si>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</si>
  <si>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</si>
  <si>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</si>
  <si>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</si>
  <si>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</si>
  <si>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</si>
  <si>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</si>
  <si>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</si>
  <si>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</si>
  <si>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</si>
  <si>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</si>
  <si>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</si>
  <si>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</si>
  <si>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</si>
  <si>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</si>
  <si>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</si>
  <si>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</si>
  <si>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</si>
  <si>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</si>
  <si>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</si>
  <si>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</si>
  <si>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</si>
  <si>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</si>
  <si>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</si>
  <si>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</si>
  <si>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</si>
  <si>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</si>
  <si>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</si>
  <si>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</si>
  <si>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</si>
  <si>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</si>
  <si>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</si>
  <si>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</si>
  <si>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</si>
  <si>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</si>
  <si>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</si>
  <si>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</si>
  <si>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</si>
  <si>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</si>
  <si>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</si>
  <si>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</si>
  <si>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</si>
  <si>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</si>
  <si>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</si>
  <si>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</si>
  <si>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</si>
  <si>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</si>
  <si>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</si>
  <si>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</si>
  <si>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</si>
  <si>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</si>
  <si>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</si>
  <si>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</si>
  <si>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</si>
  <si>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</si>
  <si>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</si>
  <si>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</si>
  <si>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</si>
  <si>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</si>
  <si>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</si>
  <si>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</si>
  <si>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</si>
  <si>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</si>
  <si>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</si>
  <si>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</si>
  <si>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</si>
  <si>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</si>
  <si>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</si>
  <si>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</si>
  <si>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</si>
  <si>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</si>
  <si>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</si>
  <si>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</si>
  <si>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</si>
  <si>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</si>
  <si>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</si>
  <si>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</si>
  <si>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</si>
  <si>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</si>
  <si>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</si>
  <si>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</si>
  <si>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</si>
  <si>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</si>
  <si>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</si>
  <si>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</si>
  <si>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</si>
  <si>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</si>
  <si>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</si>
  <si>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</si>
  <si>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</si>
  <si>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</si>
  <si>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</si>
  <si>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</si>
  <si>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</si>
  <si>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</si>
  <si>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</si>
  <si>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</si>
  <si>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</si>
  <si>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</si>
  <si>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</si>
  <si>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</si>
  <si>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</si>
  <si>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</si>
  <si>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</si>
  <si>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</si>
  <si>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</si>
  <si>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</si>
  <si>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</si>
  <si>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</si>
  <si>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</si>
  <si>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</si>
  <si>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</si>
  <si>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</si>
  <si>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</si>
  <si>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</si>
  <si>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</si>
  <si>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</si>
  <si>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</si>
  <si>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</si>
  <si>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</si>
  <si>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</si>
  <si>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</si>
  <si>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</si>
  <si>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</si>
  <si>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</si>
  <si>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</si>
  <si>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</si>
  <si>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</si>
  <si>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</si>
  <si>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</si>
  <si>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</si>
  <si>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</si>
  <si>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</si>
  <si>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</si>
  <si>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</si>
  <si>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</si>
  <si>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</si>
  <si>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</si>
  <si>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</si>
  <si>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</si>
  <si>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</si>
  <si>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</si>
  <si>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</si>
  <si>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</si>
  <si>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</si>
  <si>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</si>
  <si>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</si>
  <si>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</si>
  <si>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</si>
  <si>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</si>
  <si>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</si>
  <si>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</si>
  <si>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</si>
  <si>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</si>
  <si>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</si>
  <si>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</si>
  <si>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</si>
  <si>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</si>
  <si>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</si>
  <si>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</si>
  <si>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</si>
  <si>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</si>
  <si>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</si>
  <si>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</si>
  <si>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</si>
  <si>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</si>
  <si>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</si>
  <si>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</si>
  <si>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</si>
  <si>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</si>
  <si>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</si>
  <si>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</si>
  <si>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</si>
  <si>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</si>
  <si>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</si>
  <si>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</si>
  <si>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</si>
  <si>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</si>
  <si>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</si>
  <si>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</si>
  <si>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</si>
  <si>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</si>
  <si>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</si>
  <si>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</si>
  <si>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</si>
  <si>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</si>
  <si>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</si>
  <si>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</si>
  <si>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</si>
  <si>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</si>
  <si>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</si>
  <si>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</si>
  <si>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</si>
  <si>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</si>
  <si>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</si>
  <si>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</si>
  <si>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</si>
  <si>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</si>
  <si>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</si>
  <si>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</si>
  <si>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</si>
  <si>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</si>
  <si>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</si>
  <si>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</si>
  <si>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</si>
  <si>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</si>
  <si>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</si>
  <si>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</si>
  <si>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</si>
  <si>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</si>
  <si>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</si>
  <si>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</si>
  <si>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</si>
  <si>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</si>
  <si>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</si>
  <si>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</si>
  <si>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</si>
  <si>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</si>
  <si>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</si>
  <si>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</si>
  <si>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</si>
  <si>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</si>
  <si>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</si>
  <si>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</si>
  <si>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</si>
  <si>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</si>
  <si>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</si>
  <si>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</si>
  <si>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</si>
  <si>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</si>
  <si>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</si>
  <si>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</si>
  <si>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</si>
  <si>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</si>
  <si>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</si>
  <si>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</si>
  <si>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</si>
  <si>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</si>
  <si>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</si>
  <si>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</si>
  <si>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</si>
  <si>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</si>
  <si>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</si>
  <si>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</si>
  <si>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</si>
  <si>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</si>
  <si>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</si>
  <si>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</si>
  <si>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</si>
  <si>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</si>
  <si>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</si>
  <si>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</si>
  <si>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</si>
  <si>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</si>
  <si>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</si>
  <si>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</si>
  <si>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</si>
  <si>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</si>
  <si>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</si>
  <si>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</si>
  <si>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</si>
  <si>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</si>
  <si>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</si>
  <si>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</si>
  <si>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</si>
  <si>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</si>
  <si>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</si>
  <si>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</si>
  <si>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</si>
  <si>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</si>
  <si>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</si>
  <si>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</si>
  <si>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</si>
  <si>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</si>
  <si>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</si>
  <si>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</si>
  <si>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</si>
  <si>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</si>
  <si>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</si>
  <si>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</si>
  <si>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</si>
  <si>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</si>
  <si>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</si>
  <si>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</si>
  <si>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</si>
  <si>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</si>
  <si>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</si>
  <si>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</si>
  <si>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</si>
  <si>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</si>
  <si>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</si>
  <si>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</si>
  <si>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</si>
  <si>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</si>
  <si>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</si>
  <si>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</si>
  <si>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</si>
  <si>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</si>
  <si>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</si>
  <si>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</si>
  <si>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</si>
  <si>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</si>
  <si>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</si>
  <si>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</si>
  <si>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</si>
  <si>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</si>
  <si>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</si>
  <si>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</si>
  <si>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</si>
  <si>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</si>
  <si>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</si>
  <si>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</si>
  <si>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</si>
  <si>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</si>
  <si>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</si>
  <si>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</si>
  <si>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</si>
  <si>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</si>
  <si>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</si>
  <si>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</si>
  <si>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</si>
  <si>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</si>
  <si>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</si>
  <si>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</si>
  <si>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</si>
  <si>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</si>
  <si>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</si>
  <si>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</si>
  <si>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</si>
  <si>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</si>
  <si>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</si>
  <si>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</si>
  <si>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</si>
  <si>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</si>
  <si>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</si>
  <si>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</si>
  <si>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</si>
  <si>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</si>
  <si>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</si>
  <si>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</si>
  <si>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</si>
  <si>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</si>
  <si>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</si>
  <si>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</si>
  <si>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</si>
  <si>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</si>
  <si>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</si>
  <si>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</si>
  <si>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</si>
  <si>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</si>
  <si>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</si>
  <si>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</si>
  <si>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</si>
  <si>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</si>
  <si>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</si>
  <si>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</si>
  <si>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</si>
  <si>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</si>
  <si>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</si>
  <si>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</si>
  <si>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</si>
  <si>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</si>
  <si>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</si>
  <si>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</si>
  <si>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</si>
  <si>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</si>
  <si>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</si>
  <si>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</si>
  <si>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</si>
  <si>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</si>
  <si>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</si>
  <si>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</si>
  <si>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</si>
  <si>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</si>
  <si>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</si>
  <si>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</si>
  <si>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</si>
  <si>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</si>
  <si>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</si>
  <si>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</si>
  <si>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</si>
  <si>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</si>
  <si>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</si>
  <si>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</si>
  <si>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</si>
  <si>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</si>
  <si>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</si>
  <si>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</si>
  <si>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</si>
  <si>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</si>
  <si>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</si>
  <si>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</si>
  <si>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</si>
  <si>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</si>
  <si>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</si>
  <si>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</si>
  <si>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</si>
  <si>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</si>
  <si>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</si>
  <si>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</si>
  <si>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</si>
  <si>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</si>
  <si>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</si>
  <si>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</si>
  <si>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</si>
  <si>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</si>
  <si>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</si>
  <si>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</si>
  <si>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</si>
  <si>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</si>
  <si>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</si>
  <si>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</si>
  <si>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</si>
  <si>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</si>
  <si>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</si>
  <si>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</si>
  <si>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</si>
  <si>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</si>
  <si>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</si>
  <si>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</si>
  <si>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</si>
  <si>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</si>
  <si>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</si>
  <si>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</si>
  <si>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</si>
  <si>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</si>
  <si>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</si>
  <si>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</si>
  <si>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</si>
  <si>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</si>
  <si>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</si>
  <si>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</si>
  <si>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</si>
  <si>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</si>
  <si>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</si>
  <si>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</si>
  <si>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</si>
  <si>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</si>
  <si>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</si>
  <si>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</si>
  <si>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</si>
  <si>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</si>
  <si>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</si>
  <si>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</si>
  <si>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</si>
  <si>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</si>
  <si>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</si>
  <si>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</si>
  <si>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</si>
  <si>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</si>
  <si>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</si>
  <si>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</si>
  <si>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</si>
  <si>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</si>
  <si>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</si>
  <si>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</si>
  <si>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</si>
  <si>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</si>
  <si>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</si>
  <si>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</si>
  <si>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</si>
  <si>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</si>
  <si>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</si>
  <si>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</si>
  <si>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</si>
  <si>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</si>
  <si>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</si>
  <si>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</si>
  <si>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</si>
  <si>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</si>
  <si>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</si>
  <si>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</si>
  <si>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</si>
  <si>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</si>
  <si>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</si>
  <si>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</si>
  <si>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</si>
  <si>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</si>
  <si>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</si>
  <si>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</si>
  <si>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</si>
  <si>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</si>
  <si>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</si>
  <si>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</si>
  <si>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</si>
  <si>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</si>
  <si>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</si>
  <si>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</si>
  <si>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</si>
  <si>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</si>
  <si>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</si>
  <si>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</si>
  <si>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</si>
  <si>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</si>
  <si>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</si>
  <si>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</si>
  <si>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</si>
  <si>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</si>
  <si>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</si>
  <si>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</si>
  <si>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</si>
  <si>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</si>
  <si>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</si>
  <si>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</si>
  <si>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</si>
  <si>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</si>
  <si>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</si>
  <si>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</si>
  <si>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</si>
  <si>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</si>
  <si>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</si>
  <si>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</si>
  <si>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</si>
  <si>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</si>
  <si>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</si>
  <si>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</si>
  <si>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</si>
  <si>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</si>
  <si>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</si>
  <si>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</si>
  <si>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</si>
  <si>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</si>
  <si>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</si>
  <si>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</si>
  <si>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</si>
  <si>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</si>
  <si>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</si>
  <si>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</si>
  <si>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</si>
  <si>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</si>
  <si>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</si>
  <si>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</si>
  <si>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</si>
  <si>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</si>
  <si>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</si>
  <si>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</si>
  <si>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</si>
  <si>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</si>
  <si>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</si>
  <si>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</si>
  <si>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</si>
  <si>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</si>
  <si>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</si>
  <si>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</si>
  <si>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</si>
  <si>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</si>
  <si>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</si>
  <si>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</si>
  <si>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</si>
  <si>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</si>
  <si>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</si>
  <si>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</si>
  <si>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</si>
  <si>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</si>
  <si>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</si>
  <si>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</si>
  <si>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</si>
  <si>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</si>
  <si>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</si>
  <si>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</si>
  <si>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</si>
  <si>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</si>
  <si>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</si>
  <si>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</si>
  <si>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</si>
  <si>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</si>
  <si>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</si>
  <si>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</si>
  <si>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</si>
  <si>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</si>
  <si>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</si>
  <si>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</si>
  <si>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</si>
  <si>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</si>
  <si>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</si>
  <si>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</si>
  <si>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</si>
  <si>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</si>
  <si>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</si>
  <si>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</si>
  <si>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</si>
  <si>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</si>
  <si>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</si>
  <si>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</si>
  <si>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</si>
  <si>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</si>
  <si>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</si>
  <si>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</si>
  <si>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</si>
  <si>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</si>
  <si>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</si>
  <si>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</si>
  <si>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</si>
  <si>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</si>
  <si>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</si>
  <si>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</si>
  <si>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</si>
  <si>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</si>
  <si>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</si>
  <si>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</si>
  <si>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</si>
  <si>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</si>
  <si>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</si>
  <si>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</si>
  <si>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</si>
  <si>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</si>
  <si>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</si>
  <si>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</si>
  <si>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</si>
  <si>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</si>
  <si>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</si>
  <si>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</si>
  <si>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</si>
  <si>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</si>
  <si>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</si>
  <si>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</si>
  <si>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</si>
  <si>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</si>
  <si>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</si>
  <si>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</si>
  <si>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</si>
  <si>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</si>
  <si>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</si>
  <si>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</si>
  <si>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</si>
  <si>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</si>
  <si>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</si>
  <si>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</si>
  <si>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</si>
  <si>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</si>
  <si>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</si>
  <si>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</si>
  <si>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</si>
  <si>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</si>
  <si>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</si>
  <si>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</si>
  <si>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</si>
  <si>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</si>
  <si>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</si>
  <si>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</si>
  <si>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</si>
  <si>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</si>
  <si>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</si>
  <si>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</si>
  <si>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</si>
  <si>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</si>
  <si>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</si>
  <si>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</si>
  <si>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</si>
  <si>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</si>
  <si>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</si>
  <si>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</si>
  <si>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</si>
  <si>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</si>
  <si>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</si>
  <si>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</si>
  <si>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</si>
  <si>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</si>
  <si>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</si>
  <si>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</si>
  <si>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</si>
  <si>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</si>
  <si>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</si>
  <si>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</si>
  <si>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</si>
  <si>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</si>
  <si>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</si>
  <si>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</si>
  <si>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</si>
  <si>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</si>
  <si>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</si>
  <si>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</si>
  <si>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</si>
  <si>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</si>
  <si>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</si>
  <si>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</si>
  <si>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</si>
  <si>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</si>
  <si>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</si>
  <si>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</si>
  <si>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</si>
  <si>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</si>
  <si>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</si>
  <si>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</si>
  <si>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</si>
  <si>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</si>
  <si>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</si>
  <si>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</si>
  <si>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</si>
  <si>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</si>
  <si>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</si>
  <si>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</si>
  <si>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</si>
  <si>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</si>
  <si>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</si>
  <si>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</si>
  <si>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</si>
  <si>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</si>
  <si>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</si>
  <si>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</si>
  <si>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</si>
  <si>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</si>
  <si>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</si>
  <si>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</si>
  <si>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</si>
  <si>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</si>
  <si>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</si>
  <si>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</si>
  <si>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</si>
  <si>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</si>
  <si>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</si>
  <si>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</si>
  <si>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</si>
  <si>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</si>
  <si>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</si>
  <si>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</si>
  <si>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</si>
  <si>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</si>
  <si>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</si>
  <si>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</si>
  <si>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</si>
  <si>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</si>
  <si>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</si>
  <si>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</si>
  <si>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</si>
  <si>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</si>
  <si>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</si>
  <si>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</si>
  <si>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</si>
  <si>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</si>
  <si>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</si>
  <si>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</si>
  <si>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</si>
  <si>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</si>
  <si>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</si>
  <si>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</si>
  <si>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</si>
  <si>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</si>
  <si>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</si>
  <si>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</si>
  <si>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</si>
  <si>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</si>
  <si>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</si>
  <si>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</si>
  <si>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</si>
  <si>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</si>
  <si>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</si>
  <si>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</si>
  <si>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</si>
  <si>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</si>
  <si>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</si>
  <si>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</si>
  <si>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</si>
  <si>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</si>
  <si>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</si>
  <si>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</si>
  <si>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</si>
  <si>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</si>
  <si>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</si>
  <si>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</si>
  <si>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</si>
  <si>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</si>
  <si>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</si>
  <si>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</si>
  <si>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</si>
  <si>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</si>
  <si>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</si>
  <si>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</si>
  <si>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</si>
  <si>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</si>
  <si>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</si>
  <si>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</si>
  <si>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</si>
  <si>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</si>
  <si>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</si>
  <si>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</si>
  <si>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</si>
  <si>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</si>
  <si>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</si>
  <si>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</si>
  <si>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</si>
  <si>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</si>
  <si>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</si>
  <si>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</si>
  <si>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</si>
  <si>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</si>
  <si>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</si>
  <si>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</si>
  <si>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</si>
  <si>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</si>
  <si>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</si>
  <si>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</si>
  <si>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</si>
  <si>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</si>
  <si>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</si>
  <si>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</si>
  <si>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</si>
  <si>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</si>
  <si>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</si>
  <si>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</si>
  <si>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</si>
  <si>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</si>
  <si>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</si>
  <si>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</si>
  <si>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</si>
  <si>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</si>
  <si>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</si>
  <si>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</si>
  <si>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</si>
  <si>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</si>
  <si>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</si>
  <si>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</si>
  <si>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</si>
  <si>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</si>
  <si>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</si>
  <si>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</si>
  <si>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</si>
  <si>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</si>
  <si>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</si>
  <si>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</si>
  <si>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</si>
  <si>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</si>
  <si>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</si>
  <si>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</si>
  <si>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</si>
  <si>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</si>
  <si>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</si>
  <si>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</si>
  <si>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</si>
  <si>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</si>
  <si>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</si>
  <si>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</si>
  <si>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</si>
  <si>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</si>
  <si>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</si>
  <si>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</si>
  <si>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</si>
  <si>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</si>
  <si>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</si>
  <si>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</si>
  <si>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</si>
  <si>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</si>
  <si>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</si>
  <si>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</si>
  <si>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</si>
  <si>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</si>
  <si>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</si>
  <si>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</si>
  <si>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</si>
  <si>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</si>
  <si>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</si>
  <si>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</si>
  <si>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</si>
  <si>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</si>
  <si>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</si>
  <si>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</si>
  <si>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</si>
  <si>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</si>
  <si>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</si>
  <si>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</si>
  <si>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</si>
  <si>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</si>
  <si>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</si>
  <si>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</si>
  <si>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</si>
  <si>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</si>
  <si>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</si>
  <si>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</si>
  <si>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</si>
  <si>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</si>
  <si>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</si>
  <si>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</si>
  <si>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</si>
  <si>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</si>
  <si>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</si>
  <si>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</si>
  <si>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</si>
  <si>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</si>
  <si>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</si>
  <si>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</si>
  <si>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</si>
  <si>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</si>
  <si>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</si>
  <si>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</si>
  <si>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</si>
  <si>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</si>
  <si>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</si>
  <si>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</si>
  <si>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</si>
  <si>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</si>
  <si>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</si>
  <si>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</si>
  <si>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</si>
  <si>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</si>
  <si>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</si>
  <si>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</si>
  <si>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</si>
  <si>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</si>
  <si>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</si>
  <si>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</si>
  <si>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</si>
  <si>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</si>
  <si>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</si>
  <si>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</si>
  <si>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</si>
  <si>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</si>
  <si>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</si>
  <si>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</si>
  <si>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</si>
  <si>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</si>
  <si>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</si>
  <si>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</si>
  <si>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</si>
  <si>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</si>
  <si>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</si>
  <si>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</si>
  <si>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</si>
  <si>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</si>
  <si>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</si>
  <si>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</si>
  <si>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</si>
  <si>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</si>
  <si>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</si>
  <si>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</si>
  <si>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</si>
  <si>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</si>
  <si>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</si>
  <si>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</si>
  <si>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</si>
  <si>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</si>
  <si>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</si>
  <si>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</si>
  <si>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</si>
  <si>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</si>
  <si>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</si>
  <si>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</si>
  <si>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</si>
  <si>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</si>
  <si>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</si>
  <si>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</si>
  <si>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</si>
  <si>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</si>
  <si>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</si>
  <si>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</si>
  <si>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</si>
  <si>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</si>
  <si>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</si>
  <si>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</si>
  <si>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</si>
  <si>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</si>
  <si>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</si>
  <si>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</si>
  <si>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</si>
  <si>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</si>
  <si>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</si>
  <si>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</si>
  <si>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</si>
  <si>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</si>
  <si>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</si>
  <si>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</si>
  <si>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</si>
  <si>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</si>
  <si>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</si>
  <si>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</si>
  <si>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</si>
  <si>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</si>
  <si>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</si>
  <si>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</si>
  <si>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</si>
  <si>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</si>
  <si>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</si>
  <si>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</si>
  <si>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</si>
  <si>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</si>
  <si>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</si>
  <si>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</si>
  <si>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</si>
  <si>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</si>
  <si>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</si>
  <si>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</si>
  <si>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</si>
  <si>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</si>
  <si>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</si>
  <si>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</si>
  <si>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</si>
  <si>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</si>
  <si>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</si>
  <si>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</si>
  <si>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</si>
  <si>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</si>
  <si>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</si>
  <si>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</si>
  <si>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</si>
  <si>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</si>
  <si>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</si>
  <si>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</si>
  <si>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</si>
  <si>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</si>
  <si>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</si>
  <si>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</si>
  <si>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</si>
  <si>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</si>
  <si>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</si>
  <si>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</si>
  <si>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</si>
  <si>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</si>
  <si>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</si>
  <si>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</si>
  <si>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</si>
  <si>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</si>
  <si>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</si>
  <si>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</si>
  <si>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</si>
  <si>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</si>
  <si>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</si>
  <si>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</si>
  <si>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</si>
  <si>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</si>
  <si>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</si>
  <si>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</si>
  <si>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</si>
  <si>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</si>
  <si>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</si>
  <si>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</si>
  <si>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</si>
  <si>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</si>
  <si>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</si>
  <si>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</si>
  <si>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</si>
  <si>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</si>
  <si>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</si>
  <si>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</si>
  <si>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</si>
  <si>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</si>
  <si>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</si>
  <si>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</si>
  <si>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</si>
  <si>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</si>
  <si>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</si>
  <si>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</si>
  <si>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</si>
  <si>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</si>
  <si>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</si>
  <si>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</si>
  <si>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</si>
  <si>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</si>
  <si>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</si>
  <si>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</si>
  <si>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</si>
  <si>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</si>
  <si>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</si>
  <si>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</si>
  <si>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</si>
  <si>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</si>
  <si>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</si>
  <si>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</si>
  <si>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</si>
  <si>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</si>
  <si>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</si>
  <si>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</si>
  <si>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</si>
  <si>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</si>
  <si>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</si>
  <si>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</si>
  <si>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</si>
  <si>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</si>
  <si>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</si>
  <si>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</si>
  <si>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</si>
  <si>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</si>
  <si>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</si>
  <si>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</si>
  <si>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</si>
  <si>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</si>
  <si>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</si>
  <si>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</si>
  <si>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</si>
  <si>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</si>
  <si>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</si>
  <si>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</si>
  <si>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</si>
  <si>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</si>
  <si>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</si>
  <si>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</si>
  <si>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</si>
  <si>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</si>
  <si>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</si>
  <si>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</si>
  <si>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</si>
  <si>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</si>
  <si>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</si>
  <si>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</si>
  <si>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</si>
  <si>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</si>
  <si>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</si>
  <si>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</si>
  <si>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</si>
  <si>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</si>
  <si>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</si>
  <si>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</si>
  <si>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</si>
  <si>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</si>
  <si>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</si>
  <si>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</si>
  <si>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</si>
  <si>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</si>
  <si>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</si>
  <si>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</si>
  <si>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</si>
  <si>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</si>
  <si>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</si>
  <si>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</si>
  <si>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</si>
  <si>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</si>
  <si>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</si>
  <si>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</si>
  <si>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</si>
  <si>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</si>
  <si>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</si>
  <si>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</si>
  <si>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</si>
  <si>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</si>
  <si>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</si>
  <si>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</si>
  <si>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</si>
  <si>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</si>
  <si>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</si>
  <si>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</si>
  <si>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</si>
  <si>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</si>
  <si>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</si>
  <si>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</si>
  <si>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</si>
  <si>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</si>
  <si>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</si>
  <si>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</si>
  <si>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</si>
  <si>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</si>
  <si>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</si>
  <si>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</si>
  <si>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</si>
  <si>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</si>
  <si>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</si>
  <si>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</si>
  <si>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</si>
  <si>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</si>
  <si>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</si>
  <si>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</si>
  <si>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</si>
  <si>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</si>
  <si>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</si>
  <si>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</si>
  <si>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</si>
  <si>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</si>
  <si>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</si>
  <si>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</si>
  <si>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</si>
  <si>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</si>
  <si>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</si>
  <si>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</si>
  <si>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</si>
  <si>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</si>
  <si>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</si>
  <si>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</si>
  <si>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</si>
  <si>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</si>
  <si>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</si>
  <si>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</si>
  <si>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</si>
  <si>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</si>
  <si>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</si>
  <si>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</si>
  <si>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</si>
  <si>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</si>
  <si>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</si>
  <si>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</si>
  <si>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</si>
  <si>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</si>
  <si>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</si>
  <si>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</si>
  <si>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</si>
  <si>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</si>
  <si>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</si>
  <si>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</si>
  <si>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</si>
  <si>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</si>
  <si>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</si>
  <si>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</si>
  <si>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</si>
  <si>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</si>
  <si>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</si>
  <si>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</si>
  <si>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</si>
  <si>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</si>
  <si>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</si>
  <si>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</si>
  <si>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</si>
  <si>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</si>
  <si>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</si>
  <si>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</si>
  <si>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</si>
  <si>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</si>
  <si>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</si>
  <si>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</si>
  <si>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</si>
  <si>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</si>
  <si>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</si>
  <si>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</si>
  <si>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</si>
  <si>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</si>
  <si>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</si>
  <si>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</si>
  <si>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</si>
  <si>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</si>
  <si>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</si>
  <si>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</si>
  <si>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</si>
  <si>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</si>
  <si>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</si>
  <si>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</si>
  <si>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</si>
  <si>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</si>
  <si>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</si>
  <si>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</si>
  <si>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</si>
  <si>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</si>
  <si>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</si>
  <si>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</si>
  <si>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</si>
  <si>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</si>
  <si>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</si>
  <si>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</si>
  <si>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</si>
  <si>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</si>
  <si>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</si>
  <si>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</si>
  <si>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</si>
  <si>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</si>
  <si>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</si>
  <si>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</si>
  <si>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</si>
  <si>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</si>
  <si>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</si>
  <si>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</si>
  <si>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</si>
  <si>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</si>
  <si>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</si>
  <si>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</si>
  <si>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</si>
  <si>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</si>
  <si>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</si>
  <si>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</si>
  <si>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</si>
  <si>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</si>
  <si>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</si>
  <si>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</si>
  <si>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</si>
  <si>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</si>
  <si>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</si>
  <si>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</si>
  <si>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</si>
  <si>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</si>
  <si>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</si>
  <si>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</si>
  <si>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</si>
  <si>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</si>
  <si>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</si>
  <si>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</si>
  <si>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</si>
  <si>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</si>
  <si>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</si>
  <si>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</si>
  <si>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</si>
  <si>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</si>
  <si>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</si>
  <si>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</si>
  <si>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</si>
  <si>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</si>
  <si>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</si>
  <si>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</si>
  <si>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</si>
  <si>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</si>
  <si>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</si>
  <si>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</si>
  <si>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</si>
  <si>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</si>
  <si>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</si>
  <si>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</si>
  <si>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</si>
  <si>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</si>
  <si>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</si>
  <si>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</si>
  <si>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</si>
  <si>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</si>
  <si>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</si>
  <si>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</si>
  <si>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</si>
  <si>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</si>
  <si>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</si>
  <si>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</si>
  <si>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</si>
  <si>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</si>
  <si>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</si>
  <si>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</si>
  <si>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</si>
  <si>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</si>
  <si>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</si>
  <si>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</si>
  <si>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</si>
  <si>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</si>
  <si>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</si>
  <si>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</si>
  <si>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</si>
  <si>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</si>
  <si>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</si>
  <si>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</si>
  <si>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</si>
  <si>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</si>
  <si>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</si>
  <si>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</si>
  <si>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</si>
  <si>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</si>
  <si>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</si>
  <si>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</si>
  <si>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</si>
  <si>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</si>
  <si>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</si>
  <si>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</si>
  <si>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</si>
  <si>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</si>
  <si>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</si>
  <si>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</si>
  <si>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</si>
  <si>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</si>
  <si>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</si>
  <si>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</si>
  <si>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</si>
  <si>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</si>
  <si>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</si>
  <si>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</si>
  <si>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</si>
  <si>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</si>
  <si>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</si>
  <si>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</si>
  <si>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</si>
  <si>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</si>
  <si>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</si>
  <si>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</si>
  <si>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</si>
  <si>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</si>
  <si>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</si>
  <si>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</si>
  <si>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</si>
  <si>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</si>
  <si>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</si>
  <si>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</si>
  <si>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</si>
  <si>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</si>
  <si>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</si>
  <si>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</si>
  <si>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</si>
  <si>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</si>
  <si>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</si>
  <si>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</si>
  <si>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</si>
  <si>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</si>
  <si>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</si>
  <si>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</si>
  <si>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</si>
  <si>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</si>
  <si>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</si>
  <si>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</si>
  <si>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</si>
  <si>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</si>
  <si>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</si>
  <si>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</si>
  <si>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</si>
  <si>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</si>
  <si>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</si>
  <si>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</si>
  <si>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</si>
  <si>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</si>
  <si>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</si>
  <si>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</si>
  <si>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</si>
  <si>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</si>
  <si>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</si>
  <si>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</si>
  <si>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</si>
  <si>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</si>
  <si>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</si>
  <si>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</si>
  <si>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</si>
  <si>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</si>
  <si>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</si>
  <si>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</si>
  <si>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</si>
  <si>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</si>
  <si>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</si>
  <si>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</si>
  <si>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</si>
  <si>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</si>
  <si>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</si>
  <si>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</si>
  <si>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</si>
  <si>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</si>
  <si>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</si>
  <si>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</si>
  <si>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</si>
  <si>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</si>
  <si>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</si>
  <si>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</si>
  <si>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</si>
  <si>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</si>
  <si>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</si>
  <si>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</si>
  <si>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</si>
  <si>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</si>
  <si>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</si>
  <si>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</si>
  <si>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</si>
  <si>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</si>
  <si>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</si>
  <si>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</si>
  <si>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</si>
  <si>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</si>
  <si>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</si>
  <si>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</si>
  <si>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</si>
  <si>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</si>
  <si>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</si>
  <si>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</si>
  <si>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</si>
  <si>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</si>
  <si>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</si>
  <si>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</si>
  <si>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</si>
  <si>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</si>
  <si>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</si>
  <si>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</si>
  <si>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</si>
  <si>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</si>
  <si>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</si>
  <si>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</si>
  <si>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</si>
  <si>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</si>
  <si>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</si>
  <si>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</si>
  <si>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</si>
  <si>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</si>
  <si>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</si>
  <si>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</si>
  <si>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</si>
  <si>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</si>
  <si>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</si>
  <si>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</si>
  <si>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</si>
  <si>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</si>
  <si>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</si>
  <si>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</si>
  <si>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</si>
  <si>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</si>
  <si>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</si>
  <si>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</si>
  <si>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</si>
  <si>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</si>
  <si>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</si>
  <si>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</si>
  <si>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</si>
  <si>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</si>
  <si>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</si>
  <si>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</si>
  <si>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</si>
  <si>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</si>
  <si>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</si>
  <si>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</si>
  <si>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</si>
  <si>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</si>
  <si>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</si>
  <si>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</si>
  <si>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</si>
  <si>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</si>
  <si>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</si>
  <si>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</si>
  <si>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</si>
  <si>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</si>
  <si>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</si>
  <si>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</si>
  <si>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</si>
  <si>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</si>
  <si>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</si>
  <si>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</si>
  <si>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</si>
  <si>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</si>
  <si>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</si>
  <si>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</si>
  <si>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</si>
  <si>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</si>
  <si>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</si>
  <si>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</si>
  <si>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</si>
  <si>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</si>
  <si>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</si>
  <si>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</si>
  <si>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</si>
  <si>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</si>
  <si>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</si>
  <si>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</si>
  <si>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</si>
  <si>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</si>
  <si>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</si>
  <si>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</si>
  <si>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</si>
  <si>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</si>
  <si>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</si>
  <si>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</si>
  <si>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</si>
  <si>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</si>
  <si>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</si>
  <si>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</si>
  <si>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</si>
  <si>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</si>
  <si>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</si>
  <si>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</si>
  <si>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</si>
  <si>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</si>
  <si>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</si>
  <si>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</si>
  <si>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</si>
  <si>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</si>
  <si>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</si>
  <si>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</si>
  <si>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</si>
  <si>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</si>
  <si>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</si>
  <si>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</si>
  <si>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</si>
  <si>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</si>
  <si>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</si>
  <si>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</si>
  <si>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</si>
  <si>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</si>
  <si>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</si>
  <si>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</si>
  <si>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</si>
  <si>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</si>
  <si>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</si>
  <si>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</si>
  <si>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</si>
  <si>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</si>
  <si>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</si>
  <si>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</si>
  <si>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</si>
  <si>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</si>
  <si>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</si>
  <si>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</si>
  <si>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</si>
  <si>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</si>
  <si>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</si>
  <si>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</si>
  <si>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</si>
  <si>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</si>
  <si>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</si>
  <si>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</si>
  <si>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</si>
  <si>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</si>
  <si>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</si>
  <si>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</si>
  <si>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</si>
  <si>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</si>
  <si>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</si>
  <si>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</si>
  <si>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</si>
  <si>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</si>
  <si>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</si>
  <si>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</si>
  <si>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</si>
  <si>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</si>
  <si>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</si>
  <si>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</si>
  <si>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</si>
  <si>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</si>
  <si>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</si>
  <si>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</si>
  <si>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</si>
  <si>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</si>
  <si>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</si>
  <si>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</si>
  <si>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</si>
  <si>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</si>
  <si>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</si>
  <si>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</si>
  <si>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</si>
  <si>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</si>
  <si>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</si>
  <si>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</si>
  <si>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</si>
  <si>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</si>
  <si>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</si>
  <si>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</si>
  <si>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</si>
  <si>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</si>
  <si>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</si>
  <si>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</si>
  <si>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</si>
  <si>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</si>
  <si>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</si>
  <si>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</si>
  <si>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</si>
  <si>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</si>
  <si>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</si>
  <si>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</si>
  <si>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</si>
  <si>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</si>
  <si>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</si>
  <si>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</si>
  <si>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</si>
  <si>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</si>
  <si>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</si>
  <si>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</si>
  <si>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</si>
  <si>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</si>
  <si>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</si>
  <si>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</si>
  <si>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</si>
  <si>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</si>
  <si>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</si>
  <si>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</si>
  <si>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</si>
  <si>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</si>
  <si>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</si>
  <si>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</si>
  <si>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</si>
  <si>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</si>
  <si>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</si>
  <si>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</si>
  <si>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</si>
  <si>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</si>
  <si>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</si>
  <si>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</si>
  <si>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</si>
  <si>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</si>
  <si>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</si>
  <si>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</si>
  <si>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</si>
  <si>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</si>
  <si>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</si>
  <si>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</si>
  <si>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</si>
  <si>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</si>
  <si>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</si>
  <si>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</si>
  <si>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</si>
  <si>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</si>
  <si>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</si>
  <si>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</si>
  <si>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</si>
  <si>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</si>
  <si>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</si>
  <si>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</si>
  <si>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</si>
  <si>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</si>
  <si>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</si>
  <si>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</si>
  <si>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</si>
  <si>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</si>
  <si>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</si>
  <si>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</si>
  <si>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</si>
  <si>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</si>
  <si>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</si>
  <si>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</si>
  <si>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</si>
  <si>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</si>
  <si>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</si>
  <si>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</si>
  <si>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</si>
  <si>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</si>
  <si>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</si>
  <si>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</si>
  <si>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</si>
  <si>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</si>
  <si>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</si>
  <si>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</si>
  <si>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</si>
  <si>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</si>
  <si>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</si>
  <si>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</si>
  <si>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</si>
  <si>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</si>
  <si>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</si>
  <si>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</si>
  <si>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</si>
  <si>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</si>
  <si>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</si>
  <si>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</si>
  <si>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</si>
  <si>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</si>
  <si>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</si>
  <si>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</si>
  <si>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</si>
  <si>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</si>
  <si>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</si>
  <si>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</si>
  <si>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</si>
  <si>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</si>
  <si>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</si>
  <si>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</si>
  <si>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</si>
  <si>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</si>
  <si>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</si>
  <si>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</si>
  <si>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</si>
  <si>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</si>
  <si>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</si>
  <si>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</si>
  <si>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</si>
  <si>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</si>
  <si>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</si>
  <si>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</si>
  <si>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</si>
  <si>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</si>
  <si>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</si>
  <si>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</si>
  <si>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</si>
  <si>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</si>
  <si>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</si>
  <si>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</si>
  <si>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</si>
  <si>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</si>
  <si>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</si>
  <si>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</si>
  <si>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</si>
  <si>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</si>
  <si>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</si>
  <si>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</si>
  <si>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</si>
  <si>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</si>
  <si>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</si>
  <si>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</si>
  <si>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</si>
  <si>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</si>
  <si>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</si>
  <si>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</si>
  <si>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</si>
  <si>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</si>
  <si>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</si>
  <si>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</si>
  <si>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</si>
  <si>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</si>
  <si>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</si>
  <si>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</si>
  <si>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</si>
  <si>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</si>
  <si>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</si>
  <si>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</si>
  <si>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</si>
  <si>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</si>
  <si>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</si>
  <si>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</si>
  <si>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</si>
  <si>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</si>
  <si>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</si>
  <si>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</si>
  <si>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</si>
  <si>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</si>
  <si>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</si>
  <si>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</si>
  <si>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</si>
  <si>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</si>
  <si>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</si>
  <si>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</si>
  <si>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</si>
  <si>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</si>
  <si>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</si>
  <si>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</si>
  <si>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</si>
  <si>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</si>
  <si>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</si>
  <si>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</si>
  <si>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</si>
  <si>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</si>
  <si>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</si>
  <si>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</si>
  <si>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</si>
  <si>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</si>
  <si>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</si>
  <si>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</si>
  <si>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</si>
  <si>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</si>
  <si>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</si>
  <si>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</si>
  <si>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</si>
  <si>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</si>
  <si>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</si>
  <si>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</si>
  <si>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</si>
  <si>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</si>
  <si>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</si>
  <si>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</si>
  <si>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</si>
  <si>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</si>
  <si>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</si>
  <si>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</si>
  <si>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</si>
  <si>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</si>
  <si>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</si>
  <si>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</si>
  <si>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</si>
  <si>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</si>
  <si>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</si>
  <si>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</si>
  <si>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</si>
  <si>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</si>
  <si>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</si>
  <si>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</si>
  <si>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</si>
  <si>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</si>
  <si>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</si>
  <si>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</si>
  <si>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</si>
  <si>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</si>
  <si>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</si>
  <si>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</si>
  <si>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</si>
  <si>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</si>
  <si>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</si>
  <si>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</si>
  <si>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</si>
  <si>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</si>
  <si>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</si>
  <si>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</si>
  <si>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</si>
  <si>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</si>
  <si>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</si>
  <si>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</si>
  <si>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</si>
  <si>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</si>
  <si>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</si>
  <si>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</si>
  <si>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</si>
  <si>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</si>
  <si>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</si>
  <si>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</si>
  <si>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</si>
  <si>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</si>
  <si>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</si>
  <si>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</si>
  <si>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</si>
  <si>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</si>
  <si>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</si>
  <si>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</si>
  <si>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</si>
  <si>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</si>
  <si>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</si>
  <si>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</si>
  <si>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</si>
  <si>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</si>
  <si>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</si>
  <si>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</si>
  <si>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</si>
  <si>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</si>
  <si>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</si>
  <si>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</si>
  <si>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</si>
  <si>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</si>
  <si>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</si>
  <si>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</si>
  <si>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</si>
  <si>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</si>
  <si>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</si>
  <si>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</si>
  <si>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</si>
  <si>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</si>
  <si>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</si>
  <si>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</si>
  <si>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</si>
  <si>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</si>
  <si>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</si>
  <si>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</si>
  <si>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</si>
  <si>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</si>
  <si>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</si>
  <si>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</si>
  <si>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</si>
  <si>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</si>
  <si>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</si>
  <si>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</si>
  <si>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</si>
  <si>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</si>
  <si>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</si>
  <si>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</si>
  <si>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</si>
  <si>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</si>
  <si>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</si>
  <si>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</si>
  <si>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</si>
  <si>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</si>
  <si>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</si>
  <si>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</si>
  <si>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</si>
  <si>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</si>
  <si>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</si>
  <si>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</si>
  <si>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</si>
  <si>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</si>
  <si>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</si>
  <si>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</si>
  <si>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</si>
  <si>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</si>
  <si>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</si>
  <si>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</si>
  <si>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</si>
  <si>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</si>
  <si>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</si>
  <si>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</si>
  <si>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</si>
  <si>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</si>
  <si>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</si>
  <si>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</si>
  <si>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</si>
  <si>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</si>
  <si>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</si>
  <si>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</si>
  <si>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</si>
  <si>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</si>
  <si>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</si>
  <si>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</si>
  <si>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</si>
  <si>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Date Created Conversion</t>
  </si>
  <si>
    <t>Percentage Funded</t>
  </si>
  <si>
    <t>Average Donation</t>
  </si>
  <si>
    <t>Parent Category</t>
  </si>
  <si>
    <t>Subcategory</t>
  </si>
  <si>
    <t>Column Labels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</si>
  <si>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</si>
  <si>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</si>
  <si>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</si>
  <si>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</si>
  <si>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</si>
  <si>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</si>
  <si>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</si>
  <si>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</si>
  <si>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</si>
  <si>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</si>
  <si>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</si>
  <si>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</si>
  <si>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</si>
  <si>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</si>
  <si>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</si>
  <si>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</si>
  <si>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</si>
  <si>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</si>
  <si>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</si>
  <si>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</si>
  <si>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</si>
  <si>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</si>
  <si>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</si>
  <si>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</si>
  <si>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</si>
  <si>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</si>
  <si>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</si>
  <si>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</si>
  <si>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</si>
  <si>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Upper Quartile of Pledge</t>
  </si>
  <si>
    <t>Lower Quartile of Pledge</t>
  </si>
  <si>
    <t>IQR of Pledge</t>
  </si>
  <si>
    <t>Standard deviation of Pledge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</si>
  <si>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</si>
  <si>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</si>
  <si>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</si>
  <si>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</si>
  <si>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</si>
  <si>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</si>
  <si>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</si>
  <si>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</si>
  <si>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</si>
  <si>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</si>
  <si>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</si>
  <si>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</si>
  <si>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</si>
  <si>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</si>
  <si>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</si>
  <si>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</si>
  <si>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</si>
  <si>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</si>
  <si>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</si>
  <si>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Launch Date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</si>
</sst>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165" fontId="0" fillId="0" borderId="0" xfId="0" applyNumberFormat="1"/>
    <xf numFmtId="0" fontId="0" fillId="0" borderId="0" xfId="0" applyAlignment="1"/>
    <xf numFmtId="166" fontId="0" fillId="0" borderId="0" xfId="0" applyNumberFormat="1" applyAlignment="1"/>
    <xf numFmtId="166" fontId="0" fillId="0" borderId="0" xfId="0" applyNumberFormat="1"/>
    <xf numFmtId="166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9A-2248-A1E3-26CA6ABC4579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9A-2248-A1E3-26CA6ABC4579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9A-2248-A1E3-26CA6ABC4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226336"/>
        <c:axId val="573229104"/>
      </c:lineChart>
      <c:catAx>
        <c:axId val="57322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229104"/>
        <c:crosses val="autoZero"/>
        <c:auto val="1"/>
        <c:lblAlgn val="ctr"/>
        <c:lblOffset val="100"/>
        <c:noMultiLvlLbl val="0"/>
      </c:catAx>
      <c:valAx>
        <c:axId val="57322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22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45671484657732E-2"/>
          <c:y val="6.8493150684931503E-2"/>
          <c:w val="0.68260412782664004"/>
          <c:h val="0.8438812785388127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84-9342-AA7F-4D40B36AE78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884-9342-AA7F-4D40B36AE78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884-9342-AA7F-4D40B36AE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5658112"/>
        <c:axId val="295659760"/>
      </c:lineChart>
      <c:catAx>
        <c:axId val="29565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659760"/>
        <c:crosses val="autoZero"/>
        <c:auto val="1"/>
        <c:lblAlgn val="ctr"/>
        <c:lblOffset val="100"/>
        <c:noMultiLvlLbl val="0"/>
      </c:catAx>
      <c:valAx>
        <c:axId val="29565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65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DA-0C4F-88EE-EDB648DD5E6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DA-0C4F-88EE-EDB648DD5E6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DA-0C4F-88EE-EDB648DD5E6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DA-0C4F-88EE-EDB648DD5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5426031"/>
        <c:axId val="225427679"/>
      </c:lineChart>
      <c:catAx>
        <c:axId val="22542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427679"/>
        <c:crosses val="autoZero"/>
        <c:auto val="1"/>
        <c:lblAlgn val="ctr"/>
        <c:lblOffset val="100"/>
        <c:noMultiLvlLbl val="0"/>
      </c:catAx>
      <c:valAx>
        <c:axId val="22542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42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Title Outcomes</a:t>
            </a:r>
          </a:p>
        </c:rich>
      </c:tx>
      <c:layout>
        <c:manualLayout>
          <c:xMode val="edge"/>
          <c:yMode val="edge"/>
          <c:x val="0.42028170855867214"/>
          <c:y val="6.15711252653927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432930759099955E-2"/>
          <c:y val="3.3970276008492568E-2"/>
          <c:w val="0.87617180859510002"/>
          <c:h val="0.9274097664543524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E-6A49-A4B7-3EBE0D212DD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DF-E845-BB97-FF9FF8A5248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DF-E845-BB97-FF9FF8A5248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DF-E845-BB97-FF9FF8A52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7403376"/>
        <c:axId val="587387888"/>
      </c:barChart>
      <c:catAx>
        <c:axId val="58740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387888"/>
        <c:crosses val="autoZero"/>
        <c:auto val="1"/>
        <c:lblAlgn val="ctr"/>
        <c:lblOffset val="100"/>
        <c:noMultiLvlLbl val="0"/>
      </c:catAx>
      <c:valAx>
        <c:axId val="58738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40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Statistics'!$B$5:$B$46</c:f>
              <c:numCache>
                <c:formatCode>General</c:formatCode>
                <c:ptCount val="41"/>
                <c:pt idx="0">
                  <c:v>78</c:v>
                </c:pt>
                <c:pt idx="1">
                  <c:v>16</c:v>
                </c:pt>
                <c:pt idx="2">
                  <c:v>23</c:v>
                </c:pt>
                <c:pt idx="3">
                  <c:v>32</c:v>
                </c:pt>
                <c:pt idx="4">
                  <c:v>33</c:v>
                </c:pt>
                <c:pt idx="5">
                  <c:v>164</c:v>
                </c:pt>
                <c:pt idx="6">
                  <c:v>52</c:v>
                </c:pt>
                <c:pt idx="7">
                  <c:v>30</c:v>
                </c:pt>
                <c:pt idx="8">
                  <c:v>54</c:v>
                </c:pt>
                <c:pt idx="9">
                  <c:v>34</c:v>
                </c:pt>
                <c:pt idx="10">
                  <c:v>116</c:v>
                </c:pt>
                <c:pt idx="11">
                  <c:v>13</c:v>
                </c:pt>
                <c:pt idx="12">
                  <c:v>103</c:v>
                </c:pt>
                <c:pt idx="13">
                  <c:v>158</c:v>
                </c:pt>
                <c:pt idx="14">
                  <c:v>53</c:v>
                </c:pt>
                <c:pt idx="15">
                  <c:v>14</c:v>
                </c:pt>
                <c:pt idx="16">
                  <c:v>14</c:v>
                </c:pt>
                <c:pt idx="17">
                  <c:v>23</c:v>
                </c:pt>
                <c:pt idx="18">
                  <c:v>96</c:v>
                </c:pt>
                <c:pt idx="19">
                  <c:v>14</c:v>
                </c:pt>
                <c:pt idx="20">
                  <c:v>49</c:v>
                </c:pt>
                <c:pt idx="21">
                  <c:v>11</c:v>
                </c:pt>
                <c:pt idx="22">
                  <c:v>96</c:v>
                </c:pt>
                <c:pt idx="23">
                  <c:v>13</c:v>
                </c:pt>
                <c:pt idx="24">
                  <c:v>671</c:v>
                </c:pt>
                <c:pt idx="25">
                  <c:v>35</c:v>
                </c:pt>
                <c:pt idx="26">
                  <c:v>20</c:v>
                </c:pt>
                <c:pt idx="27">
                  <c:v>14</c:v>
                </c:pt>
                <c:pt idx="28">
                  <c:v>240</c:v>
                </c:pt>
                <c:pt idx="29">
                  <c:v>31</c:v>
                </c:pt>
                <c:pt idx="30">
                  <c:v>48</c:v>
                </c:pt>
                <c:pt idx="31">
                  <c:v>38</c:v>
                </c:pt>
                <c:pt idx="32">
                  <c:v>47</c:v>
                </c:pt>
                <c:pt idx="33">
                  <c:v>145</c:v>
                </c:pt>
                <c:pt idx="34">
                  <c:v>52</c:v>
                </c:pt>
                <c:pt idx="35">
                  <c:v>49</c:v>
                </c:pt>
                <c:pt idx="36">
                  <c:v>27</c:v>
                </c:pt>
                <c:pt idx="37">
                  <c:v>73</c:v>
                </c:pt>
                <c:pt idx="38">
                  <c:v>145</c:v>
                </c:pt>
                <c:pt idx="39">
                  <c:v>95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40-7541-BA5C-CF0610471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92922000"/>
        <c:axId val="1392923648"/>
      </c:barChart>
      <c:catAx>
        <c:axId val="139292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923648"/>
        <c:crosses val="autoZero"/>
        <c:auto val="1"/>
        <c:lblAlgn val="ctr"/>
        <c:lblOffset val="100"/>
        <c:noMultiLvlLbl val="0"/>
      </c:catAx>
      <c:valAx>
        <c:axId val="139292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92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CF20F25-8A37-4D48-8B4E-6A83084248D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18D63CD-80CC-D644-BCD0-619D76F7579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938B1C4-FCC6-AD41-BA40-5F402099DEC9}">
  <sheetPr/>
  <sheetViews>
    <sheetView zoomScale="15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15</xdr:row>
      <xdr:rowOff>0</xdr:rowOff>
    </xdr:from>
    <xdr:to>
      <xdr:col>13</xdr:col>
      <xdr:colOff>1003300</xdr:colOff>
      <xdr:row>38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DCBA889-860E-CC48-89EC-17579825B1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</xdr:colOff>
      <xdr:row>2</xdr:row>
      <xdr:rowOff>54610</xdr:rowOff>
    </xdr:from>
    <xdr:to>
      <xdr:col>17</xdr:col>
      <xdr:colOff>690880</xdr:colOff>
      <xdr:row>26</xdr:row>
      <xdr:rowOff>132080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60A49E-B6C7-7549-A827-085F97D23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3</xdr:row>
      <xdr:rowOff>76200</xdr:rowOff>
    </xdr:from>
    <xdr:to>
      <xdr:col>11</xdr:col>
      <xdr:colOff>596900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82252A-5960-384D-86D4-5FDA86875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F47F130-AF3E-6248-BEF1-E109B492FAE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E50D502-2083-BC44-A172-B1257BB1BBD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073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0</xdr:row>
      <xdr:rowOff>114300</xdr:rowOff>
    </xdr:from>
    <xdr:to>
      <xdr:col>19</xdr:col>
      <xdr:colOff>469900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E1421E-510A-284B-A163-8B135F347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330200</xdr:colOff>
      <xdr:row>11</xdr:row>
      <xdr:rowOff>139700</xdr:rowOff>
    </xdr:from>
    <xdr:to>
      <xdr:col>14</xdr:col>
      <xdr:colOff>12700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E593A5-9E21-484C-906F-DDACD76C7B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Yang" refreshedDate="44494.888702430559" createdVersion="7" refreshedVersion="7" minRefreshableVersion="3" recordCount="4114" xr:uid="{B6AD148E-B320-3949-8A15-CAEB106E2C72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Launch D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4-12-26T20:39:56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4-08-03T14:27:49"/>
        <d v="2014-08-21T06:59:23"/>
        <d v="2015-01-21T03:57:17"/>
        <d v="2016-05-05T22:57:33"/>
        <d v="2014-05-16T15:16:04"/>
        <d v="2016-07-02T14:00:08"/>
        <d v="2014-09-30T15:37:03"/>
        <d v="2015-04-07T14:01:04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1-14T22:34:19"/>
        <d v="2015-04-24T08:18:52"/>
        <d v="2016-11-09T03:37:55"/>
        <d v="2016-06-17T18:07:49"/>
        <d v="2015-04-01T08:59:32"/>
        <d v="2014-06-25T19:33:40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5-01-06T23:14:16"/>
        <d v="2015-10-16T20:29:06"/>
        <d v="2015-08-26T23:43:42"/>
        <d v="2015-06-17T16:27:59"/>
        <d v="2015-05-08T13:55:54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08-14T15:50:05"/>
        <d v="2014-08-29T18:04:57"/>
        <d v="2016-01-03T14:58:48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5-05-14T19:10:18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4-10-30T20:19:50"/>
        <d v="2015-05-04T19:46:40"/>
        <d v="2014-06-18T21:08:57"/>
        <d v="2014-08-10T18:24:37"/>
        <d v="2014-05-12T19:33:18"/>
        <d v="2014-11-11T20:25:15"/>
        <d v="2014-04-18T11:18:58"/>
        <d v="2015-06-27T02:35:53"/>
        <d v="2014-04-10T12:36:26"/>
        <d v="2015-05-14T22:20:10"/>
        <d v="2016-06-25T20:41:37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6-06-27T15:19:29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4-06-13T10:58:33"/>
        <d v="2016-02-20T03:22:00"/>
        <d v="2016-06-10T23:32:12"/>
        <d v="2015-07-08T19:31:29"/>
        <d v="2016-04-27T00:54:35"/>
        <d v="2015-06-12T12:50:06"/>
        <d v="2015-11-25T16:41:59"/>
        <d v="2015-07-16T10:28:10"/>
        <d v="2016-10-23T16:00:23"/>
        <d v="2014-05-07T16:36:32"/>
        <d v="2015-06-15T10:43:42"/>
        <d v="2014-11-25T22:32:09"/>
        <d v="2016-03-16T20:48:27"/>
        <d v="2015-04-03T20:58:47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11-03T22:29:09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8-16T17:58:47"/>
        <d v="2016-11-08T16:15:52"/>
        <d v="2015-05-30T19:39:06"/>
        <d v="2016-09-06T19:15:35"/>
        <d v="2015-06-18T11:12:17"/>
        <d v="2017-01-21T00:26:39"/>
        <d v="2016-01-04T23:36:10"/>
        <d v="2015-05-20T09:58:22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1-25T20:39:56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4-09-02T14:27:49"/>
        <d v="2014-09-15T06:08:00"/>
        <d v="2015-02-21T11:00:00"/>
        <d v="2016-06-04T22:57:33"/>
        <d v="2014-06-15T15:16:04"/>
        <d v="2016-08-29T17:00:00"/>
        <d v="2014-10-13T04:59:00"/>
        <d v="2015-05-07T14:01:04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2-28T22:00:00"/>
        <d v="2015-05-24T08:18:52"/>
        <d v="2016-12-09T04:37:55"/>
        <d v="2016-08-16T18:07:49"/>
        <d v="2015-05-01T08:59:32"/>
        <d v="2014-07-30T23:00:00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5-02-20T23:14:16"/>
        <d v="2015-12-14T05:59:00"/>
        <d v="2015-09-25T23:43:42"/>
        <d v="2015-07-17T16:14:00"/>
        <d v="2015-06-07T13:55:54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09-08T15:50:05"/>
        <d v="2014-09-23T03:59:00"/>
        <d v="2016-02-02T14:58:48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5-06-15T19:10:18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4-11-29T21:19:50"/>
        <d v="2015-06-03T00:00:00"/>
        <d v="2014-07-26T04:59:00"/>
        <d v="2014-08-31T18:24:37"/>
        <d v="2014-06-11T19:33:18"/>
        <d v="2014-12-01T20:25:15"/>
        <d v="2014-05-19T05:00:00"/>
        <d v="2015-08-26T02:35:53"/>
        <d v="2014-05-05T12:36:26"/>
        <d v="2015-06-13T22:20:10"/>
        <d v="2016-07-24T23:00:00"/>
        <d v="2015-04-01T17:00:26"/>
        <d v="2016-05-29T00:36:00"/>
        <d v="2014-07-30T18:38:02"/>
        <d v="2014-07-03T04:00:45"/>
        <d v="2014-06-12T17:28:10"/>
        <d v="2016-04-15T14:21:19"/>
        <d v="2016-08-02T10:03:0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4-07-13T10:58:33"/>
        <d v="2016-03-15T16:00:00"/>
        <d v="2016-07-10T23:32:12"/>
        <d v="2015-08-02T19:31:29"/>
        <d v="2016-05-27T00:54:35"/>
        <d v="2015-12-23T16:18:00"/>
        <d v="2015-08-28T22:30:00"/>
        <d v="2016-11-22T17:00:23"/>
        <d v="2014-07-06T16:36:32"/>
        <d v="2015-07-15T10:43:42"/>
        <d v="2014-12-16T22:32:09"/>
        <d v="2016-04-15T20:48:27"/>
        <d v="2015-05-18T20:58:47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11-23T22:29:09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9-30T17:58:47"/>
        <d v="2016-12-08T16:15:52"/>
        <d v="2015-06-30T03:59:00"/>
        <d v="2016-10-16T21:00:00"/>
        <d v="2015-08-10T23:00:00"/>
        <d v="2017-02-20T00:26:39"/>
        <d v="2016-01-31T23:03:00"/>
        <d v="2015-06-10T09:58:22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Yang" refreshedDate="44494.888702662036" createdVersion="7" refreshedVersion="7" minRefreshableVersion="3" recordCount="4114" xr:uid="{AF023A2E-4711-FE4A-A586-2B019F65B26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Launch Date Conversion" numFmtId="14">
      <sharedItems containsSemiMixedTypes="0" containsNonDate="0" containsDate="1" containsString="0" minDate="2009-05-17T03:55:13" maxDate="2017-03-15T15:30:07"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1-25T20:39:56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4-09-02T14:27:49"/>
        <d v="2014-09-15T06:08:00"/>
        <d v="2015-02-21T11:00:00"/>
        <d v="2016-06-04T22:57:33"/>
        <d v="2014-06-15T15:16:04"/>
        <d v="2016-08-29T17:00:00"/>
        <d v="2014-10-13T04:59:00"/>
        <d v="2015-05-07T14:01:04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2-28T22:00:00"/>
        <d v="2015-05-24T08:18:52"/>
        <d v="2016-12-09T04:37:55"/>
        <d v="2016-08-16T18:07:49"/>
        <d v="2015-05-01T08:59:32"/>
        <d v="2014-07-30T23:00:00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5-02-20T23:14:16"/>
        <d v="2015-12-14T05:59:00"/>
        <d v="2015-09-25T23:43:42"/>
        <d v="2015-07-17T16:14:00"/>
        <d v="2015-06-07T13:55:54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09-08T15:50:05"/>
        <d v="2014-09-23T03:59:00"/>
        <d v="2016-02-02T14:58:48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5-06-15T19:10:18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4-11-29T21:19:50"/>
        <d v="2015-06-03T00:00:00"/>
        <d v="2014-07-26T04:59:00"/>
        <d v="2014-08-31T18:24:37"/>
        <d v="2014-06-11T19:33:18"/>
        <d v="2014-12-01T20:25:15"/>
        <d v="2014-05-19T05:00:00"/>
        <d v="2015-08-26T02:35:53"/>
        <d v="2014-05-05T12:36:26"/>
        <d v="2015-06-13T22:20:10"/>
        <d v="2016-07-24T23:00:00"/>
        <d v="2015-04-01T17:00:26"/>
        <d v="2016-05-29T00:36:00"/>
        <d v="2014-07-30T18:38:02"/>
        <d v="2014-07-03T04:00:45"/>
        <d v="2014-06-12T17:28:10"/>
        <d v="2016-04-15T14:21:19"/>
        <d v="2016-08-02T10:03:0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4-07-13T10:58:33"/>
        <d v="2016-03-15T16:00:00"/>
        <d v="2016-07-10T23:32:12"/>
        <d v="2015-08-02T19:31:29"/>
        <d v="2016-05-27T00:54:35"/>
        <d v="2015-12-23T16:18:00"/>
        <d v="2015-08-28T22:30:00"/>
        <d v="2016-11-22T17:00:23"/>
        <d v="2014-07-06T16:36:32"/>
        <d v="2015-07-15T10:43:42"/>
        <d v="2014-12-16T22:32:09"/>
        <d v="2016-04-15T20:48:27"/>
        <d v="2015-05-18T20:58:47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11-23T22:29:09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9-30T17:58:47"/>
        <d v="2016-12-08T16:15:52"/>
        <d v="2015-06-30T03:59:00"/>
        <d v="2016-10-16T21:00:00"/>
        <d v="2015-08-10T23:00:00"/>
        <d v="2017-02-20T00:26:39"/>
        <d v="2016-01-31T23:03:00"/>
        <d v="2015-06-10T09:58:22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x v="25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x v="74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x v="9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x v="9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x v="101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x v="114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e v="#DIV/0!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e v="#DIV/0!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x v="12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e v="#DIV/0!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e v="#DIV/0!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e v="#DIV/0!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e v="#DIV/0!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e v="#DIV/0!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e v="#DIV/0!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e v="#DIV/0!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e v="#DIV/0!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e v="#DIV/0!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x v="146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e v="#DIV/0!"/>
    <x v="147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e v="#DIV/0!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e v="#DIV/0!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e v="#DIV/0!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e v="#DIV/0!"/>
    <x v="165"/>
    <x v="165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x v="166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e v="#DIV/0!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e v="#DIV/0!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e v="#DIV/0!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e v="#DIV/0!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e v="#DIV/0!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e v="#DIV/0!"/>
    <x v="182"/>
    <x v="18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e v="#DIV/0!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e v="#DIV/0!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e v="#DIV/0!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e v="#DIV/0!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e v="#DIV/0!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e v="#DIV/0!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e v="#DIV/0!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e v="#DIV/0!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e v="#DIV/0!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e v="#DIV/0!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e v="#DIV/0!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e v="#DIV/0!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e v="#DIV/0!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e v="#DIV/0!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e v="#DIV/0!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e v="#DIV/0!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e v="#DIV/0!"/>
    <x v="231"/>
    <x v="23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e v="#DIV/0!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e v="#DIV/0!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e v="#DIV/0!"/>
    <x v="236"/>
    <x v="236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e v="#DIV/0!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x v="248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x v="27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x v="284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x v="29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x v="31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x v="319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x v="36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x v="37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x v="371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x v="38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e v="#DIV/0!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e v="#DIV/0!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e v="#DIV/0!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e v="#DIV/0!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e v="#DIV/0!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e v="#DIV/0!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e v="#DIV/0!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x v="444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e v="#DIV/0!"/>
    <x v="451"/>
    <x v="4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e v="#DIV/0!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e v="#DIV/0!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e v="#DIV/0!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e v="#DIV/0!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e v="#DIV/0!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x v="47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e v="#DIV/0!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e v="#DIV/0!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e v="#DIV/0!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x v="48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e v="#DIV/0!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e v="#DIV/0!"/>
    <x v="488"/>
    <x v="488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x v="489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e v="#DIV/0!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e v="#DIV/0!"/>
    <x v="491"/>
    <x v="491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e v="#DIV/0!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e v="#DIV/0!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e v="#DIV/0!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x v="496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e v="#DIV/0!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e v="#DIV/0!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e v="#DIV/0!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e v="#DIV/0!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x v="529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e v="#DIV/0!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e v="#DIV/0!"/>
    <x v="552"/>
    <x v="552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e v="#DIV/0!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x v="556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e v="#DIV/0!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e v="#DIV/0!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e v="#DIV/0!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e v="#DIV/0!"/>
    <x v="567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x v="568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x v="56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e v="#DIV/0!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e v="#DIV/0!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e v="#DIV/0!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e v="#DIV/0!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e v="#DIV/0!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e v="#DIV/0!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e v="#DIV/0!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e v="#DIV/0!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e v="#DIV/0!"/>
    <x v="611"/>
    <x v="611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e v="#DIV/0!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e v="#DIV/0!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e v="#DIV/0!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e v="#DIV/0!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e v="#DIV/0!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e v="#DIV/0!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e v="#DIV/0!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e v="#DIV/0!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e v="#DIV/0!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e v="#DIV/0!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e v="#DIV/0!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x v="665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e v="#DIV/0!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x v="687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x v="70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x v="704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x v="705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e v="#DIV/0!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x v="70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e v="#DIV/0!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x v="714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x v="727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x v="731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x v="74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x v="75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e v="#DIV/0!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e v="#DIV/0!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e v="#DIV/0!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e v="#DIV/0!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e v="#DIV/0!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e v="#DIV/0!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x v="77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x v="809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x v="832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x v="838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x v="86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x v="86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e v="#DIV/0!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x v="881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e v="#DIV/0!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e v="#DIV/0!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x v="898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e v="#DIV/0!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x v="904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x v="905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e v="#DIV/0!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e v="#DIV/0!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e v="#DIV/0!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e v="#DIV/0!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e v="#DIV/0!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e v="#DIV/0!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e v="#DIV/0!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e v="#DIV/0!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e v="#DIV/0!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e v="#DIV/0!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x v="935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e v="#DIV/0!"/>
    <x v="936"/>
    <x v="936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x v="9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e v="#DIV/0!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x v="94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x v="950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x v="97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x v="986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e v="#DIV/0!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x v="100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x v="10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x v="103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e v="#DIV/0!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e v="#DIV/0!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e v="#DIV/0!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e v="#DIV/0!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e v="#DIV/0!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e v="#DIV/0!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e v="#DIV/0!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e v="#DIV/0!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e v="#DIV/0!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e v="#DIV/0!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e v="#DIV/0!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e v="#DIV/0!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e v="#DIV/0!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e v="#DIV/0!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e v="#DIV/0!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x v="1074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x v="107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e v="#DIV/0!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e v="#DIV/0!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x v="1092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e v="#DIV/0!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x v="111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e v="#DIV/0!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e v="#DIV/0!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e v="#DIV/0!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e v="#DIV/0!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x v="1132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e v="#DIV/0!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e v="#DIV/0!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e v="#DIV/0!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e v="#DIV/0!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e v="#DIV/0!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x v="115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e v="#DIV/0!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e v="#DIV/0!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e v="#DIV/0!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e v="#DIV/0!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e v="#DIV/0!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e v="#DIV/0!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e v="#DIV/0!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e v="#DIV/0!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x v="1182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x v="121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e v="#DIV/0!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e v="#DIV/0!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e v="#DIV/0!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e v="#DIV/0!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e v="#DIV/0!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e v="#DIV/0!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e v="#DIV/0!"/>
    <x v="1239"/>
    <x v="1239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x v="125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x v="1261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x v="1266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x v="128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x v="128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e v="#DIV/0!"/>
    <x v="1332"/>
    <x v="133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e v="#DIV/0!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e v="#DIV/0!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x v="1375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e v="#DIV/0!"/>
    <x v="1409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x v="1413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e v="#DIV/0!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x v="1423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e v="#DIV/0!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e v="#DIV/0!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e v="#DIV/0!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e v="#DIV/0!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e v="#DIV/0!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e v="#DIV/0!"/>
    <x v="1443"/>
    <x v="1443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e v="#DIV/0!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e v="#DIV/0!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e v="#DIV/0!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e v="#DIV/0!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e v="#DIV/0!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e v="#DIV/0!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e v="#DIV/0!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x v="1456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e v="#DIV/0!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e v="#DIV/0!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e v="#DIV/0!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e v="#DIV/0!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x v="1466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e v="#DIV/0!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e v="#DIV/0!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x v="1488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e v="#DIV/0!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e v="#DIV/0!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e v="#DIV/0!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e v="#DIV/0!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x v="152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x v="15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e v="#DIV/0!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e v="#DIV/0!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e v="#DIV/0!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e v="#DIV/0!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e v="#DIV/0!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e v="#DIV/0!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e v="#DIV/0!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e v="#DIV/0!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e v="#DIV/0!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e v="#DIV/0!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e v="#DIV/0!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e v="#DIV/0!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e v="#DIV/0!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e v="#DIV/0!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e v="#DIV/0!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e v="#DIV/0!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x v="1602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x v="1605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x v="1607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x v="161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x v="1623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x v="1632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x v="166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e v="#DIV/0!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e v="#DIV/0!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e v="#DIV/0!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e v="#DIV/0!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e v="#DIV/0!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e v="#DIV/0!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x v="1709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e v="#DIV/0!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e v="#DIV/0!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e v="#DIV/0!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e v="#DIV/0!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e v="#DIV/0!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e v="#DIV/0!"/>
    <x v="1732"/>
    <x v="1731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e v="#DIV/0!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e v="#DIV/0!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x v="1741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x v="1756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e v="#DIV/0!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x v="179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e v="#DIV/0!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e v="#DIV/0!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x v="1816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e v="#DIV/0!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x v="182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x v="1823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x v="1828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x v="1854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e v="#DIV/0!"/>
    <x v="186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e v="#DIV/0!"/>
    <x v="1869"/>
    <x v="1868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e v="#DIV/0!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e v="#DIV/0!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e v="#DIV/0!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x v="1897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x v="1902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x v="1903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x v="1923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x v="1964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e v="#DIV/0!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e v="#DIV/0!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e v="#DIV/0!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e v="#DIV/0!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e v="#DIV/0!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x v="1999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x v="2001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x v="201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x v="2041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x v="2058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x v="2068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x v="210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x v="2105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x v="2119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x v="2120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x v="212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x v="2139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e v="#DIV/0!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e v="#DIV/0!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x v="2157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x v="217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x v="2221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x v="22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x v="2269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x v="2275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x v="2277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x v="2281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x v="229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x v="229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x v="1254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e v="#DIV/0!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e v="#DIV/0!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x v="2341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e v="#DIV/0!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x v="2346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e v="#DIV/0!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e v="#DIV/0!"/>
    <x v="2350"/>
    <x v="2348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e v="#DIV/0!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e v="#DIV/0!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e v="#DIV/0!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e v="#DIV/0!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e v="#DIV/0!"/>
    <x v="2358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e v="#DIV/0!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e v="#DIV/0!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e v="#DIV/0!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e v="#DIV/0!"/>
    <x v="2365"/>
    <x v="2363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e v="#DIV/0!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e v="#DIV/0!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e v="#DIV/0!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e v="#DIV/0!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e v="#DIV/0!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e v="#DIV/0!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e v="#DIV/0!"/>
    <x v="2386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e v="#DIV/0!"/>
    <x v="2390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e v="#DIV/0!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e v="#DIV/0!"/>
    <x v="2395"/>
    <x v="2393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e v="#DIV/0!"/>
    <x v="2397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e v="#DIV/0!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e v="#DIV/0!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e v="#DIV/0!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e v="#DIV/0!"/>
    <x v="2404"/>
    <x v="2402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e v="#DIV/0!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e v="#DIV/0!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e v="#DIV/0!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e v="#DIV/0!"/>
    <x v="241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e v="#DIV/0!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x v="2427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e v="#DIV/0!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x v="2434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e v="#DIV/0!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e v="#DIV/0!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x v="2458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x v="2468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x v="2475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x v="2488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e v="#DIV/0!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e v="#DIV/0!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e v="#DIV/0!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e v="#DIV/0!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e v="#DIV/0!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e v="#DIV/0!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e v="#DIV/0!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e v="#DIV/0!"/>
    <x v="2513"/>
    <x v="2510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e v="#DIV/0!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e v="#DIV/0!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e v="#DIV/0!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x v="2531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x v="254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e v="#DIV/0!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e v="#DIV/0!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e v="#DIV/0!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e v="#DIV/0!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e v="#DIV/0!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e v="#DIV/0!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e v="#DIV/0!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e v="#DIV/0!"/>
    <x v="2575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e v="#DIV/0!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e v="#DIV/0!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e v="#DIV/0!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e v="#DIV/0!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e v="#DIV/0!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e v="#DIV/0!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x v="2608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e v="#DIV/0!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x v="2645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x v="2665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e v="#DIV/0!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e v="#DIV/0!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e v="#DIV/0!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x v="2718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x v="273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e v="#DIV/0!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e v="#DIV/0!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e v="#DIV/0!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e v="#DIV/0!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x v="2752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e v="#DIV/0!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x v="2757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e v="#DIV/0!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e v="#DIV/0!"/>
    <x v="2771"/>
    <x v="2767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e v="#DIV/0!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e v="#DIV/0!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e v="#DIV/0!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e v="#DIV/0!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x v="284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e v="#DIV/0!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e v="#DIV/0!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e v="#DIV/0!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e v="#DIV/0!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x v="2853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e v="#DIV/0!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e v="#DIV/0!"/>
    <x v="2865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e v="#DIV/0!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x v="2870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e v="#DIV/0!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x v="2875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e v="#DIV/0!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e v="#DIV/0!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e v="#DIV/0!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e v="#DIV/0!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x v="2908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x v="2917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e v="#DIV/0!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x v="2925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e v="#DIV/0!"/>
    <x v="2930"/>
    <x v="2926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x v="2932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7"/>
    <x v="29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e v="#DIV/0!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e v="#DIV/0!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e v="#DIV/0!"/>
    <x v="2950"/>
    <x v="2946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e v="#DIV/0!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e v="#DIV/0!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e v="#DIV/0!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e v="#DIV/0!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x v="2969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x v="2986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x v="299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x v="3003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x v="3036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e v="#DIV/0!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e v="#DIV/0!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e v="#DIV/0!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e v="#DIV/0!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e v="#DIV/0!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x v="309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e v="#DIV/0!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x v="3118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e v="#DIV/0!"/>
    <x v="3125"/>
    <x v="3119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e v="#DIV/0!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e v="#DIV/0!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e v="#DIV/0!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e v="#DIV/0!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x v="3144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x v="3153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x v="316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x v="3175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x v="3180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e v="#DIV/0!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x v="3184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192"/>
    <x v="3185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193"/>
    <x v="3186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e v="#DIV/0!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x v="3193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201"/>
    <x v="3194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e v="#DIV/0!"/>
    <x v="3204"/>
    <x v="3197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e v="#DIV/0!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x v="3207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x v="3217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x v="3220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x v="322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x v="336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x v="351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e v="#DIV/0!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x v="361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x v="3617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632"/>
    <x v="3618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x v="362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e v="#DIV/0!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e v="#DIV/0!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e v="#DIV/0!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x v="3632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647"/>
    <x v="3633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x v="3701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e v="#DIV/0!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e v="#DIV/0!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e v="#DIV/0!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e v="#DIV/0!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x v="3736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752"/>
    <x v="3737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x v="3739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755"/>
    <x v="374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x v="3745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61"/>
    <x v="3746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62"/>
    <x v="3747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x v="3753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70"/>
    <x v="3754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x v="3765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3782"/>
    <x v="3766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x v="3768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85"/>
    <x v="3769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x v="3771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e v="#DIV/0!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e v="#DIV/0!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x v="3776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94"/>
    <x v="3777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x v="3779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e v="#DIV/0!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e v="#DIV/0!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x v="3186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x v="379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x v="3793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x v="3794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x v="379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x v="379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x v="379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x v="379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x v="379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x v="380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x v="3801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x v="3802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x v="380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x v="380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x v="380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x v="380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x v="380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x v="380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x v="380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x v="381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x v="381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x v="381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x v="381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x v="381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x v="381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x v="381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x v="381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x v="381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x v="381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x v="382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x v="382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x v="382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x v="382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x v="382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x v="382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x v="382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x v="382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x v="382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x v="382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x v="3830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x v="383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x v="383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x v="383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x v="383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x v="383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x v="383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x v="383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x v="383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x v="383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x v="384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x v="384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x v="384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e v="#DIV/0!"/>
    <x v="3863"/>
    <x v="384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x v="384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x v="384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x v="384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x v="3847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868"/>
    <x v="384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x v="384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x v="385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x v="385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e v="#DIV/0!"/>
    <x v="3872"/>
    <x v="385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e v="#DIV/0!"/>
    <x v="3873"/>
    <x v="385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e v="#DIV/0!"/>
    <x v="3874"/>
    <x v="385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e v="#DIV/0!"/>
    <x v="3875"/>
    <x v="3855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876"/>
    <x v="385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x v="385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x v="3858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879"/>
    <x v="3859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880"/>
    <x v="386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e v="#DIV/0!"/>
    <x v="3882"/>
    <x v="3862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883"/>
    <x v="3863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e v="#DIV/0!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e v="#DIV/0!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e v="#DIV/0!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e v="#DIV/0!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e v="#DIV/0!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e v="#DIV/0!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x v="3899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e v="#DIV/0!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e v="#DIV/0!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e v="#DIV/0!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e v="#DIV/0!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e v="#DIV/0!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e v="#DIV/0!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e v="#DIV/0!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e v="#DIV/0!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e v="#DIV/0!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e v="#DIV/0!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x v="394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e v="#DIV/0!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e v="#DIV/0!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e v="#DIV/0!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e v="#DIV/0!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e v="#DIV/0!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e v="#DIV/0!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e v="#DIV/0!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e v="#DIV/0!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e v="#DIV/0!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e v="#DIV/0!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e v="#DIV/0!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e v="#DIV/0!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e v="#DIV/0!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e v="#DIV/0!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x v="4046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e v="#DIV/0!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e v="#DIV/0!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e v="#DIV/0!"/>
    <x v="4078"/>
    <x v="405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e v="#DIV/0!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x v="4061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e v="#DIV/0!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e v="#DIV/0!"/>
    <x v="4097"/>
    <x v="4075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e v="#DIV/0!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e v="#DIV/0!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e v="#DIV/0!"/>
    <x v="4101"/>
    <x v="4079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e v="#DIV/0!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x v="4091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137"/>
    <n v="63.92"/>
    <d v="2015-06-22T00:10:11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43"/>
    <n v="185.48"/>
    <d v="2017-01-31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05"/>
    <n v="15"/>
    <d v="2016-02-0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104"/>
    <n v="69.27"/>
    <d v="2014-07-08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23"/>
    <n v="190.55"/>
    <d v="2015-11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110"/>
    <n v="93.4"/>
    <d v="2016-07-12T22:23:27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06"/>
    <n v="146.88"/>
    <d v="2014-06-0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01"/>
    <n v="159.82"/>
    <d v="2016-05-26T01:07:4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100"/>
    <n v="291.79000000000002"/>
    <d v="2016-04-08T22:40:1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126"/>
    <n v="31.5"/>
    <d v="2016-03-18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01"/>
    <n v="158.68"/>
    <d v="2014-05-21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121"/>
    <n v="80.33"/>
    <d v="2016-07-21T18:41:0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165"/>
    <n v="59.96"/>
    <d v="2014-06-01T17:07:05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60"/>
    <n v="109.78"/>
    <d v="2016-05-18T16:15:09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01"/>
    <n v="147.71"/>
    <d v="2014-06-18T00:38:08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107"/>
    <n v="21.76"/>
    <d v="2015-09-09T09:24:18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00"/>
    <n v="171.84"/>
    <d v="2014-05-01T19:06:51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101"/>
    <n v="41.94"/>
    <d v="2014-10-05T17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106"/>
    <n v="93.26"/>
    <d v="2014-08-18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145"/>
    <n v="56.14"/>
    <d v="2015-06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100"/>
    <n v="80.16"/>
    <d v="2015-07-15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09"/>
    <n v="199.9"/>
    <d v="2014-08-27T15:03:09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117"/>
    <n v="51.25"/>
    <d v="2014-12-16T21:52:2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19"/>
    <n v="103.04"/>
    <d v="2015-04-03T18:41:41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109"/>
    <n v="66.349999999999994"/>
    <d v="2015-08-13T19:41:03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133"/>
    <n v="57.14"/>
    <d v="2015-11-10T00:36:01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55"/>
    <n v="102.11"/>
    <d v="2014-07-08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12"/>
    <n v="148.97"/>
    <d v="2014-10-17T03:57:13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00"/>
    <n v="169.61"/>
    <d v="2015-11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123"/>
    <n v="31.62"/>
    <d v="2014-06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101"/>
    <n v="76.45"/>
    <d v="2014-07-22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00"/>
    <n v="13"/>
    <d v="2016-01-07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100"/>
    <n v="320.45"/>
    <d v="2016-04-01T15:03:37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102"/>
    <n v="83.75"/>
    <d v="2015-10-09T15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130"/>
    <n v="49.88"/>
    <d v="2014-07-21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167"/>
    <n v="59.46"/>
    <d v="2015-04-04T07:00:14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42"/>
    <n v="193.84"/>
    <d v="2015-03-05T07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83"/>
    <n v="159.51"/>
    <d v="2015-01-28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110"/>
    <n v="41.68"/>
    <d v="2013-04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31"/>
    <n v="150.9"/>
    <d v="2014-04-25T01:07:48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01"/>
    <n v="126.69"/>
    <d v="2014-05-30T05:08:0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0"/>
    <n v="105.26"/>
    <d v="2014-09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42"/>
    <n v="117.51"/>
    <d v="2014-11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309"/>
    <n v="117.36"/>
    <d v="2014-06-12T18:58:06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00"/>
    <n v="133.33000000000001"/>
    <d v="2014-08-23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120"/>
    <n v="98.36"/>
    <d v="2016-03-28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04"/>
    <n v="194.44"/>
    <d v="2015-11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108"/>
    <n v="76.87"/>
    <d v="2014-10-20T19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108"/>
    <n v="56.82"/>
    <d v="2015-01-29T12:24:2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00"/>
    <n v="137.93"/>
    <d v="2015-09-24T04:14:05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100"/>
    <n v="27.27"/>
    <d v="2014-12-22T18:04:18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28"/>
    <n v="118.34"/>
    <d v="2015-07-11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116"/>
    <n v="223.48"/>
    <d v="2014-06-17T16:50:46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110"/>
    <n v="28.11"/>
    <d v="2014-03-21T13:10:45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01"/>
    <n v="194.23"/>
    <d v="2015-11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9"/>
    <n v="128.94999999999999"/>
    <d v="2016-05-06T23:15:16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107"/>
    <n v="49.32"/>
    <d v="2015-05-25T13:10:24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102"/>
    <n v="221.52"/>
    <d v="2015-03-26T19:59:22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03"/>
    <n v="137.21"/>
    <d v="2014-10-20T17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100"/>
    <n v="606.82000000000005"/>
    <d v="2015-08-14T05:39:36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103"/>
    <n v="43.04"/>
    <d v="2014-03-03T21:38:37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148"/>
    <n v="322.39"/>
    <d v="2013-05-15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155"/>
    <n v="96.71"/>
    <d v="2013-02-06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114"/>
    <n v="35.47"/>
    <d v="2013-12-04T21:53:3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173"/>
    <n v="86.67"/>
    <d v="2013-06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08"/>
    <n v="132.05000000000001"/>
    <d v="2014-07-15T19:42:34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119"/>
    <n v="91.23"/>
    <d v="2016-06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"/>
    <n v="116.25"/>
    <d v="2012-06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127"/>
    <n v="21.19"/>
    <d v="2014-01-24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111"/>
    <n v="62.33"/>
    <d v="2011-08-31T04:30:25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127"/>
    <n v="37.409999999999997"/>
    <d v="2011-07-06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124"/>
    <n v="69.72"/>
    <d v="2012-03-29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108"/>
    <n v="58.17"/>
    <d v="2012-10-26T00:14:4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100"/>
    <n v="50"/>
    <d v="2011-02-13T18:09:44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13"/>
    <n v="19.47"/>
    <d v="2015-12-22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115"/>
    <n v="85.96"/>
    <d v="2013-03-24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153"/>
    <n v="30.67"/>
    <d v="2011-10-28T16:35:58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393"/>
    <n v="60.38"/>
    <d v="2012-03-29T03:28:3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2702"/>
    <n v="38.6"/>
    <d v="2016-08-22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127"/>
    <n v="40.270000000000003"/>
    <d v="2014-03-26T18:38:1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107"/>
    <n v="273.83"/>
    <d v="2013-11-05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198"/>
    <n v="53.04"/>
    <d v="2012-07-10T03:48:47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100"/>
    <n v="40.01"/>
    <d v="2011-09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03"/>
    <n v="15.77"/>
    <d v="2015-02-07T14:46:29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100"/>
    <n v="71.430000000000007"/>
    <d v="2011-04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126"/>
    <n v="71.709999999999994"/>
    <d v="2011-08-24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106"/>
    <n v="375.76"/>
    <d v="2015-10-14T13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5"/>
    <n v="104.6"/>
    <d v="2010-05-24T12:56:43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103"/>
    <n v="60"/>
    <d v="2014-05-27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15"/>
    <n v="123.29"/>
    <d v="2013-05-08T18:03:12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100"/>
    <n v="31.38"/>
    <d v="2011-06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120"/>
    <n v="78.260000000000005"/>
    <d v="2011-03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05"/>
    <n v="122.33"/>
    <d v="2016-12-17T04:46:2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111"/>
    <n v="73.73"/>
    <d v="2012-06-05T20:35:37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104"/>
    <n v="21.67"/>
    <d v="2014-03-18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131"/>
    <n v="21.9"/>
    <d v="2012-01-27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115"/>
    <n v="50.59"/>
    <d v="2010-05-26T15:54:0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106"/>
    <n v="53.13"/>
    <d v="2011-06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106"/>
    <n v="56.67"/>
    <d v="2012-11-01T19:04:34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106"/>
    <n v="40.78"/>
    <d v="2013-12-23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00"/>
    <n v="192.31"/>
    <d v="2012-10-15T18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  <n v="100"/>
    <d v="2012-12-31T18:38:30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28"/>
    <n v="117.92"/>
    <d v="2010-11-23T03:08:53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105"/>
    <n v="27.9"/>
    <d v="2014-02-12T19:20:30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120"/>
    <n v="60"/>
    <d v="2011-03-10T16:41:06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107"/>
    <n v="39.380000000000003"/>
    <d v="2016-04-25T17:23:40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01"/>
    <n v="186.11"/>
    <d v="2012-03-19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02"/>
    <n v="111.38"/>
    <d v="2011-04-02T23:34:4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247"/>
    <n v="78.72"/>
    <d v="2013-04-0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220"/>
    <n v="46.7"/>
    <d v="2011-01-27T00:37:10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131"/>
    <n v="65.38"/>
    <d v="2013-10-10T22:47:33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55"/>
    <n v="102.08"/>
    <d v="2015-05-0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104"/>
    <n v="64.2"/>
    <d v="2014-03-20T01:01:58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141"/>
    <n v="90.38"/>
    <d v="2011-07-29T18:12:08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103"/>
    <n v="88.57"/>
    <d v="2011-11-14T06:34:48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140"/>
    <n v="28.73"/>
    <d v="2012-01-10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114"/>
    <n v="69.790000000000006"/>
    <d v="2011-02-21T11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00"/>
    <n v="167.49"/>
    <d v="2010-03-11T20:02:24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13"/>
    <n v="144.91"/>
    <d v="2011-06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105"/>
    <n v="91.84"/>
    <d v="2011-07-15T01:39:4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0"/>
    <n v="10"/>
    <d v="2016-09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0"/>
    <n v="1"/>
    <d v="2015-04-02T16:55:10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  <e v="#DIV/0!"/>
    <d v="2016-08-11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0"/>
    <n v="25.17"/>
    <d v="2014-09-22T18:46:04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  <e v="#DIV/0!"/>
    <d v="2015-04-20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4"/>
    <n v="11.67"/>
    <d v="2016-12-05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6"/>
    <n v="106.69"/>
    <d v="2015-05-11T14:08:57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2"/>
    <n v="47.5"/>
    <d v="2015-03-04T14:59:01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2"/>
    <n v="311.17"/>
    <d v="2016-09-15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  <e v="#DIV/0!"/>
    <d v="2014-08-31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  <e v="#DIV/0!"/>
    <d v="2014-05-19T21:58:12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  <e v="#DIV/0!"/>
    <d v="2016-06-20T20:06:0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10"/>
    <n v="94.51"/>
    <d v="2014-09-23T19:30:07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  <e v="#DIV/0!"/>
    <d v="2016-05-01T19:23:04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  <e v="#DIV/0!"/>
    <d v="2015-08-05T21:50:18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13"/>
    <n v="80.599999999999994"/>
    <d v="2014-05-29T09:09:57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  <e v="#DIV/0!"/>
    <d v="2015-04-02T09:50:34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  <e v="#DIV/0!"/>
    <d v="2015-08-23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3"/>
    <n v="81.239999999999995"/>
    <d v="2015-07-01T06:10:41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100"/>
    <n v="500"/>
    <d v="2015-07-0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  <e v="#DIV/0!"/>
    <d v="2015-02-18T04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11"/>
    <n v="46.18"/>
    <d v="2015-04-16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0"/>
    <n v="10"/>
    <d v="2014-10-26T21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  <e v="#DIV/0!"/>
    <d v="2016-07-08T01:32:2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28"/>
    <n v="55.95"/>
    <d v="2015-02-12T18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8"/>
    <n v="37.56"/>
    <d v="2015-07-15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1"/>
    <n v="38.33"/>
    <d v="2016-11-19T00:23:18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  <e v="#DIV/0!"/>
    <d v="2014-11-26T18:25:4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0"/>
    <n v="20"/>
    <d v="2016-01-28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"/>
    <n v="15.33"/>
    <d v="2014-11-25T04:07:5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23"/>
    <n v="449.43"/>
    <d v="2015-03-27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0"/>
    <n v="28"/>
    <d v="2015-04-19T13:13:1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0"/>
    <n v="15"/>
    <d v="2014-08-24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1"/>
    <n v="35.9"/>
    <d v="2014-10-21T14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3"/>
    <n v="13.33"/>
    <d v="2015-04-21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0"/>
    <n v="20.25"/>
    <d v="2015-06-1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5"/>
    <n v="119"/>
    <d v="2014-06-04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0"/>
    <n v="4"/>
    <d v="2016-01-27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  <e v="#DIV/0!"/>
    <d v="2014-09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0"/>
    <n v="10"/>
    <d v="2016-05-24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  <e v="#DIV/0!"/>
    <d v="2015-06-16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0"/>
    <n v="5"/>
    <d v="2014-06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16"/>
    <n v="43.5"/>
    <d v="2014-07-15T03:02:36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  <e v="#DIV/0!"/>
    <d v="2015-08-27T23:04:14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1"/>
    <n v="91.43"/>
    <d v="2014-07-21T18:18:21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  <e v="#DIV/0!"/>
    <d v="2015-12-13T15:48:44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60"/>
    <n v="3000"/>
    <d v="2016-12-17T01:49:22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0"/>
    <n v="5.5"/>
    <d v="2015-06-05T22:15:35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4"/>
    <n v="108.33"/>
    <d v="2015-02-17T20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22"/>
    <n v="56"/>
    <d v="2014-09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"/>
    <n v="32.5"/>
    <d v="2015-07-31T23:28:03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0"/>
    <n v="1"/>
    <d v="2016-06-13T04:20:14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  <e v="#DIV/0!"/>
    <d v="2015-02-12T09:28:4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  <e v="#DIV/0!"/>
    <d v="2015-01-29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  <e v="#DIV/0!"/>
    <d v="2015-03-09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6"/>
    <n v="49.88"/>
    <d v="2014-08-04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  <e v="#DIV/0!"/>
    <d v="2015-07-06T19:46:39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40"/>
    <n v="25.71"/>
    <d v="2015-03-07T01:08:46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  <e v="#DIV/0!"/>
    <d v="2015-10-27T22:55:45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20"/>
    <n v="100"/>
    <d v="2016-02-03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3"/>
    <n v="30.85"/>
    <d v="2015-03-04T23:47:23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21"/>
    <n v="180.5"/>
    <d v="2015-05-23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  <e v="#DIV/0!"/>
    <d v="2016-12-08T00:17:1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6"/>
    <n v="373.5"/>
    <d v="2014-10-27T19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3"/>
    <n v="25.5"/>
    <d v="2014-07-05T18:59:22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6"/>
    <n v="220"/>
    <d v="2016-07-19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  <e v="#DIV/0!"/>
    <d v="2017-02-01T19:30:34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"/>
    <n v="160"/>
    <d v="2015-06-27T05:37:3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  <e v="#DIV/0!"/>
    <d v="2014-08-06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0"/>
    <n v="69"/>
    <d v="2016-07-05T16:34:37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0"/>
    <n v="50"/>
    <d v="2016-06-0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5"/>
    <n v="83.33"/>
    <d v="2015-08-23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0"/>
    <n v="5.67"/>
    <d v="2014-09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  <e v="#DIV/0!"/>
    <d v="2014-09-29T22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0"/>
    <n v="1"/>
    <d v="2016-01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  <e v="#DIV/0!"/>
    <d v="2015-05-11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42"/>
    <n v="77.11"/>
    <d v="2015-09-12T13:01:38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10"/>
    <n v="32.75"/>
    <d v="2017-01-06T20:21:40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1"/>
    <n v="46.5"/>
    <d v="2014-09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  <e v="#DIV/0!"/>
    <d v="2016-08-02T02:58:22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26"/>
    <n v="87.31"/>
    <d v="2014-08-16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8"/>
    <n v="54.29"/>
    <d v="2015-01-19T19:38:49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  <e v="#DIV/0!"/>
    <d v="2015-09-08T22:16:04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30"/>
    <n v="93.25"/>
    <d v="2014-11-30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51"/>
    <n v="117.68"/>
    <d v="2016-07-05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16"/>
    <n v="76.47"/>
    <d v="2015-09-01T15:10:22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  <e v="#DIV/0!"/>
    <d v="2016-07-1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5"/>
    <n v="163.85"/>
    <d v="2014-12-05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  <e v="#DIV/0!"/>
    <d v="2014-11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  <e v="#DIV/0!"/>
    <d v="2015-06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25"/>
    <n v="91.82"/>
    <d v="2015-09-02T01:33:12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45"/>
    <n v="185.83"/>
    <d v="2015-08-20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0"/>
    <n v="1"/>
    <d v="2016-02-16T21:08:40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0"/>
    <n v="20"/>
    <d v="2015-07-17T14:15:47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0"/>
    <n v="1"/>
    <d v="2015-01-05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0"/>
    <n v="10"/>
    <d v="2016-01-06T05:31:22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56"/>
    <n v="331.54"/>
    <d v="2015-03-03T23:00:37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12"/>
    <n v="314.29000000000002"/>
    <d v="2014-11-27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2"/>
    <n v="100"/>
    <d v="2015-03-16T15:04:49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8"/>
    <n v="115.99"/>
    <d v="2016-02-29T07:50:25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"/>
    <n v="120"/>
    <d v="2015-07-10T15:27:1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  <e v="#DIV/0!"/>
    <d v="2015-01-27T20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13"/>
    <n v="65"/>
    <d v="2015-01-27T18:28:38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  <e v="#DIV/0!"/>
    <d v="2016-04-22T01:09:1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  <e v="#DIV/0!"/>
    <d v="2015-05-11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  <e v="#DIV/0!"/>
    <d v="2016-03-09T23:04:14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"/>
    <n v="125"/>
    <d v="2015-04-12T15:59:04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  <e v="#DIV/0!"/>
    <d v="2015-06-09T21:27:21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  <e v="#DIV/0!"/>
    <d v="2015-04-02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  <e v="#DIV/0!"/>
    <d v="2016-01-14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0"/>
    <n v="30"/>
    <d v="2015-05-05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  <e v="#DIV/0!"/>
    <d v="2015-12-03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3"/>
    <n v="15.71"/>
    <d v="2015-01-28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  <e v="#DIV/0!"/>
    <d v="2016-08-30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40"/>
    <n v="80.2"/>
    <d v="2015-05-12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  <e v="#DIV/0!"/>
    <d v="2015-06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  <e v="#DIV/0!"/>
    <d v="2015-11-13T02:01:39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0"/>
    <n v="50"/>
    <d v="2016-01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  <e v="#DIV/0!"/>
    <d v="2016-12-09T23:06:00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25"/>
    <n v="50"/>
    <d v="2015-10-20T02:38:5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08"/>
    <n v="117.85"/>
    <d v="2013-03-21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13"/>
    <n v="109.04"/>
    <d v="2014-11-06T16:45:0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113"/>
    <n v="73.02"/>
    <d v="2011-11-15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103"/>
    <n v="78.2"/>
    <d v="2014-01-23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114"/>
    <n v="47.4"/>
    <d v="2010-02-04T07:45:59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104"/>
    <n v="54.02"/>
    <d v="2012-07-17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305"/>
    <n v="68.489999999999995"/>
    <d v="2010-10-29T08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34"/>
    <n v="108.15"/>
    <d v="2010-09-09T14:30:1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101"/>
    <n v="589.95000000000005"/>
    <d v="2011-11-23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113"/>
    <n v="48.05"/>
    <d v="2010-06-03T22:10:2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106"/>
    <n v="72.48"/>
    <d v="2013-05-07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126"/>
    <n v="57.08"/>
    <d v="2012-04-14T18:54:06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185"/>
    <n v="85.44"/>
    <d v="2010-03-29T15:54:18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101"/>
    <n v="215.86"/>
    <d v="2012-01-16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117"/>
    <n v="89.39"/>
    <d v="2015-09-16T22:51:50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107"/>
    <n v="45.42"/>
    <d v="2011-02-14T12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139"/>
    <n v="65.760000000000005"/>
    <d v="2013-02-14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107"/>
    <n v="66.7"/>
    <d v="2016-04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191"/>
    <n v="83.35"/>
    <d v="2011-05-19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32"/>
    <n v="105.05"/>
    <d v="2015-03-09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06"/>
    <n v="120.91"/>
    <d v="2010-06-01T18:07:59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107"/>
    <n v="97.64"/>
    <d v="2012-04-18T21:15:04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240"/>
    <n v="41.38"/>
    <d v="2011-01-12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118"/>
    <n v="30.65"/>
    <d v="2012-08-28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118"/>
    <n v="64.95"/>
    <d v="2012-04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111"/>
    <n v="95.78"/>
    <d v="2010-03-30T05:53:5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146"/>
    <n v="40.42"/>
    <d v="2010-01-27T04:11:47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132"/>
    <n v="78.58"/>
    <d v="2014-05-26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111"/>
    <n v="50.18"/>
    <d v="2011-09-23T0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147"/>
    <n v="92.25"/>
    <d v="2017-01-23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153"/>
    <n v="57.54"/>
    <d v="2011-04-04T20:47:5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5"/>
    <n v="109.42"/>
    <d v="2013-12-04T02:24:2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177"/>
    <n v="81.89"/>
    <d v="2010-02-26T21:36:31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108"/>
    <n v="45.67"/>
    <d v="2011-06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156"/>
    <n v="55.22"/>
    <d v="2012-03-01T21:53:49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108"/>
    <n v="65.3"/>
    <d v="2012-10-11T0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148"/>
    <n v="95.23"/>
    <d v="2012-02-28T01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110"/>
    <n v="75.44"/>
    <d v="2015-04-23T21:23:39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150"/>
    <n v="97.82"/>
    <d v="2012-09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157"/>
    <n v="87.69"/>
    <d v="2017-01-24T05:51:36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156"/>
    <n v="54.75"/>
    <d v="2014-04-15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121"/>
    <n v="83.95"/>
    <d v="2009-05-17T03:55:13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101"/>
    <n v="254.39"/>
    <d v="2010-01-16T22:04:5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14"/>
    <n v="101.83"/>
    <d v="2011-05-12T17:02:24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105"/>
    <n v="55.07"/>
    <d v="2011-12-27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229"/>
    <n v="56.9"/>
    <d v="2013-08-20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09"/>
    <n v="121.28"/>
    <d v="2013-02-08T19:35:2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176"/>
    <n v="91.19"/>
    <d v="2012-10-02T06:40:18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03"/>
    <n v="115.45"/>
    <d v="2012-05-22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105"/>
    <n v="67.77"/>
    <d v="2013-10-03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107"/>
    <n v="28.58"/>
    <d v="2010-12-14T08:51:37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120"/>
    <n v="46.88"/>
    <d v="2013-04-12T18:27:26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02"/>
    <n v="154.41999999999999"/>
    <d v="2011-09-26T19:16:39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101"/>
    <n v="201.22"/>
    <d v="2014-03-21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  <n v="100"/>
    <d v="2010-06-14T02:01:3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33"/>
    <n v="100.08"/>
    <d v="2013-09-02T00:06:49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119"/>
    <n v="230.09"/>
    <d v="2012-08-13T11:24:43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01"/>
    <n v="141.75"/>
    <d v="2015-03-26T17:28:21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109"/>
    <n v="56.34"/>
    <d v="2014-03-11T11:07:2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179"/>
    <n v="73.34"/>
    <d v="2010-10-18T05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102"/>
    <n v="85.34"/>
    <d v="2011-03-24T23:02:18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119"/>
    <n v="61.5"/>
    <d v="2013-02-07T17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100"/>
    <n v="93.02"/>
    <d v="2012-01-25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137"/>
    <n v="50.29"/>
    <d v="2012-05-03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232"/>
    <n v="106.43"/>
    <d v="2012-07-24T02:16:37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130"/>
    <n v="51.72"/>
    <d v="2012-02-09T15:07:29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293"/>
    <n v="36.61"/>
    <d v="2013-02-28T20:05:33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111"/>
    <n v="42.52"/>
    <d v="2013-01-08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106"/>
    <n v="62.71"/>
    <d v="2011-01-24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119"/>
    <n v="89.96"/>
    <d v="2012-08-1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104"/>
    <n v="28.92"/>
    <d v="2011-10-05T04:23:43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04"/>
    <n v="138.80000000000001"/>
    <d v="2011-11-21T05:16:32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112"/>
    <n v="61.3"/>
    <d v="2013-03-15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105"/>
    <n v="80.2"/>
    <d v="2010-06-28T05:28:1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85"/>
    <n v="32.1"/>
    <d v="2013-01-30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101"/>
    <n v="200.89"/>
    <d v="2012-07-23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14"/>
    <n v="108.01"/>
    <d v="2014-11-07T22:09:57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101"/>
    <n v="95.7"/>
    <d v="2013-11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283"/>
    <n v="49.88"/>
    <d v="2013-02-25T00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3"/>
    <n v="110.47"/>
    <d v="2009-11-06T20:07:0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07"/>
    <n v="134.91"/>
    <d v="2015-11-23T13:13:53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3"/>
    <n v="106.62"/>
    <d v="2016-10-04T10:43:06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08"/>
    <n v="145.04"/>
    <d v="2016-04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23"/>
    <n v="114.59"/>
    <d v="2016-11-23T07:42:46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2"/>
    <n v="105.32"/>
    <d v="2015-06-29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104"/>
    <n v="70.92"/>
    <d v="2016-11-15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13"/>
    <n v="147.16999999999999"/>
    <d v="2017-02-09T07:33: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36"/>
    <n v="160.47"/>
    <d v="2015-02-23T05:38:49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04"/>
    <n v="156.05000000000001"/>
    <d v="2015-10-01T22:43:0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106"/>
    <n v="63.17"/>
    <d v="2015-10-14T11:12:07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2"/>
    <n v="104.82"/>
    <d v="2013-04-15T12:22:43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107"/>
    <n v="97.36"/>
    <d v="2016-05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113"/>
    <n v="203.63"/>
    <d v="2015-09-16T16:19:37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25"/>
    <n v="188.31"/>
    <d v="2016-03-08T15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01"/>
    <n v="146.65"/>
    <d v="2015-04-07T16:22:37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3"/>
    <n v="109.19"/>
    <d v="2015-04-07T17:41:5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117"/>
    <n v="59.25"/>
    <d v="2015-10-14T14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101"/>
    <n v="97.9"/>
    <d v="2015-02-12T03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110"/>
    <n v="70"/>
    <d v="2016-07-08T18:08:1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108"/>
    <n v="72.87"/>
    <d v="2015-03-30T18:14:28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25"/>
    <n v="146.35"/>
    <d v="2017-02-06T16:03:27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107"/>
    <n v="67.91"/>
    <d v="2014-09-12T21:06:38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00"/>
    <n v="169.85"/>
    <d v="2016-03-30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102"/>
    <n v="58.41"/>
    <d v="2014-10-14T17:42:25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02"/>
    <n v="119.99"/>
    <d v="2015-04-17T23:18:1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123"/>
    <n v="99.86"/>
    <d v="2015-04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170"/>
    <n v="90.58"/>
    <d v="2015-09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2"/>
    <n v="117.77"/>
    <d v="2015-10-15T11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103"/>
    <n v="86.55"/>
    <d v="2015-07-22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107"/>
    <n v="71.900000000000006"/>
    <d v="2017-01-25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15"/>
    <n v="129.82"/>
    <d v="2016-08-04T01:35:09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127"/>
    <n v="44.91"/>
    <d v="2016-02-27T23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117"/>
    <n v="40.76"/>
    <d v="2014-09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9"/>
    <n v="103.52"/>
    <d v="2015-10-20T19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04"/>
    <n v="125.45"/>
    <d v="2016-03-09T19:52:01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116"/>
    <n v="246.61"/>
    <d v="2014-10-31T07:03:1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103"/>
    <n v="79.400000000000006"/>
    <d v="2016-02-15T19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174"/>
    <n v="86.14"/>
    <d v="2015-03-15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03"/>
    <n v="193.05"/>
    <d v="2016-05-17T20:38:41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105"/>
    <n v="84.02"/>
    <d v="2014-10-23T01:41:3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01"/>
    <n v="139.83000000000001"/>
    <d v="2015-06-08T21:33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11"/>
    <n v="109.82"/>
    <d v="2014-10-24T0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24"/>
    <n v="139.53"/>
    <d v="2014-07-17T05:03:11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101"/>
    <n v="347.85"/>
    <d v="2010-03-18T17:52:16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110"/>
    <n v="68.239999999999995"/>
    <d v="2014-05-21T20:37:52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104"/>
    <n v="239.94"/>
    <d v="2014-01-29T14:33:19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101"/>
    <n v="287.31"/>
    <d v="2012-04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103"/>
    <n v="86.85"/>
    <d v="2013-03-22T13:51:18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104"/>
    <n v="81.849999999999994"/>
    <d v="2015-02-08T14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110"/>
    <n v="42.87"/>
    <d v="2011-12-16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122"/>
    <n v="709.42"/>
    <d v="2016-12-07T19:05:0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14"/>
    <n v="161.26"/>
    <d v="2012-12-18T18:25:39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125"/>
    <n v="41.78"/>
    <d v="2016-02-25T13:50:4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107"/>
    <n v="89.89"/>
    <d v="2012-06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131"/>
    <n v="45.05"/>
    <d v="2011-08-02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120"/>
    <n v="42.86"/>
    <d v="2014-01-18T23:38:31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106"/>
    <n v="54.08"/>
    <d v="2016-07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14"/>
    <n v="103.22"/>
    <d v="2015-10-15T06:01:08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112"/>
    <n v="40.4"/>
    <d v="2016-01-01T13:43:2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"/>
    <n v="116.86"/>
    <d v="2012-03-19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42"/>
    <n v="115.51"/>
    <d v="2015-12-29T17:16:32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5"/>
    <n v="104.31"/>
    <d v="2012-06-25T16:45:17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256"/>
    <n v="69.77"/>
    <d v="2012-08-23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207"/>
    <n v="43.02"/>
    <d v="2014-04-26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112"/>
    <n v="58.54"/>
    <d v="2014-12-07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06"/>
    <n v="111.8"/>
    <d v="2014-10-22T14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100"/>
    <n v="46.23"/>
    <d v="2015-07-26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214"/>
    <n v="144.69"/>
    <d v="2015-07-15T16:14:18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126"/>
    <n v="88.85"/>
    <d v="2016-06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182"/>
    <n v="81.75"/>
    <d v="2014-02-04T01:30:5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100"/>
    <n v="71.430000000000007"/>
    <d v="2015-04-1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1"/>
    <n v="104.26"/>
    <d v="2011-11-18T01:00:5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101"/>
    <n v="90.62"/>
    <d v="2011-08-08T17:12:51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10"/>
    <n v="157.33000000000001"/>
    <d v="2013-09-09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12"/>
    <n v="105.18"/>
    <d v="2016-02-17T19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108"/>
    <n v="58.72"/>
    <d v="2012-03-22T21:49:2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107"/>
    <n v="81.63"/>
    <d v="2012-06-22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104"/>
    <n v="56.46"/>
    <d v="2010-07-20T18:38:0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25"/>
    <n v="140.1"/>
    <d v="2015-03-15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107"/>
    <n v="224.85"/>
    <d v="2016-11-13T21:01:07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12"/>
    <n v="181.13"/>
    <d v="2014-04-16T15:15:47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104"/>
    <n v="711.04"/>
    <d v="2011-07-08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142"/>
    <n v="65.88"/>
    <d v="2015-10-15T12:56:57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105"/>
    <n v="75.19"/>
    <d v="2011-06-24T07:27:21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03"/>
    <n v="133.13999999999999"/>
    <d v="2014-01-07T15:04:22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108"/>
    <n v="55.2"/>
    <d v="2014-02-04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108"/>
    <n v="86.16"/>
    <d v="2011-04-05T03:53:57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102"/>
    <n v="92.32"/>
    <d v="2011-09-20T20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01"/>
    <n v="160.16"/>
    <d v="2013-09-26T17:39:50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137"/>
    <n v="45.6"/>
    <d v="2016-06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28"/>
    <n v="183.29"/>
    <d v="2015-04-19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01"/>
    <n v="125.79"/>
    <d v="2013-11-20T04:13:2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127"/>
    <n v="57.65"/>
    <d v="2012-07-09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105"/>
    <n v="78.66"/>
    <d v="2012-06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103"/>
    <n v="91.48"/>
    <d v="2013-09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102"/>
    <n v="68.099999999999994"/>
    <d v="2014-09-22T20:26:42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120"/>
    <n v="48.09"/>
    <d v="2014-01-09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100"/>
    <n v="202.42"/>
    <d v="2013-03-27T23:17:4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101"/>
    <n v="216.75"/>
    <d v="2015-06-23T06:46:37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00"/>
    <n v="110.07"/>
    <d v="2013-04-30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0"/>
    <n v="4.83"/>
    <d v="2014-02-12T05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2"/>
    <n v="50.17"/>
    <d v="2015-06-22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1"/>
    <n v="35.83"/>
    <d v="2014-08-12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"/>
    <n v="11.77"/>
    <d v="2013-05-06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7"/>
    <n v="40.78"/>
    <d v="2012-01-26T09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0"/>
    <n v="3"/>
    <d v="2015-09-28T20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"/>
    <n v="16.63"/>
    <d v="2016-01-3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  <e v="#DIV/0!"/>
    <d v="2015-10-08T21:49:00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6"/>
    <n v="52"/>
    <d v="2014-05-19T18:24:0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  <e v="#DIV/0!"/>
    <d v="2009-09-14T21:38:02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2"/>
    <n v="4.8"/>
    <d v="2013-08-27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14"/>
    <n v="51.88"/>
    <d v="2016-06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10"/>
    <n v="71.25"/>
    <d v="2015-08-22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  <e v="#DIV/0!"/>
    <d v="2015-08-12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5"/>
    <n v="62.5"/>
    <d v="2013-10-29T20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0"/>
    <n v="1"/>
    <d v="2013-08-14T17:56:20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  <e v="#DIV/0!"/>
    <d v="2013-07-0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  <e v="#DIV/0!"/>
    <d v="2016-08-09T07:38:46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9"/>
    <n v="170.55"/>
    <d v="2015-10-19T06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  <e v="#DIV/0!"/>
    <d v="2014-10-07T18:16:58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0"/>
    <n v="5"/>
    <d v="2016-02-23T23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  <e v="#DIV/0!"/>
    <d v="2013-10-03T19:03:16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"/>
    <n v="393.59"/>
    <d v="2015-01-20T21:19:43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0"/>
    <n v="5"/>
    <d v="2014-01-11T00:21:41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"/>
    <n v="50"/>
    <d v="2011-12-17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0"/>
    <n v="1"/>
    <d v="2015-05-06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7"/>
    <n v="47.88"/>
    <d v="2015-02-02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0"/>
    <n v="5"/>
    <d v="2013-02-26T13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3"/>
    <n v="20.5"/>
    <d v="2014-04-2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2"/>
    <n v="9"/>
    <d v="2013-09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1"/>
    <n v="56.57"/>
    <d v="2014-01-15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  <e v="#DIV/0!"/>
    <d v="2013-12-26T17:09: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64"/>
    <n v="40"/>
    <d v="2015-04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0"/>
    <n v="13"/>
    <d v="2015-02-03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"/>
    <n v="16.399999999999999"/>
    <d v="2014-10-26T17:12:51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0"/>
    <n v="22.5"/>
    <d v="2012-03-03T00:03:42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1"/>
    <n v="20.329999999999998"/>
    <d v="2013-09-30T16:40:01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  <e v="#DIV/0!"/>
    <d v="2014-07-17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8"/>
    <n v="16.760000000000002"/>
    <d v="2013-04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0"/>
    <n v="25"/>
    <d v="2011-09-14T15:22:07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0"/>
    <n v="12.5"/>
    <d v="2014-04-30T13:01:1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  <e v="#DIV/0!"/>
    <d v="2013-05-13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  <e v="#DIV/0!"/>
    <d v="2011-06-11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2"/>
    <n v="113.64"/>
    <d v="2011-07-26T17:02:3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0"/>
    <n v="1"/>
    <d v="2016-04-28T20:22:1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27"/>
    <n v="17.25"/>
    <d v="2014-06-11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"/>
    <n v="15.2"/>
    <d v="2012-08-08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22"/>
    <n v="110.64"/>
    <d v="2012-08-14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  <e v="#DIV/0!"/>
    <d v="2012-05-12T04:01:23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  <e v="#DIV/0!"/>
    <d v="2014-07-07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1"/>
    <n v="25.5"/>
    <d v="2013-11-27T04:01:29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12"/>
    <n v="38.479999999999997"/>
    <d v="2014-03-05T17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18"/>
    <n v="28.2"/>
    <d v="2014-07-24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3"/>
    <n v="61.5"/>
    <d v="2014-08-18T16:45:19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0"/>
    <n v="1"/>
    <d v="2017-01-18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  <e v="#DIV/0!"/>
    <d v="2015-04-06T02:04:03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2"/>
    <n v="39.57"/>
    <d v="2014-04-28T23:24:01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  <e v="#DIV/0!"/>
    <d v="2012-03-19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  <e v="#DIV/0!"/>
    <d v="2015-03-02T21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33"/>
    <n v="88.8"/>
    <d v="2014-09-22T09:47:1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19"/>
    <n v="55.46"/>
    <d v="2013-07-10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6"/>
    <n v="87.14"/>
    <d v="2012-09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0"/>
    <n v="10"/>
    <d v="2016-03-18T21:31:3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0"/>
    <n v="51.22"/>
    <d v="2012-11-30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0"/>
    <n v="13.55"/>
    <d v="2015-09-25T22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22"/>
    <n v="66.52"/>
    <d v="2013-04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0"/>
    <n v="50"/>
    <d v="2014-05-02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  <e v="#DIV/0!"/>
    <d v="2016-10-26T14:16:34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  <e v="#DIV/0!"/>
    <d v="2016-12-10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0"/>
    <n v="71.67"/>
    <d v="2011-12-05T11:33:36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  <e v="#DIV/0!"/>
    <d v="2012-07-23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  <e v="#DIV/0!"/>
    <d v="2015-12-28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  <e v="#DIV/0!"/>
    <d v="2016-08-14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  <e v="#DIV/0!"/>
    <d v="2015-04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0"/>
    <n v="10.33"/>
    <d v="2014-06-09T19:56:05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  <e v="#DIV/0!"/>
    <d v="2015-06-16T19:51:4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0"/>
    <n v="1"/>
    <d v="2013-12-12T22:21:14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"/>
    <n v="10"/>
    <d v="2014-11-02T00:54:2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5"/>
    <n v="136.09"/>
    <d v="2011-11-11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10"/>
    <n v="73.459999999999994"/>
    <d v="2009-08-18T21:29:2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3"/>
    <n v="53.75"/>
    <d v="2010-03-10T21:15:51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  <e v="#DIV/0!"/>
    <d v="2011-06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1"/>
    <n v="57.5"/>
    <d v="2012-02-17T13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2"/>
    <n v="12.67"/>
    <d v="2014-12-18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1"/>
    <n v="67"/>
    <d v="2012-02-10T23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0"/>
    <n v="3.71"/>
    <d v="2015-11-10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0"/>
    <n v="250"/>
    <d v="2013-07-11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3"/>
    <n v="64"/>
    <d v="2012-09-04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"/>
    <n v="133.33000000000001"/>
    <d v="2012-03-27T00:35:01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0"/>
    <n v="10"/>
    <d v="2015-05-29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  <e v="#DIV/0!"/>
    <d v="2016-01-3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"/>
    <n v="30"/>
    <d v="2013-03-07T07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0"/>
    <n v="5.5"/>
    <d v="2016-10-06T17:48:47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4"/>
    <n v="102.38"/>
    <d v="2016-07-01T15:41:45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3"/>
    <n v="16.670000000000002"/>
    <d v="2014-07-10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25"/>
    <n v="725.03"/>
    <d v="2015-11-19T11:46:41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  <e v="#DIV/0!"/>
    <d v="2015-03-28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1"/>
    <n v="68.33"/>
    <d v="2017-01-03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  <e v="#DIV/0!"/>
    <d v="2015-08-07T14:47:04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23"/>
    <n v="39.229999999999997"/>
    <d v="2012-11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02"/>
    <n v="150.15"/>
    <d v="2015-11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105"/>
    <n v="93.43"/>
    <d v="2016-10-03T02:13:39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5"/>
    <n v="110.97"/>
    <d v="2016-03-01T00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121"/>
    <n v="71.790000000000006"/>
    <d v="2015-08-22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109"/>
    <n v="29.26"/>
    <d v="2016-05-02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"/>
    <n v="1000"/>
    <d v="2014-07-30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114"/>
    <n v="74.349999999999994"/>
    <d v="2015-07-07T14:12:24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101"/>
    <n v="63.83"/>
    <d v="2017-01-18T04:56:06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116"/>
    <n v="44.33"/>
    <d v="2015-05-31T22:05:07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130"/>
    <n v="86.94"/>
    <d v="2016-12-21T00:44:54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08"/>
    <n v="126.55"/>
    <d v="2015-06-02T14:11:08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00"/>
    <n v="129.03"/>
    <d v="2016-11-02T01:33:49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123"/>
    <n v="71.239999999999995"/>
    <d v="2016-04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00"/>
    <n v="117.88"/>
    <d v="2016-04-22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105"/>
    <n v="327.08"/>
    <d v="2015-09-23T19:27:5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103"/>
    <n v="34.75"/>
    <d v="2016-12-07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18"/>
    <n v="100.06"/>
    <d v="2015-06-24T08:16:47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121"/>
    <n v="40.85"/>
    <d v="2015-10-05T18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302"/>
    <n v="252.02"/>
    <d v="2016-04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101"/>
    <n v="25.16"/>
    <d v="2016-06-14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0"/>
    <n v="1"/>
    <d v="2015-01-05T19:36:46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1"/>
    <n v="25"/>
    <d v="2015-09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0"/>
    <n v="1"/>
    <d v="2016-03-04T17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0"/>
    <n v="35"/>
    <d v="2014-10-02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1"/>
    <n v="3"/>
    <d v="2016-06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27"/>
    <n v="402.71"/>
    <d v="2015-10-06T14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0"/>
    <n v="26"/>
    <d v="2015-09-02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  <e v="#DIV/0!"/>
    <d v="2016-01-11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0"/>
    <n v="9"/>
    <d v="2015-09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3"/>
    <n v="8.5"/>
    <d v="2015-06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1"/>
    <n v="8.75"/>
    <d v="2017-01-18T16:17:25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5"/>
    <n v="135.04"/>
    <d v="2015-06-18T06:37:04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  <e v="#DIV/0!"/>
    <d v="2015-11-10T14:48:16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0"/>
    <n v="20.5"/>
    <d v="2014-10-15T17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37"/>
    <n v="64.36"/>
    <d v="2014-09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  <e v="#DIV/0!"/>
    <d v="2016-05-13T08:29:03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3"/>
    <n v="200"/>
    <d v="2015-12-07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1"/>
    <n v="68.3"/>
    <d v="2016-11-02T22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  <e v="#DIV/0!"/>
    <d v="2015-02-22T21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0"/>
    <n v="50"/>
    <d v="2015-11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0"/>
    <n v="4"/>
    <d v="2014-11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0"/>
    <n v="27.5"/>
    <d v="2015-09-21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  <e v="#DIV/0!"/>
    <d v="2016-11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0"/>
    <n v="34"/>
    <d v="2015-01-18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0"/>
    <n v="1"/>
    <d v="2016-02-11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  <e v="#DIV/0!"/>
    <d v="2015-06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0"/>
    <n v="1"/>
    <d v="2016-06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  <e v="#DIV/0!"/>
    <d v="2014-12-02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1"/>
    <n v="49"/>
    <d v="2015-12-10T22:07:03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1"/>
    <n v="20"/>
    <d v="2015-12-02T20:20:12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0"/>
    <n v="142"/>
    <d v="2016-01-19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0"/>
    <n v="53"/>
    <d v="2015-07-07T19:35:23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  <e v="#DIV/0!"/>
    <d v="2015-10-05T17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0"/>
    <n v="38.44"/>
    <d v="2014-11-20T01:12:11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1"/>
    <n v="20"/>
    <d v="2016-09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0"/>
    <n v="64.75"/>
    <d v="2015-05-14T16:37:23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0"/>
    <n v="1"/>
    <d v="2015-01-27T11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0"/>
    <n v="10"/>
    <d v="2016-03-21T14:08:22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0"/>
    <n v="2"/>
    <d v="2015-08-14T13:53:13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1"/>
    <n v="35"/>
    <d v="2014-11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0"/>
    <n v="1"/>
    <d v="2016-08-23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  <e v="#DIV/0!"/>
    <d v="2015-07-03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  <e v="#DIV/0!"/>
    <d v="2015-02-20T17:45:19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0"/>
    <n v="1"/>
    <d v="2015-02-17T22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1"/>
    <n v="5"/>
    <d v="2015-02-14T17:11:56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  <e v="#DIV/0!"/>
    <d v="2015-10-06T09:22:57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"/>
    <n v="14"/>
    <d v="2015-01-16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9"/>
    <n v="389.29"/>
    <d v="2015-03-17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3"/>
    <n v="150.5"/>
    <d v="2016-09-18T18:28:06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0"/>
    <n v="1"/>
    <d v="2015-06-23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4"/>
    <n v="24.78"/>
    <d v="2016-01-08T13:18:51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0"/>
    <n v="30.5"/>
    <d v="2015-06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3"/>
    <n v="250"/>
    <d v="2014-11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23"/>
    <n v="16.43"/>
    <d v="2015-03-07T16:15:45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0"/>
    <n v="13"/>
    <d v="2016-03-17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0"/>
    <n v="53.25"/>
    <d v="2015-03-20T01:40:38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0"/>
    <n v="3"/>
    <d v="2016-10-03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0"/>
    <n v="10"/>
    <d v="2016-06-24T16:55:35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34"/>
    <n v="121.43"/>
    <d v="2014-11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0"/>
    <n v="15.5"/>
    <d v="2015-02-12T19:30:02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2"/>
    <n v="100"/>
    <d v="2015-03-10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1"/>
    <n v="23.33"/>
    <d v="2014-11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  <e v="#DIV/0!"/>
    <d v="2015-05-19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"/>
    <n v="45.39"/>
    <d v="2014-07-15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  <e v="#DIV/0!"/>
    <d v="2014-07-29T00:50:56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3"/>
    <n v="16.38"/>
    <d v="2015-07-09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0"/>
    <n v="10"/>
    <d v="2015-04-08T15:36:49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  <e v="#DIV/0!"/>
    <d v="2015-10-23T19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1"/>
    <n v="292.2"/>
    <d v="2015-05-16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1"/>
    <n v="5"/>
    <d v="2015-10-30T00:49:04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  <e v="#DIV/0!"/>
    <d v="2015-03-23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  <e v="#DIV/0!"/>
    <d v="2015-11-20T13:27:1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  <e v="#DIV/0!"/>
    <d v="2016-08-03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21"/>
    <n v="105.93"/>
    <d v="2015-08-31T11:55:2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  <e v="#DIV/0!"/>
    <d v="2016-05-25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  <e v="#DIV/0!"/>
    <d v="2015-08-26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  <e v="#DIV/0!"/>
    <d v="2017-01-26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3"/>
    <n v="20"/>
    <d v="2015-03-24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  <e v="#DIV/0!"/>
    <d v="2015-11-09T19:26:43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0"/>
    <n v="1"/>
    <d v="2014-09-26T15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1"/>
    <n v="300"/>
    <d v="2014-07-11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1"/>
    <n v="87"/>
    <d v="2016-06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6"/>
    <n v="37.89"/>
    <d v="2016-06-1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  <e v="#DIV/0!"/>
    <d v="2015-04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  <e v="#DIV/0!"/>
    <d v="2015-04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  <e v="#DIV/0!"/>
    <d v="2017-02-24T21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7"/>
    <n v="111.41"/>
    <d v="2015-07-13T13:25:39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0"/>
    <n v="90"/>
    <d v="2016-01-15T07:21:51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  <e v="#DIV/0!"/>
    <d v="2014-06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0"/>
    <n v="116.67"/>
    <d v="2016-04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0"/>
    <n v="10"/>
    <d v="2015-08-07T14:52:01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1"/>
    <n v="76.67"/>
    <d v="2016-04-29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  <e v="#DIV/0!"/>
    <d v="2015-10-26T15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12"/>
    <n v="49.8"/>
    <d v="2016-05-17T07:11:02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0"/>
    <n v="1"/>
    <d v="2015-01-27T22:17:09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0"/>
    <n v="2"/>
    <d v="2015-03-13T02:12:42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0"/>
    <n v="4"/>
    <d v="2015-05-07T10:55:5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  <e v="#DIV/0!"/>
    <d v="2017-01-27T23:05:18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0"/>
    <n v="3"/>
    <d v="2017-01-24T14:14:22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0"/>
    <n v="1"/>
    <d v="2014-08-14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144"/>
    <n v="50.5"/>
    <d v="2016-11-09T10:05:15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19"/>
    <n v="151.32"/>
    <d v="2015-07-14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460"/>
    <n v="134.36000000000001"/>
    <d v="2015-07-14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06"/>
    <n v="174.03"/>
    <d v="2015-04-06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300"/>
    <n v="73.489999999999995"/>
    <d v="2014-09-16T15:58:59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79"/>
    <n v="23.52"/>
    <d v="2016-07-13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132"/>
    <n v="39.07"/>
    <d v="2014-07-12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07"/>
    <n v="125.94"/>
    <d v="2016-02-16T18:25:49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27"/>
    <n v="1644"/>
    <d v="2014-09-09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140"/>
    <n v="42.67"/>
    <d v="2014-08-2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112"/>
    <n v="35.130000000000003"/>
    <d v="2014-10-20T0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101"/>
    <n v="239.35"/>
    <d v="2014-11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0"/>
    <n v="107.64"/>
    <d v="2016-11-01T16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141"/>
    <n v="95.83"/>
    <d v="2015-07-14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267"/>
    <n v="31.66"/>
    <d v="2015-06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147"/>
    <n v="42.89"/>
    <d v="2015-02-10T22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214"/>
    <n v="122.74"/>
    <d v="2016-02-17T19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26"/>
    <n v="190.45"/>
    <d v="2015-11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4"/>
    <n v="109.34"/>
    <d v="2015-06-24T03:51:29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01"/>
    <n v="143.66999999999999"/>
    <d v="2015-07-24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3"/>
    <n v="84.94"/>
    <d v="2014-10-10T17:47:59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"/>
    <n v="10.56"/>
    <d v="2016-09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0"/>
    <n v="39"/>
    <d v="2014-12-17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0"/>
    <n v="100"/>
    <d v="2015-06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8"/>
    <n v="31.17"/>
    <d v="2015-03-14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9"/>
    <n v="155.33000000000001"/>
    <d v="2016-11-14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0"/>
    <n v="2"/>
    <d v="2014-07-18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0"/>
    <n v="178.93"/>
    <d v="2016-09-1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5"/>
    <n v="27.36"/>
    <d v="2015-03-27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22"/>
    <n v="1536.25"/>
    <d v="2016-06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29"/>
    <n v="85"/>
    <d v="2016-05-16T17:02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39"/>
    <n v="788.53"/>
    <d v="2014-12-11T16:37:32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22"/>
    <n v="50.3"/>
    <d v="2014-12-01T05:16:04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0"/>
    <n v="68.33"/>
    <d v="2014-07-18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0"/>
    <n v="7.5"/>
    <d v="2014-06-13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15"/>
    <n v="34.270000000000003"/>
    <d v="2014-12-02T22:20:04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1"/>
    <n v="61.29"/>
    <d v="2015-01-08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26"/>
    <n v="133.25"/>
    <d v="2016-05-14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4"/>
    <n v="65.180000000000007"/>
    <d v="2016-04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15"/>
    <n v="93.9"/>
    <d v="2016-07-05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26"/>
    <n v="150.65"/>
    <d v="2014-08-13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0"/>
    <n v="1"/>
    <d v="2016-09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0"/>
    <n v="13.25"/>
    <d v="2017-02-12T18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1"/>
    <n v="99.33"/>
    <d v="2016-09-21T21:36:04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7"/>
    <n v="177.39"/>
    <d v="2014-06-19T11:21:31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28"/>
    <n v="55.3"/>
    <d v="2014-11-28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  <e v="#DIV/0!"/>
    <d v="2015-07-04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4"/>
    <n v="591.66999999999996"/>
    <d v="2016-12-07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73"/>
    <n v="405.5"/>
    <d v="2015-09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58"/>
    <n v="343.15"/>
    <d v="2016-11-01T16:01:37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12"/>
    <n v="72.59"/>
    <d v="2016-07-28T15:14:01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1"/>
    <n v="26"/>
    <d v="2015-06-03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7"/>
    <n v="6.5"/>
    <d v="2016-11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35"/>
    <n v="119.39"/>
    <d v="2015-03-31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0"/>
    <n v="84.29"/>
    <d v="2017-01-02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1"/>
    <n v="90.86"/>
    <d v="2014-10-01T12:30:20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0"/>
    <n v="1"/>
    <d v="2014-06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46"/>
    <n v="20.34"/>
    <d v="2016-01-19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15"/>
    <n v="530.69000000000005"/>
    <d v="2014-08-15T22:20:45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82"/>
    <n v="120.39"/>
    <d v="2013-10-16T11:39:0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3"/>
    <n v="13"/>
    <d v="2016-12-11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7"/>
    <n v="291.33"/>
    <d v="2014-06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31"/>
    <n v="124.92"/>
    <d v="2016-10-25T17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6"/>
    <n v="119.57"/>
    <d v="2016-12-07T22:49:09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"/>
    <n v="120.25"/>
    <d v="2016-12-22T04:37:4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"/>
    <n v="195.4"/>
    <d v="2016-12-22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  <e v="#DIV/0!"/>
    <d v="2016-11-02T23:53:03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79"/>
    <n v="117.7"/>
    <d v="2016-11-22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2"/>
    <n v="23.95"/>
    <d v="2014-07-15T13:56:40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0"/>
    <n v="30.5"/>
    <d v="2014-11-05T00:59:1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  <e v="#DIV/0!"/>
    <d v="2014-07-17T23:38:22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34"/>
    <n v="99.97"/>
    <d v="2016-11-04T11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0"/>
    <n v="26.25"/>
    <d v="2016-01-15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"/>
    <n v="199"/>
    <d v="2016-05-06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15"/>
    <n v="80.319999999999993"/>
    <d v="2016-12-30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5"/>
    <n v="115.75"/>
    <d v="2015-09-26T0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10"/>
    <n v="44.69"/>
    <d v="2014-10-28T15:48:27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0"/>
    <n v="76.25"/>
    <d v="2014-08-06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1"/>
    <n v="22.5"/>
    <d v="2017-01-17T20:17:27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"/>
    <n v="19.399999999999999"/>
    <d v="2016-02-09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144"/>
    <n v="66.709999999999994"/>
    <d v="2012-01-01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122"/>
    <n v="84.14"/>
    <d v="2014-06-17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132"/>
    <n v="215.73"/>
    <d v="2012-03-09T19:19:38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109"/>
    <n v="54.69"/>
    <d v="2015-06-29T19:35:4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105"/>
    <n v="51.63"/>
    <d v="2011-05-31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00"/>
    <n v="143.36000000000001"/>
    <d v="2015-11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101"/>
    <n v="72.430000000000007"/>
    <d v="2013-03-13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156"/>
    <n v="36.53"/>
    <d v="2012-12-04T00:29:0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106"/>
    <n v="60.9"/>
    <d v="2011-07-07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131"/>
    <n v="43.55"/>
    <d v="2012-07-21T04:27:41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132"/>
    <n v="99.77"/>
    <d v="2011-11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126"/>
    <n v="88.73"/>
    <d v="2011-12-02T19:05:47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160"/>
    <n v="4.92"/>
    <d v="2013-07-31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20"/>
    <n v="17.82"/>
    <d v="2013-11-20T10:04:52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26"/>
    <n v="187.19"/>
    <d v="2015-04-08T03:57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114"/>
    <n v="234.81"/>
    <d v="2014-11-03T00:42:26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315"/>
    <n v="105.05"/>
    <d v="2013-11-01T17:37:2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122"/>
    <n v="56.67"/>
    <d v="2014-01-28T06:36:2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107"/>
    <n v="39.049999999999997"/>
    <d v="2014-10-31T14:29:54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158"/>
    <n v="68.349999999999994"/>
    <d v="2014-07-09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07"/>
    <n v="169.58"/>
    <d v="2015-06-07T03:31:22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02"/>
    <n v="141.41999999999999"/>
    <d v="2013-05-07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111"/>
    <n v="67.39"/>
    <d v="2014-02-19T22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148"/>
    <n v="54.27"/>
    <d v="2012-03-22T17:01:25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102"/>
    <n v="82.52"/>
    <d v="2012-11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179"/>
    <n v="53.73"/>
    <d v="2013-04-03T13:44:0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111"/>
    <n v="34.21"/>
    <d v="2012-09-05T01:01:4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00"/>
    <n v="127.33"/>
    <d v="2014-12-15T13:10:1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100"/>
    <n v="45.57"/>
    <d v="2014-07-11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106"/>
    <n v="95.96"/>
    <d v="2016-12-29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103"/>
    <n v="77.27"/>
    <d v="2013-01-25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119"/>
    <n v="57.34"/>
    <d v="2011-06-19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112"/>
    <n v="53.19"/>
    <d v="2016-09-26T10:06:57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128"/>
    <n v="492.31"/>
    <d v="2015-01-15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104"/>
    <n v="42.35"/>
    <d v="2012-12-06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102"/>
    <n v="37.47"/>
    <d v="2013-04-19T14:31:17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118"/>
    <n v="37.450000000000003"/>
    <d v="2011-02-16T18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238"/>
    <n v="33.06"/>
    <d v="2012-11-22T01:18:34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02"/>
    <n v="134.21"/>
    <d v="2010-09-08T20:04:2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102"/>
    <n v="51.47"/>
    <d v="2014-05-30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  <e v="#DIV/0!"/>
    <d v="2016-10-27T18:20:13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5"/>
    <n v="39.17"/>
    <d v="2014-01-03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  <e v="#DIV/0!"/>
    <d v="2016-11-16T20:36:1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0"/>
    <n v="5"/>
    <d v="2013-07-16T10:43:28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  <e v="#DIV/0!"/>
    <d v="2015-08-11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36"/>
    <n v="57.3"/>
    <d v="2014-09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  <e v="#DIV/0!"/>
    <d v="2015-01-17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4"/>
    <n v="59"/>
    <d v="2015-04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  <e v="#DIV/0!"/>
    <d v="2013-11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41"/>
    <n v="31.85"/>
    <d v="2013-11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  <e v="#DIV/0!"/>
    <d v="2013-01-15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0"/>
    <n v="10"/>
    <d v="2015-12-11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3"/>
    <n v="50"/>
    <d v="2009-09-12T01:21:59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"/>
    <n v="16"/>
    <d v="2015-04-06T17:39:45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70"/>
    <n v="39"/>
    <d v="2014-01-24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2"/>
    <n v="34"/>
    <d v="2011-11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51"/>
    <n v="63.12"/>
    <d v="2015-09-03T16:27:25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1"/>
    <n v="7"/>
    <d v="2013-07-0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0"/>
    <n v="2"/>
    <d v="2014-03-31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3"/>
    <n v="66.67"/>
    <d v="2010-09-15T16:25:05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104"/>
    <n v="38.520000000000003"/>
    <d v="2011-04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133"/>
    <n v="42.61"/>
    <d v="2013-05-09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100"/>
    <n v="50"/>
    <d v="2012-07-26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148"/>
    <n v="63.49"/>
    <d v="2012-03-19T18:34:09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3"/>
    <n v="102.5"/>
    <d v="2014-02-05T03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181"/>
    <n v="31.14"/>
    <d v="2013-01-29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43"/>
    <n v="162.27000000000001"/>
    <d v="2012-03-15T01:20:34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114"/>
    <n v="80.59"/>
    <d v="2013-10-02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204"/>
    <n v="59.85"/>
    <d v="2012-05-30T00:09:4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09"/>
    <n v="132.86000000000001"/>
    <d v="2013-01-03T04:28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144"/>
    <n v="92.55"/>
    <d v="2013-01-02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104"/>
    <n v="60.86"/>
    <d v="2013-10-10T18:44:06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100"/>
    <n v="41.85"/>
    <d v="2013-10-08T20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103"/>
    <n v="88.33"/>
    <d v="2013-06-17T17:47:24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05"/>
    <n v="158.96"/>
    <d v="2011-07-12T02:45:37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112"/>
    <n v="85.05"/>
    <d v="2012-02-24T14:42:46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01"/>
    <n v="112.61"/>
    <d v="2013-08-16T21:11:25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108"/>
    <n v="45.44"/>
    <d v="2012-03-28T23:51:28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115"/>
    <n v="46.22"/>
    <d v="2014-08-31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00"/>
    <n v="178.61"/>
    <d v="2012-03-28T16:00:46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152"/>
    <n v="40.75"/>
    <d v="2014-08-12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112"/>
    <n v="43.73"/>
    <d v="2011-06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101"/>
    <n v="81.069999999999993"/>
    <d v="2012-08-02T00:32:04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123"/>
    <n v="74.61"/>
    <d v="2011-05-02T22:47:58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100"/>
    <n v="305.56"/>
    <d v="2011-07-06T02:32:0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105"/>
    <n v="58.33"/>
    <d v="2011-05-27T19:45:12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04"/>
    <n v="117.68"/>
    <d v="2011-08-08T16:35:39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105"/>
    <n v="73.77"/>
    <d v="2017-01-24T15:05: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0"/>
    <n v="104.65"/>
    <d v="2014-11-19T02:24:46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104"/>
    <n v="79.83"/>
    <d v="2013-12-20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105"/>
    <n v="58.33"/>
    <d v="2012-08-02T01:21:02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104"/>
    <n v="86.67"/>
    <d v="2013-06-18T15:26:42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152"/>
    <n v="27.61"/>
    <d v="2013-01-08T00:25:5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160"/>
    <n v="25"/>
    <d v="2012-06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127"/>
    <n v="45.46"/>
    <d v="2011-05-16T17:50:01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107"/>
    <n v="99.53"/>
    <d v="2014-10-02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115"/>
    <n v="39.31"/>
    <d v="2013-03-08T20:54:03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137"/>
    <n v="89.42"/>
    <d v="2012-01-17T14:23:3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156"/>
    <n v="28.68"/>
    <d v="2012-07-30T21:11:21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109"/>
    <n v="31.07"/>
    <d v="2013-12-11T23:57:3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134"/>
    <n v="70.55"/>
    <d v="2014-05-09T20:12:22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100"/>
    <n v="224.13"/>
    <d v="2015-03-30T22:07:45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119"/>
    <n v="51.81"/>
    <d v="2012-09-05T22:44:10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180"/>
    <n v="43.52"/>
    <d v="2015-02-20T23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134"/>
    <n v="39.82"/>
    <d v="2010-03-13T05:48:38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00"/>
    <n v="126.81"/>
    <d v="2012-10-04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01"/>
    <n v="113.88"/>
    <d v="2012-03-05T00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103"/>
    <n v="28.18"/>
    <d v="2012-01-19T11:21:4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107"/>
    <n v="36.61"/>
    <d v="2012-06-13T01:13:02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104"/>
    <n v="32.5"/>
    <d v="2016-05-14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108"/>
    <n v="60.66"/>
    <d v="2013-02-20T12:37:05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233"/>
    <n v="175"/>
    <d v="2012-03-28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101"/>
    <n v="97.99"/>
    <d v="2011-11-22T16:12:15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02"/>
    <n v="148.78"/>
    <d v="2014-03-20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131"/>
    <n v="96.08"/>
    <d v="2013-05-28T19:44:52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117"/>
    <n v="58.63"/>
    <d v="2012-04-06T10:59:18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1"/>
    <n v="109.71"/>
    <d v="2013-09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122"/>
    <n v="49.11"/>
    <d v="2014-04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145"/>
    <n v="47.67"/>
    <d v="2011-12-18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117"/>
    <n v="60.74"/>
    <d v="2012-08-23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120"/>
    <n v="63.38"/>
    <d v="2016-08-25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101"/>
    <n v="53.89"/>
    <d v="2014-10-11T20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104"/>
    <n v="66.87"/>
    <d v="2013-09-09T14:13:03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267"/>
    <n v="63.1"/>
    <d v="2016-11-21T06:11:2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194"/>
    <n v="36.630000000000003"/>
    <d v="2014-09-23T16:25:5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120"/>
    <n v="34.01"/>
    <d v="2016-07-27T04:56:36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122"/>
    <n v="28.55"/>
    <d v="2014-02-24T09:24:15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0"/>
    <n v="10"/>
    <d v="2015-06-10T19:09:36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00"/>
    <n v="18.75"/>
    <d v="2015-03-15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120"/>
    <n v="41.7"/>
    <d v="2015-02-16T03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155"/>
    <n v="46.67"/>
    <d v="2016-03-23T19:51:57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130"/>
    <n v="37.270000000000003"/>
    <d v="2016-06-01T21:07:33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105"/>
    <n v="59.26"/>
    <d v="2016-10-13T19:19:55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100"/>
    <n v="30"/>
    <d v="2015-01-17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118"/>
    <n v="65.86"/>
    <d v="2016-11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103"/>
    <n v="31.91"/>
    <d v="2016-06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218"/>
    <n v="19.46"/>
    <d v="2016-08-27T07:29:1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100"/>
    <n v="50"/>
    <d v="2015-10-14T13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144"/>
    <n v="22.74"/>
    <d v="2015-03-16T17:53:3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105"/>
    <n v="42.72"/>
    <d v="2015-05-04T19:41:08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18"/>
    <n v="52.92"/>
    <d v="2013-10-23T11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2"/>
    <n v="50.5"/>
    <d v="2016-08-17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0"/>
    <n v="42.5"/>
    <d v="2013-10-12T13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5"/>
    <n v="18"/>
    <d v="2012-01-13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42"/>
    <n v="34.18"/>
    <d v="2013-09-24T02:33:5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"/>
    <n v="22.5"/>
    <d v="2012-11-17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18"/>
    <n v="58.18"/>
    <d v="2015-01-21T15:18:38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24"/>
    <n v="109.18"/>
    <d v="2009-10-02T02:31:46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0"/>
    <n v="50"/>
    <d v="2013-12-08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12"/>
    <n v="346.67"/>
    <d v="2013-03-09T20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0"/>
    <n v="12.4"/>
    <d v="2013-08-02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5"/>
    <n v="27.08"/>
    <d v="2013-10-30T13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1"/>
    <n v="32.5"/>
    <d v="2011-01-24T19:48:47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1"/>
    <n v="9"/>
    <d v="2012-10-02T04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24"/>
    <n v="34.76"/>
    <d v="2013-04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  <e v="#DIV/0!"/>
    <d v="2015-09-01T17:22:11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41"/>
    <n v="28.58"/>
    <d v="2013-01-02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68"/>
    <n v="46.59"/>
    <d v="2013-11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1"/>
    <n v="32.5"/>
    <d v="2010-11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31"/>
    <n v="21.47"/>
    <d v="2012-05-08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3"/>
    <n v="14.13"/>
    <d v="2012-09-27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1"/>
    <n v="30"/>
    <d v="2011-11-30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0"/>
    <n v="21.57"/>
    <d v="2011-08-04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40"/>
    <n v="83.38"/>
    <d v="2016-01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"/>
    <n v="10"/>
    <d v="2012-03-13T19:15:46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75"/>
    <n v="35.71"/>
    <d v="2016-12-09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41"/>
    <n v="29.29"/>
    <d v="2016-08-21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  <e v="#DIV/0!"/>
    <d v="2012-04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7"/>
    <n v="18"/>
    <d v="2011-07-27T18:04:45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9"/>
    <n v="73.760000000000005"/>
    <d v="2014-09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4"/>
    <n v="31.25"/>
    <d v="2013-10-22T16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3"/>
    <n v="28.89"/>
    <d v="2014-07-22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41"/>
    <n v="143.82"/>
    <d v="2010-05-06T04:48:03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10"/>
    <n v="40"/>
    <d v="2015-03-02T21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39"/>
    <n v="147.81"/>
    <d v="2016-05-06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"/>
    <n v="27.86"/>
    <d v="2010-09-10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0"/>
    <n v="44.44"/>
    <d v="2015-08-02T20:57:0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  <e v="#DIV/0!"/>
    <d v="2012-10-29T16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"/>
    <n v="35"/>
    <d v="2011-12-01T18:11:50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7"/>
    <n v="35"/>
    <d v="2011-04-13T02:22:42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0"/>
    <n v="10.5"/>
    <d v="2016-02-29T20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  <e v="#DIV/0!"/>
    <d v="2010-04-23T19:28:34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0"/>
    <n v="30"/>
    <d v="2014-07-09T23:10:2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3"/>
    <n v="40"/>
    <d v="2012-08-28T19:06:2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0"/>
    <n v="50.33"/>
    <d v="2015-12-04T01:55:37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"/>
    <n v="32.67"/>
    <d v="2010-11-25T05:45:26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  <e v="#DIV/0!"/>
    <d v="2014-02-11T04:33:10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  <e v="#DIV/0!"/>
    <d v="2011-08-12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  <e v="#DIV/0!"/>
    <d v="2010-06-11T19:14:15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3"/>
    <n v="65"/>
    <d v="2012-06-21T16:34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2"/>
    <n v="24.6"/>
    <d v="2017-01-02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  <e v="#DIV/0!"/>
    <d v="2014-01-03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"/>
    <n v="15"/>
    <d v="2012-10-12T0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7"/>
    <n v="82.58"/>
    <d v="2012-04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  <e v="#DIV/0!"/>
    <d v="2012-07-26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6"/>
    <n v="41.67"/>
    <d v="2012-01-29T16:18:34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  <e v="#DIV/0!"/>
    <d v="2010-09-13T20:28:54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1"/>
    <n v="30"/>
    <d v="2014-06-12T22:38:5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5"/>
    <n v="19.600000000000001"/>
    <d v="2014-11-01T21:59:21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"/>
    <n v="100"/>
    <d v="2012-11-14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  <e v="#DIV/0!"/>
    <d v="2013-10-15T16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31"/>
    <n v="231.75"/>
    <d v="2011-10-31T04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21"/>
    <n v="189.33"/>
    <d v="2014-08-27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2"/>
    <n v="55"/>
    <d v="2014-10-22T23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11"/>
    <n v="21.8"/>
    <d v="2013-01-14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"/>
    <n v="32"/>
    <d v="2013-10-28T21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  <e v="#DIV/0!"/>
    <d v="2010-06-09T00:28:50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  <e v="#DIV/0!"/>
    <d v="2012-04-14T19:44:55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11"/>
    <n v="56.25"/>
    <d v="2012-09-28T20:41:5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  <e v="#DIV/0!"/>
    <d v="2012-03-10T05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38"/>
    <n v="69"/>
    <d v="2010-05-14T21:58:26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7"/>
    <n v="18.71"/>
    <d v="2014-02-10T08:38:22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15"/>
    <n v="46.03"/>
    <d v="2013-02-05T23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"/>
    <n v="60"/>
    <d v="2014-03-13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30"/>
    <n v="50.67"/>
    <d v="2014-04-04T17:41:2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1"/>
    <n v="25"/>
    <d v="2015-12-30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  <e v="#DIV/0!"/>
    <d v="2011-12-06T00:34:49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1"/>
    <n v="20"/>
    <d v="2013-10-04T19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0"/>
    <n v="25"/>
    <d v="2012-08-03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1"/>
    <n v="20"/>
    <d v="2013-05-22T18:18:58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7"/>
    <n v="110.29"/>
    <d v="2015-06-27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2"/>
    <n v="37.450000000000003"/>
    <d v="2017-01-11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9"/>
    <n v="41.75"/>
    <d v="2016-01-13T20:14:20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10"/>
    <n v="24.08"/>
    <d v="2016-10-30T16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13"/>
    <n v="69.41"/>
    <d v="2016-03-15T14:00:50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2"/>
    <n v="155.25"/>
    <d v="2016-12-28T20:57:06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2"/>
    <n v="57.2"/>
    <d v="2016-08-10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  <e v="#DIV/0!"/>
    <d v="2016-05-01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12"/>
    <n v="60"/>
    <d v="2016-02-11T19:52:44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1"/>
    <n v="39"/>
    <d v="2015-12-23T01:02:56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28"/>
    <n v="58.42"/>
    <d v="2015-12-18T18:01:01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38"/>
    <n v="158.63999999999999"/>
    <d v="2016-04-20T15:41:12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40"/>
    <n v="99.86"/>
    <d v="2016-10-19T14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1"/>
    <n v="25.2"/>
    <d v="2014-12-26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43"/>
    <n v="89.19"/>
    <d v="2015-07-09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6"/>
    <n v="182.62"/>
    <d v="2016-08-04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2"/>
    <n v="50.65"/>
    <d v="2015-02-25T21:55:59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2"/>
    <n v="33.29"/>
    <d v="2016-10-17T13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11"/>
    <n v="51.82"/>
    <d v="2015-03-19T19:16:03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39"/>
    <n v="113.63"/>
    <d v="2014-12-20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46"/>
    <n v="136.46"/>
    <d v="2017-01-31T15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42"/>
    <n v="364.35"/>
    <d v="2017-01-05T16:38:5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28"/>
    <n v="19.239999999999998"/>
    <d v="2016-01-04T17:05:53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1"/>
    <n v="41.89"/>
    <d v="2016-09-12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1"/>
    <n v="30.31"/>
    <d v="2015-07-23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1"/>
    <n v="49.67"/>
    <d v="2016-09-24T00:24:06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15"/>
    <n v="59.2"/>
    <d v="2016-09-06T15:15:32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18"/>
    <n v="43.98"/>
    <d v="2016-02-22T06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1"/>
    <n v="26.5"/>
    <d v="2014-07-16T20:20:34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47"/>
    <n v="1272.73"/>
    <d v="2017-01-07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46"/>
    <n v="164"/>
    <d v="2016-12-17T05:17:33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0"/>
    <n v="45.2"/>
    <d v="2015-04-17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35"/>
    <n v="153.88999999999999"/>
    <d v="2014-08-05T20:46:3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2"/>
    <n v="51.38"/>
    <d v="2015-09-10T00:21:3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1"/>
    <n v="93.33"/>
    <d v="2016-02-24T17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3"/>
    <n v="108.63"/>
    <d v="2016-04-29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2"/>
    <n v="160.5"/>
    <d v="2015-06-30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34"/>
    <n v="75.75"/>
    <d v="2016-01-22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56"/>
    <n v="790.84"/>
    <d v="2016-01-26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83"/>
    <n v="301.94"/>
    <d v="2016-05-16T10:00:2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15"/>
    <n v="47.94"/>
    <d v="2014-10-16T21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0"/>
    <n v="2.75"/>
    <d v="2014-07-10T22:43:42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0"/>
    <n v="1"/>
    <d v="2016-09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30"/>
    <n v="171.79"/>
    <d v="2016-07-23T16:01:25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1"/>
    <n v="35.33"/>
    <d v="2015-02-26T02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6"/>
    <n v="82.09"/>
    <d v="2015-12-01T23:13:3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3"/>
    <n v="110.87"/>
    <d v="2015-11-16T18:25:00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3"/>
    <n v="161.22"/>
    <d v="2014-05-14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  <e v="#DIV/0!"/>
    <d v="2016-09-01T08:33:45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17"/>
    <n v="52.41"/>
    <d v="2016-08-29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0"/>
    <n v="13"/>
    <d v="2014-08-04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4"/>
    <n v="30.29"/>
    <d v="2016-06-17T18:09:48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0"/>
    <n v="116.75"/>
    <d v="2016-03-08T22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25"/>
    <n v="89.6"/>
    <d v="2016-10-09T23:09:2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2"/>
    <n v="424.45"/>
    <d v="2014-10-09T06:18:5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7"/>
    <n v="80.67"/>
    <d v="2014-11-04T22:34:40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2"/>
    <n v="13"/>
    <d v="2014-06-27T20:47:40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1"/>
    <n v="8.1300000000000008"/>
    <d v="2014-10-29T0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59"/>
    <n v="153.43"/>
    <d v="2015-10-05T04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8"/>
    <n v="292.08"/>
    <d v="2014-10-14T07:11:3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2"/>
    <n v="3304"/>
    <d v="2017-01-14T01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04"/>
    <n v="1300"/>
    <d v="2016-12-16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30"/>
    <n v="134.55000000000001"/>
    <d v="2015-11-17T16:25:14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16"/>
    <n v="214.07"/>
    <d v="2017-02-14T17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82"/>
    <n v="216.34"/>
    <d v="2016-01-19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75"/>
    <n v="932.31"/>
    <d v="2015-09-29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6"/>
    <n v="29.25"/>
    <d v="2014-12-04T00:57:52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44"/>
    <n v="174.95"/>
    <d v="2016-11-02T14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0"/>
    <n v="250"/>
    <d v="2016-11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13"/>
    <n v="65"/>
    <d v="2016-05-20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0"/>
    <n v="55"/>
    <d v="2016-07-10T19:54:2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0"/>
    <n v="75"/>
    <d v="2014-11-03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21535"/>
    <n v="1389.36"/>
    <d v="2016-12-10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35"/>
    <n v="95.91"/>
    <d v="2015-12-01T20:00:56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31"/>
    <n v="191.25"/>
    <d v="2014-11-12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3"/>
    <n v="40"/>
    <d v="2015-10-26T21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3"/>
    <n v="74.790000000000006"/>
    <d v="2016-02-22T02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23"/>
    <n v="161.12"/>
    <d v="2015-10-12T16:12:15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3"/>
    <n v="88.71"/>
    <d v="2016-06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47"/>
    <n v="53.25"/>
    <d v="2015-01-05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206"/>
    <n v="106.2"/>
    <d v="2015-05-03T01:40:09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352"/>
    <n v="22.08"/>
    <d v="2015-09-24T06:02:5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115"/>
    <n v="31.05"/>
    <d v="2015-04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237"/>
    <n v="36.21"/>
    <d v="2015-05-21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119"/>
    <n v="388.98"/>
    <d v="2016-01-01T13:56:03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110"/>
    <n v="71.849999999999994"/>
    <d v="2015-02-14T20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100"/>
    <n v="57.38"/>
    <d v="2016-02-26T09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103"/>
    <n v="69.67"/>
    <d v="2014-09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117"/>
    <n v="45.99"/>
    <d v="2017-01-20T15:03:25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112"/>
    <n v="79.260000000000005"/>
    <d v="2015-02-09T17:05:07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342"/>
    <n v="43.03"/>
    <d v="2016-08-29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7"/>
    <n v="108.48"/>
    <d v="2015-11-16T18:20:10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108"/>
    <n v="61.03"/>
    <d v="2016-05-24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103"/>
    <n v="50.59"/>
    <d v="2016-11-14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130"/>
    <n v="39.159999999999997"/>
    <d v="2016-07-04T04:00:0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108"/>
    <n v="65.16"/>
    <d v="2015-01-12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112"/>
    <n v="23.96"/>
    <d v="2012-12-06T10:46:3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102"/>
    <n v="48.62"/>
    <d v="2015-04-25T19:44:22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145"/>
    <n v="35.74"/>
    <d v="2016-02-18T05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128"/>
    <n v="21.37"/>
    <d v="2016-11-18T02:37:26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0"/>
    <n v="250"/>
    <d v="2016-07-28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  <e v="#DIV/0!"/>
    <d v="2014-07-1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2"/>
    <n v="10"/>
    <d v="2014-07-31T16:42:28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9"/>
    <n v="29.24"/>
    <d v="2015-04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0"/>
    <n v="3"/>
    <d v="2015-01-07T22:13:21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"/>
    <n v="33.25"/>
    <d v="2014-07-24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  <e v="#DIV/0!"/>
    <d v="2015-11-11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0"/>
    <n v="1"/>
    <d v="2014-10-06T19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1"/>
    <n v="53"/>
    <d v="2016-08-16T01:16:29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  <e v="#DIV/0!"/>
    <d v="2016-01-13T10:20:45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  <e v="#DIV/0!"/>
    <d v="2015-08-15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  <e v="#DIV/0!"/>
    <d v="2014-07-30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  <e v="#DIV/0!"/>
    <d v="2016-04-23T19:08:15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"/>
    <n v="15"/>
    <d v="2017-02-09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  <e v="#DIV/0!"/>
    <d v="2014-07-11T20:26:39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  <e v="#DIV/0!"/>
    <d v="2016-02-06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  <e v="#DIV/0!"/>
    <d v="2015-02-23T17:16:17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  <e v="#DIV/0!"/>
    <d v="2016-11-04T20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  <e v="#DIV/0!"/>
    <d v="2015-02-12T21:37:23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  <e v="#DIV/0!"/>
    <d v="2015-02-11T18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1"/>
    <n v="50"/>
    <d v="2015-03-16T21:54:53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  <e v="#DIV/0!"/>
    <d v="2016-03-03T06:38:28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95"/>
    <n v="47.5"/>
    <d v="2016-07-05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  <e v="#DIV/0!"/>
    <d v="2016-08-0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9"/>
    <n v="65.67"/>
    <d v="2013-05-23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3"/>
    <n v="16.2"/>
    <d v="2014-01-22T09:08:42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"/>
    <n v="34.130000000000003"/>
    <d v="2013-06-20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26"/>
    <n v="13"/>
    <d v="2013-11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0"/>
    <n v="11.25"/>
    <d v="2016-03-11T08:54:24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39"/>
    <n v="40.479999999999997"/>
    <d v="2013-10-25T05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1"/>
    <n v="35"/>
    <d v="2012-09-1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  <e v="#DIV/0!"/>
    <d v="2015-10-18T18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0"/>
    <n v="12.75"/>
    <d v="2014-01-06T19:58: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"/>
    <n v="10"/>
    <d v="2011-09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6"/>
    <n v="113.57"/>
    <d v="2013-12-05T04:09:05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5"/>
    <n v="15"/>
    <d v="2012-04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63"/>
    <n v="48.28"/>
    <d v="2014-07-18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29"/>
    <n v="43.98"/>
    <d v="2015-12-15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8"/>
    <n v="9"/>
    <d v="2011-06-07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"/>
    <n v="37.67"/>
    <d v="2016-04-19T13:35:36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9"/>
    <n v="18.579999999999998"/>
    <d v="2014-04-11T03:18:53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0"/>
    <n v="3"/>
    <d v="2014-12-29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"/>
    <n v="18.670000000000002"/>
    <d v="2012-07-11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1"/>
    <n v="410"/>
    <d v="2014-06-03T15:49:4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  <e v="#DIV/0!"/>
    <d v="2014-07-09T21:53:2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3"/>
    <n v="114"/>
    <d v="2016-02-13T16:06:1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0"/>
    <n v="7.5"/>
    <d v="2014-07-25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  <e v="#DIV/0!"/>
    <d v="2014-05-16T17:08:0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14"/>
    <n v="43.42"/>
    <d v="2014-03-25T19:11:0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8"/>
    <n v="23.96"/>
    <d v="2015-05-27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0"/>
    <n v="5"/>
    <d v="2015-04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3"/>
    <n v="12.5"/>
    <d v="2016-03-11T19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1"/>
    <n v="3"/>
    <d v="2012-12-07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4"/>
    <n v="10.56"/>
    <d v="2016-01-27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8"/>
    <n v="122"/>
    <d v="2011-09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5"/>
    <n v="267.81"/>
    <d v="2013-07-31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18"/>
    <n v="74.209999999999994"/>
    <d v="2014-09-03T12:25:54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0"/>
    <n v="6.71"/>
    <d v="2014-01-21T19:01: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7"/>
    <n v="81.95"/>
    <d v="2014-03-14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1"/>
    <n v="25"/>
    <d v="2015-04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3"/>
    <n v="10"/>
    <d v="2016-01-15T02:39:31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0"/>
    <n v="6.83"/>
    <d v="2016-06-17T18:32:18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5"/>
    <n v="17.71"/>
    <d v="2013-10-30T01:05:25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2"/>
    <n v="16.2"/>
    <d v="2016-04-19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5"/>
    <n v="80.3"/>
    <d v="2014-05-12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0"/>
    <n v="71.55"/>
    <d v="2014-02-22T03:15:2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41"/>
    <n v="23.57"/>
    <d v="2012-03-05T17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  <e v="#DIV/0!"/>
    <d v="2014-06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"/>
    <n v="34.880000000000003"/>
    <d v="2012-02-13T15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0"/>
    <n v="15"/>
    <d v="2016-10-19T18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1"/>
    <n v="23.18"/>
    <d v="2012-11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0"/>
    <n v="1"/>
    <d v="2015-12-09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36"/>
    <n v="100.23"/>
    <d v="2014-11-20T18:13:31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1"/>
    <n v="5"/>
    <d v="2014-07-15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0"/>
    <n v="3.33"/>
    <d v="2013-09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0"/>
    <n v="13.25"/>
    <d v="2016-02-29T16:41:3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0"/>
    <n v="17.850000000000001"/>
    <d v="2012-04-10T20:20:08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8"/>
    <n v="10.38"/>
    <d v="2015-11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2"/>
    <n v="36.33"/>
    <d v="2014-03-06T03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0"/>
    <n v="5"/>
    <d v="2014-03-24T19:01:04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  <e v="#DIV/0!"/>
    <d v="2011-09-13T20:56:4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0"/>
    <n v="5.8"/>
    <d v="2016-02-12T22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  <e v="#DIV/0!"/>
    <d v="2013-05-16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0"/>
    <n v="3.67"/>
    <d v="2014-03-20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0"/>
    <n v="60.71"/>
    <d v="2015-03-31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  <e v="#DIV/0!"/>
    <d v="2015-07-27T14:58:50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1"/>
    <n v="5"/>
    <d v="2016-06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"/>
    <n v="25.43"/>
    <d v="2014-10-14T20:30:00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0"/>
    <n v="1"/>
    <d v="2014-07-08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0"/>
    <n v="10.5"/>
    <d v="2016-05-06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0"/>
    <n v="3.67"/>
    <d v="2014-09-26T23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  <e v="#DIV/0!"/>
    <d v="2015-11-24T21:47:4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4"/>
    <n v="110.62"/>
    <d v="2016-12-02T02:46:11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1"/>
    <n v="20"/>
    <d v="2014-07-0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0"/>
    <n v="1"/>
    <d v="2014-11-15T06:50:28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"/>
    <n v="50"/>
    <d v="2016-07-07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6"/>
    <n v="45"/>
    <d v="2015-11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40"/>
    <n v="253.21"/>
    <d v="2016-03-24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0"/>
    <n v="31.25"/>
    <d v="2017-01-0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0"/>
    <n v="5"/>
    <d v="2014-12-02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  <e v="#DIV/0!"/>
    <d v="2015-07-07T11:05:21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  <e v="#DIV/0!"/>
    <d v="2015-06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  <e v="#DIV/0!"/>
    <d v="2015-01-18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0"/>
    <n v="23.25"/>
    <d v="2015-11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  <e v="#DIV/0!"/>
    <d v="2015-03-30T04:22:00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0"/>
    <n v="100"/>
    <d v="2014-08-03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9"/>
    <n v="44.17"/>
    <d v="2014-03-25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  <e v="#DIV/0!"/>
    <d v="2014-08-20T23:19:43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0"/>
    <n v="24.33"/>
    <d v="2016-11-01T04:06:21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0"/>
    <n v="37.5"/>
    <d v="2016-05-17T17:02:46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10"/>
    <n v="42"/>
    <d v="2015-11-09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  <e v="#DIV/0!"/>
    <d v="2015-08-08T02:27:43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"/>
    <n v="60.73"/>
    <d v="2015-04-15T17:01: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1"/>
    <n v="50"/>
    <d v="2015-05-19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7"/>
    <n v="108.33"/>
    <d v="2015-08-07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1"/>
    <n v="23.5"/>
    <d v="2014-07-15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  <e v="#DIV/0!"/>
    <d v="2015-01-25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2"/>
    <n v="50.33"/>
    <d v="2014-10-06T15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0"/>
    <n v="11.67"/>
    <d v="2014-11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  <e v="#DIV/0!"/>
    <d v="2015-05-30T17:26:05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4"/>
    <n v="60.79"/>
    <d v="2015-02-26T03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  <e v="#DIV/0!"/>
    <d v="2015-04-28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0"/>
    <n v="17.5"/>
    <d v="2014-08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  <e v="#DIV/0!"/>
    <d v="2014-07-10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  <e v="#DIV/0!"/>
    <d v="2016-05-19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21"/>
    <n v="82.82"/>
    <d v="2014-06-02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19"/>
    <n v="358.88"/>
    <d v="2015-05-26T11:39:02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2"/>
    <n v="61.19"/>
    <d v="2014-08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6"/>
    <n v="340"/>
    <d v="2016-08-23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0"/>
    <n v="5.67"/>
    <d v="2015-01-23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0"/>
    <n v="50"/>
    <d v="2015-04-30T21:26:11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0"/>
    <n v="25"/>
    <d v="2014-10-26T19:18:47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  <e v="#DIV/0!"/>
    <d v="2014-07-21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0"/>
    <n v="30"/>
    <d v="2015-06-29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6"/>
    <n v="46.63"/>
    <d v="2016-04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3"/>
    <n v="65"/>
    <d v="2015-06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0"/>
    <n v="10"/>
    <d v="2017-01-11T00:28:18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  <e v="#DIV/0!"/>
    <d v="2014-09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0"/>
    <n v="5"/>
    <d v="2014-07-17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5"/>
    <n v="640"/>
    <d v="2015-09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12"/>
    <n v="69.12"/>
    <d v="2014-05-22T19:21:54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0"/>
    <n v="1.33"/>
    <d v="2015-01-30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4"/>
    <n v="10.5"/>
    <d v="2016-12-24T19:51:28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4"/>
    <n v="33.33"/>
    <d v="2016-10-13T20:40:2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105"/>
    <n v="61.56"/>
    <d v="2017-01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05"/>
    <n v="118.74"/>
    <d v="2015-05-06T20:45:49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107"/>
    <n v="65.08"/>
    <d v="2015-04-29T20:43:15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04"/>
    <n v="130.16"/>
    <d v="2015-04-15T21:28:43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161"/>
    <n v="37.78"/>
    <d v="2016-12-07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08"/>
    <n v="112.79"/>
    <d v="2016-06-08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135"/>
    <n v="51.92"/>
    <d v="2014-08-0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109"/>
    <n v="89.24"/>
    <d v="2016-02-19T14:29: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290"/>
    <n v="19.329999999999998"/>
    <d v="2017-01-12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104"/>
    <n v="79.97"/>
    <d v="2016-02-09T18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322"/>
    <n v="56.41"/>
    <d v="2015-03-09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135"/>
    <n v="79.41"/>
    <d v="2015-10-21T08:20:53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270"/>
    <n v="76.44"/>
    <d v="2015-11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253"/>
    <n v="121"/>
    <d v="2016-05-13T15:57:14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261"/>
    <n v="54.62"/>
    <d v="2015-11-25T14:51:26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101"/>
    <n v="299.22000000000003"/>
    <d v="2015-06-06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126"/>
    <n v="58.53"/>
    <d v="2015-03-2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102"/>
    <n v="55.37"/>
    <d v="2016-06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99"/>
    <n v="183.8"/>
    <d v="2015-05-28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02"/>
    <n v="165.35"/>
    <d v="2015-05-0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103"/>
    <n v="234.79"/>
    <d v="2015-10-20T17:57:13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101"/>
    <n v="211.48"/>
    <d v="2015-05-14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115"/>
    <n v="32.340000000000003"/>
    <d v="2017-02-06T18:37:33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04"/>
    <n v="123.38"/>
    <d v="2016-03-01T10:19:33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155"/>
    <n v="207.07"/>
    <d v="2016-02-23T17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06"/>
    <n v="138.26"/>
    <d v="2017-01-26T20:18:25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254"/>
    <n v="493.82"/>
    <d v="2015-05-08T22:36:12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01"/>
    <n v="168.5"/>
    <d v="2016-05-25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129"/>
    <n v="38.869999999999997"/>
    <d v="2015-11-10T22:48:15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102"/>
    <n v="61.53"/>
    <d v="2016-12-27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32"/>
    <n v="105.44"/>
    <d v="2015-04-10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86"/>
    <n v="71.59"/>
    <d v="2014-04-30T22:09:16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146"/>
    <n v="91.88"/>
    <d v="2015-08-31T14:47:37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03"/>
    <n v="148.57"/>
    <d v="2016-06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2"/>
    <n v="174.21"/>
    <d v="2015-10-01T15:53:2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59"/>
    <n v="102.86"/>
    <d v="2016-09-20T11:05:13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04"/>
    <n v="111.18"/>
    <d v="2015-07-26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111"/>
    <n v="23.8"/>
    <d v="2016-11-06T11:24:48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280"/>
    <n v="81.27"/>
    <d v="2016-03-01T17:17:27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2"/>
    <n v="116.21"/>
    <d v="2016-10-11T04:15:09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7"/>
    <n v="58.89"/>
    <d v="2014-04-07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"/>
    <n v="44"/>
    <d v="2013-08-23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"/>
    <n v="48.43"/>
    <d v="2014-03-17T20:59:4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  <e v="#DIV/0!"/>
    <d v="2014-07-07T22:03:36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29"/>
    <n v="61.04"/>
    <d v="2011-07-30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1"/>
    <n v="25"/>
    <d v="2012-03-17T11:02:07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  <e v="#DIV/0!"/>
    <d v="2011-01-25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  <e v="#DIV/0!"/>
    <d v="2015-07-08T22:36:08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1"/>
    <n v="40"/>
    <d v="2013-08-20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2"/>
    <n v="19.329999999999998"/>
    <d v="2012-01-3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  <e v="#DIV/0!"/>
    <d v="2015-01-03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"/>
    <n v="35"/>
    <d v="2013-11-05T03:14:59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  <e v="#DIV/0!"/>
    <d v="2012-07-20T16:19:24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  <e v="#DIV/0!"/>
    <d v="2012-08-0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18"/>
    <n v="59.33"/>
    <d v="2011-07-07T14:38:56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  <e v="#DIV/0!"/>
    <d v="2011-12-06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"/>
    <n v="30.13"/>
    <d v="2013-05-15T00:57:37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51"/>
    <n v="74.62"/>
    <d v="2014-10-11T20:06:2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1"/>
    <n v="5"/>
    <d v="2011-08-27T03:58:2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14"/>
    <n v="44.5"/>
    <d v="2011-05-08T21:06:1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104"/>
    <n v="46.13"/>
    <d v="2013-03-22T19:48:43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20"/>
    <n v="141.47"/>
    <d v="2014-05-15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117"/>
    <n v="75.48"/>
    <d v="2011-10-22T01:02:29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122"/>
    <n v="85.5"/>
    <d v="2013-04-06T07:00:55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152"/>
    <n v="64.25"/>
    <d v="2014-05-08T15:45:53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104"/>
    <n v="64.47"/>
    <d v="2012-06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200"/>
    <n v="118.2"/>
    <d v="2014-07-23T15:25:3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102"/>
    <n v="82.54"/>
    <d v="2011-07-27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138"/>
    <n v="34.17"/>
    <d v="2013-09-26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303833"/>
    <n v="42.73"/>
    <d v="2014-08-04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199"/>
    <n v="94.49"/>
    <d v="2010-11-05T14:54:46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202"/>
    <n v="55.7"/>
    <d v="2013-11-01T20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118"/>
    <n v="98.03"/>
    <d v="2012-01-13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295"/>
    <n v="92.1"/>
    <d v="2011-02-13T02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213"/>
    <n v="38.18"/>
    <d v="2013-08-0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104"/>
    <n v="27.15"/>
    <d v="2014-05-07T23:17:44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114"/>
    <n v="50.69"/>
    <d v="2014-01-27T20:13:4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101"/>
    <n v="38.94"/>
    <d v="2013-12-30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125"/>
    <n v="77.64"/>
    <d v="2014-01-17T18:18:1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119"/>
    <n v="43.54"/>
    <d v="2014-02-22T02:01:1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166"/>
    <n v="31.82"/>
    <d v="2013-09-30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119"/>
    <n v="63.18"/>
    <d v="2010-10-14T15:43:3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00"/>
    <n v="190.9"/>
    <d v="2013-12-12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02"/>
    <n v="140.86000000000001"/>
    <d v="2013-06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117"/>
    <n v="76.92"/>
    <d v="2013-08-21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109"/>
    <n v="99.16"/>
    <d v="2016-03-16T19:45:12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115"/>
    <n v="67.88"/>
    <d v="2012-01-25T20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102"/>
    <n v="246.29"/>
    <d v="2013-10-14T16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06"/>
    <n v="189.29"/>
    <d v="2010-04-06T17:52:59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104"/>
    <n v="76.67"/>
    <d v="2014-08-0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155"/>
    <n v="82.96"/>
    <d v="2012-07-26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162"/>
    <n v="62.52"/>
    <d v="2013-07-03T20:49:47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104"/>
    <n v="46.07"/>
    <d v="2009-07-13T16:54:0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106"/>
    <n v="38.54"/>
    <d v="2012-07-31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155"/>
    <n v="53.01"/>
    <d v="2014-05-27T13:19:26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111"/>
    <n v="73.36"/>
    <d v="2014-02-12T02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11"/>
    <n v="127.98"/>
    <d v="2010-12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11"/>
    <n v="104.73"/>
    <d v="2013-07-0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124"/>
    <n v="67.67"/>
    <d v="2013-11-08T11:24:15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211"/>
    <n v="95.93"/>
    <d v="2013-02-15T17:13:09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101"/>
    <n v="65.16"/>
    <d v="2016-12-08T05:38:02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102"/>
    <n v="32.270000000000003"/>
    <d v="2015-06-05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108"/>
    <n v="81.25"/>
    <d v="2015-02-04T09:13:47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2"/>
    <n v="24.2"/>
    <d v="2015-04-13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100"/>
    <n v="65.87"/>
    <d v="2016-07-10T03:42:43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125"/>
    <n v="36.08"/>
    <d v="2016-12-05T03:14:05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109"/>
    <n v="44.19"/>
    <d v="2015-03-23T14:45:31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46"/>
    <n v="104.07"/>
    <d v="2015-03-01T15:39:5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110"/>
    <n v="35.96"/>
    <d v="2015-09-09T18:20:28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02"/>
    <n v="127.79"/>
    <d v="2015-10-15T16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122"/>
    <n v="27.73"/>
    <d v="2015-10-01T10:53:17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102"/>
    <n v="39.83"/>
    <d v="2015-06-29T13:44:57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141"/>
    <n v="52.17"/>
    <d v="2016-02-23T01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110"/>
    <n v="92.04"/>
    <d v="2016-04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105"/>
    <n v="63.42"/>
    <d v="2016-03-29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24"/>
    <n v="135.63"/>
    <d v="2015-06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35"/>
    <n v="168.75"/>
    <d v="2016-04-23T16:12:18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103"/>
    <n v="70.86"/>
    <d v="2015-07-10T17:59:38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100"/>
    <n v="50"/>
    <d v="2016-11-01T01:23:31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130"/>
    <n v="42.21"/>
    <d v="2016-07-15T10:35:2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40"/>
    <n v="152.41"/>
    <d v="2017-01-12T04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26"/>
    <n v="90.62"/>
    <d v="2016-06-22T15:58:2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65"/>
    <n v="201.6"/>
    <d v="2014-11-04T10:58:54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"/>
    <n v="127.93"/>
    <d v="2016-01-18T12:04:39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11"/>
    <n v="29.89"/>
    <d v="2016-08-29T14:43:32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112"/>
    <n v="367.97"/>
    <d v="2015-09-10T21:11:0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6"/>
    <n v="129.16999999999999"/>
    <d v="2016-07-05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32"/>
    <n v="800.7"/>
    <d v="2016-10-26T19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1"/>
    <n v="28"/>
    <d v="2015-03-19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31"/>
    <n v="102.02"/>
    <d v="2016-02-02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"/>
    <n v="184.36"/>
    <d v="2016-08-22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40"/>
    <n v="162.91999999999999"/>
    <d v="2015-10-01T11:57:2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0"/>
    <n v="1"/>
    <d v="2016-01-24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"/>
    <n v="603.53"/>
    <d v="2016-05-30T05:39:06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15"/>
    <n v="45.41"/>
    <d v="2014-12-12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15"/>
    <n v="97.33"/>
    <d v="2014-06-26T19:29:25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"/>
    <n v="167.67"/>
    <d v="2016-12-01T16:34:06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1"/>
    <n v="859.86"/>
    <d v="2016-11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0"/>
    <n v="26.5"/>
    <d v="2015-04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9"/>
    <n v="30.27"/>
    <d v="2016-03-22T16:45:46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10"/>
    <n v="54.67"/>
    <d v="2016-09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2"/>
    <n v="60.75"/>
    <d v="2016-11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"/>
    <n v="102.73"/>
    <d v="2014-12-01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"/>
    <n v="41.59"/>
    <d v="2015-04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2"/>
    <n v="116.53"/>
    <d v="2016-08-30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1"/>
    <n v="45.33"/>
    <d v="2014-10-23T05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22"/>
    <n v="157.46"/>
    <d v="2016-06-01T06:38:29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"/>
    <n v="100.5"/>
    <d v="2016-07-18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  <e v="#DIV/0!"/>
    <d v="2016-12-28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  <e v="#DIV/0!"/>
    <d v="2014-06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11"/>
    <n v="51.82"/>
    <d v="2016-02-10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20"/>
    <n v="308.75"/>
    <d v="2015-11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85"/>
    <n v="379.23"/>
    <d v="2014-11-12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49"/>
    <n v="176.36"/>
    <d v="2017-02-01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3"/>
    <n v="66.069999999999993"/>
    <d v="2015-07-03T19:17:13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7"/>
    <n v="89.65"/>
    <d v="2014-10-24T15:31:55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  <e v="#DIV/0!"/>
    <d v="2014-07-16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70"/>
    <n v="382.39"/>
    <d v="2016-08-30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0"/>
    <n v="100"/>
    <d v="2015-06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02"/>
    <n v="158.36000000000001"/>
    <d v="2016-06-21T12:38:0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378"/>
    <n v="40.76"/>
    <d v="2016-06-01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125"/>
    <n v="53.57"/>
    <d v="2014-06-09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147"/>
    <n v="48.45"/>
    <d v="2013-05-28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102"/>
    <n v="82.42"/>
    <d v="2015-02-05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102"/>
    <n v="230.19"/>
    <d v="2014-11-20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204"/>
    <n v="59.36"/>
    <d v="2015-11-09T07:58:55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104"/>
    <n v="66.7"/>
    <d v="2015-11-26T00:18:54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01"/>
    <n v="168.78"/>
    <d v="2016-01-13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136"/>
    <n v="59.97"/>
    <d v="2015-07-15T13:52:46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134"/>
    <n v="31.81"/>
    <d v="2013-02-04T02:49:48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130"/>
    <n v="24.42"/>
    <d v="2016-05-12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123"/>
    <n v="25.35"/>
    <d v="2012-10-31T06:06:4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183"/>
    <n v="71.44"/>
    <d v="2013-06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125"/>
    <n v="38.549999999999997"/>
    <d v="2013-01-30T23:05:3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112"/>
    <n v="68.37"/>
    <d v="2011-05-26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116"/>
    <n v="40.21"/>
    <d v="2011-05-05T19:33:10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173"/>
    <n v="32.07"/>
    <d v="2012-07-05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126"/>
    <n v="28.63"/>
    <d v="2014-05-22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109"/>
    <n v="43.64"/>
    <d v="2013-07-09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100"/>
    <n v="40"/>
    <d v="2016-01-27T20:15:27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119"/>
    <n v="346.04"/>
    <d v="2014-11-08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100"/>
    <n v="81.739999999999995"/>
    <d v="2015-02-14T17:35:52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126"/>
    <n v="64.540000000000006"/>
    <d v="2014-10-12T23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114"/>
    <n v="63.48"/>
    <d v="2015-10-15T0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111"/>
    <n v="63.62"/>
    <d v="2015-05-22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105"/>
    <n v="83.97"/>
    <d v="2014-03-12T14:15:46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104"/>
    <n v="77.75"/>
    <d v="2013-10-01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"/>
    <n v="107.07"/>
    <d v="2015-04-07T18:12:22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124"/>
    <n v="38.75"/>
    <d v="2012-06-12T17:45:3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105"/>
    <n v="201.94"/>
    <d v="2016-11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189"/>
    <n v="43.06"/>
    <d v="2016-02-24T03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171"/>
    <n v="62.87"/>
    <d v="2016-12-16T01:35:19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252"/>
    <n v="55.61"/>
    <d v="2016-11-03T16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116"/>
    <n v="48.71"/>
    <d v="2017-01-12T05:16:10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203"/>
    <n v="30.58"/>
    <d v="2016-07-17T18:13:30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112"/>
    <n v="73.91"/>
    <d v="2015-05-06T11:47:56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424"/>
    <n v="21.2"/>
    <d v="2015-05-17T18:18:26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107"/>
    <n v="73.36"/>
    <d v="2016-11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104"/>
    <n v="56.41"/>
    <d v="2013-04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212"/>
    <n v="50.25"/>
    <d v="2016-12-0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124"/>
    <n v="68.94"/>
    <d v="2015-06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110"/>
    <n v="65.91"/>
    <d v="2016-03-04T16:32:01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219"/>
    <n v="62.5"/>
    <d v="2015-06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137"/>
    <n v="70.06"/>
    <d v="2015-05-02T22:06:35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135"/>
    <n v="60.18"/>
    <d v="2016-09-21T14:45:17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145"/>
    <n v="21.38"/>
    <d v="2016-07-14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09"/>
    <n v="160.79"/>
    <d v="2015-03-24T19:16:46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110"/>
    <n v="42.38"/>
    <d v="2015-07-08T15:36:58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114"/>
    <n v="27.32"/>
    <d v="2016-02-01T03:43:06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02"/>
    <n v="196.83"/>
    <d v="2016-07-02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122"/>
    <n v="53.88"/>
    <d v="2017-01-17T03:28:46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112"/>
    <n v="47.76"/>
    <d v="2016-12-15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107"/>
    <n v="88.19"/>
    <d v="2015-01-14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114"/>
    <n v="72.06"/>
    <d v="2016-09-27T22:01:5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110"/>
    <n v="74.25"/>
    <d v="2016-06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126"/>
    <n v="61.7"/>
    <d v="2014-09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67"/>
    <n v="17.239999999999998"/>
    <d v="2016-05-08T08:11:13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497"/>
    <n v="51.72"/>
    <d v="2013-05-05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109"/>
    <n v="24.15"/>
    <d v="2015-03-02T01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103"/>
    <n v="62.17"/>
    <d v="2013-06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2"/>
    <n v="48.2"/>
    <d v="2015-01-28T12:14:45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0"/>
    <n v="6.18"/>
    <d v="2014-10-29T16:20:01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0"/>
    <n v="5"/>
    <d v="2015-10-20T10:23:27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1"/>
    <n v="7.5"/>
    <d v="2014-07-18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7"/>
    <n v="12"/>
    <d v="2015-10-14T20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  <e v="#DIV/0!"/>
    <d v="2014-11-02T0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0"/>
    <n v="1"/>
    <d v="2016-04-19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0"/>
    <n v="2.33"/>
    <d v="2015-01-09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5"/>
    <n v="24.62"/>
    <d v="2014-11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5"/>
    <n v="100"/>
    <d v="2015-12-22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0"/>
    <n v="1"/>
    <d v="2016-12-04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18"/>
    <n v="88.89"/>
    <d v="2015-07-07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  <e v="#DIV/0!"/>
    <d v="2015-10-22T22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1"/>
    <n v="27.5"/>
    <d v="2015-08-16T03:36:14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0"/>
    <n v="6"/>
    <d v="2016-01-26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7"/>
    <n v="44.5"/>
    <d v="2016-09-09T10:56:5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3"/>
    <n v="1"/>
    <d v="2016-06-03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0"/>
    <n v="100"/>
    <d v="2015-01-09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0"/>
    <n v="13"/>
    <d v="2016-08-22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0"/>
    <n v="100"/>
    <d v="2015-12-02T08:38:51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20"/>
    <n v="109.07"/>
    <d v="2016-11-02T17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  <e v="#DIV/0!"/>
    <d v="2015-03-30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  <e v="#DIV/0!"/>
    <d v="2015-06-25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8"/>
    <n v="104.75"/>
    <d v="2016-08-19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5"/>
    <n v="15"/>
    <d v="2016-03-03T09:06:57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  <e v="#DIV/0!"/>
    <d v="2015-03-11T01:27: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"/>
    <n v="80.599999999999994"/>
    <d v="2014-11-18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32"/>
    <n v="115.55"/>
    <d v="2015-10-27T05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  <e v="#DIV/0!"/>
    <d v="2015-06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7"/>
    <n v="80.5"/>
    <d v="2016-10-30T15:01:15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10"/>
    <n v="744.55"/>
    <d v="2015-05-18T18:24:38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0"/>
    <n v="7.5"/>
    <d v="2015-09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1"/>
    <n v="38.5"/>
    <d v="2016-01-22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27"/>
    <n v="36.68"/>
    <d v="2014-06-06T12:45:39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3"/>
    <n v="75"/>
    <d v="2016-03-28T20:54:59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7"/>
    <n v="30"/>
    <d v="2015-02-05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0"/>
    <n v="1"/>
    <d v="2016-04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1"/>
    <n v="673.33"/>
    <d v="2015-07-13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  <e v="#DIV/0!"/>
    <d v="2016-04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  <e v="#DIV/0!"/>
    <d v="2016-12-03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  <e v="#DIV/0!"/>
    <d v="2015-07-14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  <e v="#DIV/0!"/>
    <d v="2015-05-15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  <e v="#DIV/0!"/>
    <d v="2016-04-01T10:44:38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0"/>
    <n v="25"/>
    <d v="2016-06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  <e v="#DIV/0!"/>
    <d v="2015-04-21T22:28:3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  <e v="#DIV/0!"/>
    <d v="2015-03-23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0"/>
    <n v="1"/>
    <d v="2016-01-21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0"/>
    <n v="1"/>
    <d v="2014-10-19T23:00:59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  <e v="#DIV/0!"/>
    <d v="2014-06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  <e v="#DIV/0!"/>
    <d v="2017-03-01T16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"/>
    <n v="15"/>
    <d v="2016-04-03T20:48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11"/>
    <n v="225"/>
    <d v="2014-07-12T16:08:40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3"/>
    <n v="48.33"/>
    <d v="2016-12-04T16:02:45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  <e v="#DIV/0!"/>
    <d v="2015-10-12T21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  <e v="#DIV/0!"/>
    <d v="2014-07-11T16:56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  <e v="#DIV/0!"/>
    <d v="2015-11-04T04:54:56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  <e v="#DIV/0!"/>
    <d v="2014-10-03T21:31:38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101"/>
    <n v="44.67"/>
    <d v="2014-09-17T15:29:14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109"/>
    <n v="28.94"/>
    <d v="2013-03-11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148"/>
    <n v="35.44"/>
    <d v="2013-02-21T21:52:18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163"/>
    <n v="34.869999999999997"/>
    <d v="2013-01-17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456"/>
    <n v="52.62"/>
    <d v="2012-02-20T17:37:32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108"/>
    <n v="69.599999999999994"/>
    <d v="2015-12-02T04:07:4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115"/>
    <n v="76.72"/>
    <d v="2012-01-25T19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102"/>
    <n v="33.19"/>
    <d v="2011-04-13T00:20:49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08"/>
    <n v="149.46"/>
    <d v="2013-01-16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125"/>
    <n v="23.17"/>
    <d v="2012-12-07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104"/>
    <n v="96.88"/>
    <d v="2015-03-10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39"/>
    <n v="103.2"/>
    <d v="2013-09-16T13:01:43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121"/>
    <n v="38.46"/>
    <d v="2012-01-3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112"/>
    <n v="44.32"/>
    <d v="2013-08-14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189"/>
    <n v="64.17"/>
    <d v="2014-11-17T17:21:03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662"/>
    <n v="43.33"/>
    <d v="2011-08-11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111"/>
    <n v="90.5"/>
    <d v="2011-10-24T14:46:44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1182"/>
    <n v="29.19"/>
    <d v="2013-04-30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137"/>
    <n v="30.96"/>
    <d v="2014-04-25T17:53:0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117"/>
    <n v="92.16"/>
    <d v="2013-07-09T22:24:59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2"/>
    <n v="17.5"/>
    <d v="2013-10-03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0"/>
    <n v="5"/>
    <d v="2012-08-15T20:35:36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1"/>
    <n v="25"/>
    <d v="2016-06-27T04:37:55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  <e v="#DIV/0!"/>
    <d v="2012-05-24T04:49:23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2"/>
    <n v="50"/>
    <d v="2015-05-06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0"/>
    <n v="16"/>
    <d v="2015-01-28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  <e v="#DIV/0!"/>
    <d v="2016-07-03T22:01:11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2"/>
    <n v="60"/>
    <d v="2013-12-06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  <e v="#DIV/0!"/>
    <d v="2012-10-16T14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31"/>
    <n v="47.11"/>
    <d v="2013-09-03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8"/>
    <n v="100"/>
    <d v="2014-12-18T17:07:2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"/>
    <n v="15"/>
    <d v="2011-05-19T21:14:06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  <e v="#DIV/0!"/>
    <d v="2013-05-17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9"/>
    <n v="40.450000000000003"/>
    <d v="2015-03-04T17:20:13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  <e v="#DIV/0!"/>
    <d v="2011-07-28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  <e v="#DIV/0!"/>
    <d v="2014-07-18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0"/>
    <n v="1"/>
    <d v="2013-06-19T15:25:22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2"/>
    <n v="19"/>
    <d v="2014-07-20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0"/>
    <n v="5"/>
    <d v="2016-06-06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25"/>
    <n v="46.73"/>
    <d v="2013-04-01T21:42:37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166"/>
    <n v="97.73"/>
    <d v="2015-06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101"/>
    <n v="67.84"/>
    <d v="2016-02-26T13:01:2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108"/>
    <n v="56.98"/>
    <d v="2016-08-24T08:20:01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278"/>
    <n v="67.16"/>
    <d v="2014-05-13T15:47: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104"/>
    <n v="48.04"/>
    <d v="2016-02-14T10:38:23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111"/>
    <n v="38.86"/>
    <d v="2014-06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215"/>
    <n v="78.180000000000007"/>
    <d v="2010-03-17T10:48:29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111"/>
    <n v="97.11"/>
    <d v="2014-05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24"/>
    <n v="110.39"/>
    <d v="2017-01-16T12:48:05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101"/>
    <n v="39.92"/>
    <d v="2014-06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112"/>
    <n v="75.98"/>
    <d v="2015-10-19T14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59"/>
    <n v="58.38"/>
    <d v="2017-01-06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150"/>
    <n v="55.82"/>
    <d v="2014-06-16T15:17:46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06"/>
    <n v="151.24"/>
    <d v="2015-08-18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157"/>
    <n v="849.67"/>
    <d v="2016-02-15T06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09"/>
    <n v="159.24"/>
    <d v="2016-09-06T11:11:32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162"/>
    <n v="39.51"/>
    <d v="2014-11-05T13:35:53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205"/>
    <n v="130.53"/>
    <d v="2014-05-0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103"/>
    <n v="64.16"/>
    <d v="2014-05-23T17:48:03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03"/>
    <n v="111.53"/>
    <d v="2014-11-12T20:35:1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07"/>
    <n v="170.45"/>
    <d v="2016-05-03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9"/>
    <n v="133.74"/>
    <d v="2014-09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125"/>
    <n v="95.83"/>
    <d v="2014-11-21T18:01:56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07"/>
    <n v="221.79"/>
    <d v="2017-01-21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174"/>
    <n v="32.32"/>
    <d v="2016-07-19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120"/>
    <n v="98.84"/>
    <d v="2015-12-01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110"/>
    <n v="55.22"/>
    <d v="2017-02-14T14:24:46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282"/>
    <n v="52.79"/>
    <d v="2017-01-01T17:35:22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01"/>
    <n v="135.66999999999999"/>
    <d v="2015-02-17T15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135"/>
    <n v="53.99"/>
    <d v="2015-09-28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176"/>
    <n v="56.64"/>
    <d v="2014-10-29T19:15:26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484"/>
    <n v="82.32"/>
    <d v="2016-01-22T11:24:25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145"/>
    <n v="88.26"/>
    <d v="2016-03-14T00:02:57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418"/>
    <n v="84.91"/>
    <d v="2015-08-05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132"/>
    <n v="48.15"/>
    <d v="2016-04-24T19:53:51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250"/>
    <n v="66.02"/>
    <d v="2015-07-28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180"/>
    <n v="96.38"/>
    <d v="2016-07-01T07:33:4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03"/>
    <n v="156.16999999999999"/>
    <d v="2014-12-08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136"/>
    <n v="95.76"/>
    <d v="2016-12-01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18"/>
    <n v="180.41"/>
    <d v="2014-10-27T00:10:16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0"/>
    <n v="3"/>
    <d v="2014-12-0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4"/>
    <n v="20"/>
    <d v="2015-06-15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0"/>
    <n v="10"/>
    <d v="2014-10-23T12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  <e v="#DIV/0!"/>
    <d v="2015-02-18T01:13: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0"/>
    <n v="1"/>
    <d v="2015-01-27T21:13:5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9"/>
    <n v="26.27"/>
    <d v="2014-07-19T05:06:39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  <e v="#DIV/0!"/>
    <d v="2017-02-16T10:14:42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9"/>
    <n v="60"/>
    <d v="2015-10-09T21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34"/>
    <n v="28.33"/>
    <d v="2015-10-04T0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3"/>
    <n v="14.43"/>
    <d v="2016-04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  <e v="#DIV/0!"/>
    <d v="2015-04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49"/>
    <n v="132.19"/>
    <d v="2014-09-10T16:31:48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  <e v="#DIV/0!"/>
    <d v="2015-08-03T06:47:27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  <e v="#DIV/0!"/>
    <d v="2015-07-03T06:03:10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  <e v="#DIV/0!"/>
    <d v="2015-08-25T14:43:52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45"/>
    <n v="56.42"/>
    <d v="2016-06-04T03:40:24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4"/>
    <n v="100"/>
    <d v="2014-08-20T15:40:33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5"/>
    <n v="11.67"/>
    <d v="2015-06-30T09:32:39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0"/>
    <n v="50"/>
    <d v="2015-04-14T01:16:3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4"/>
    <n v="23.5"/>
    <d v="2014-10-24T00:29:53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1"/>
    <n v="67"/>
    <d v="2013-10-08T01:00:03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  <e v="#DIV/0!"/>
    <d v="2009-09-23T13:35:16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1"/>
    <n v="42.5"/>
    <d v="2014-01-13T17:49:11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0"/>
    <n v="10"/>
    <d v="2015-04-27T08:48:29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3"/>
    <n v="100"/>
    <d v="2011-05-09T17:31:01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21"/>
    <n v="108.05"/>
    <d v="2016-06-28T22:00:04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4"/>
    <n v="26.92"/>
    <d v="2014-02-01T22:29:05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4"/>
    <n v="155"/>
    <d v="2014-11-19T01:29:45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  <e v="#DIV/0!"/>
    <d v="2013-04-25T16:18:34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1"/>
    <n v="47.77"/>
    <d v="2016-03-09T19:31:22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1"/>
    <n v="20"/>
    <d v="2015-05-20T18:28:03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5"/>
    <n v="41.67"/>
    <d v="2016-02-04T00:47:39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2"/>
    <n v="74.33"/>
    <d v="2017-02-20T00:00:02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5"/>
    <n v="84.33"/>
    <d v="2015-01-13T22:15:29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23"/>
    <n v="65.459999999999994"/>
    <d v="2014-06-09T12:34:56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13"/>
    <n v="65"/>
    <d v="2015-05-16T21:06:08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1"/>
    <n v="27.5"/>
    <d v="2012-05-25T20:20:48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11"/>
    <n v="51.25"/>
    <d v="2010-08-09T01:34:51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"/>
    <n v="14"/>
    <d v="2013-07-26T23:54:51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  <e v="#DIV/0!"/>
    <d v="2012-03-22T01:12:06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1"/>
    <n v="5"/>
    <d v="2015-11-17T10:46:30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9"/>
    <n v="31"/>
    <d v="2015-08-30T18:57:33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0"/>
    <n v="15"/>
    <d v="2014-08-26T21:43:11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  <e v="#DIV/0!"/>
    <d v="2014-05-20T15:35:01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79"/>
    <n v="131.66999999999999"/>
    <d v="2016-12-03T21:29:28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  <e v="#DIV/0!"/>
    <d v="2015-03-06T02:30:22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0"/>
    <n v="1"/>
    <d v="2014-11-13T22:49:25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  <e v="#DIV/0!"/>
    <d v="2015-01-01T05:59:59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  <e v="#DIV/0!"/>
    <d v="2015-09-09T23:38:06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2"/>
    <n v="510"/>
    <d v="2015-08-24T20:34:24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29"/>
    <n v="44.48"/>
    <d v="2016-03-04T17:25:4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  <e v="#DIV/0!"/>
    <d v="2015-02-11T01:44:45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0"/>
    <n v="1"/>
    <d v="2015-01-29T20:17:35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1"/>
    <n v="20.5"/>
    <d v="2016-03-16T17:06:22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0"/>
    <n v="40"/>
    <d v="2014-05-21T01:12:08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"/>
    <n v="25"/>
    <d v="2014-10-29T10:19:29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  <e v="#DIV/0!"/>
    <d v="2016-08-21T08:29:5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0"/>
    <n v="1"/>
    <d v="2015-05-27T16:00:5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  <e v="#DIV/0!"/>
    <d v="2016-03-09T12:56:16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7"/>
    <n v="40.78"/>
    <d v="2014-06-01T01:22:32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108"/>
    <n v="48.33"/>
    <d v="2011-04-05T02:13:53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100"/>
    <n v="46.95"/>
    <d v="2011-09-02T07:08:37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100"/>
    <n v="66.69"/>
    <d v="2011-11-29T04:04:19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122"/>
    <n v="48.84"/>
    <d v="2012-02-06T20:17:15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01"/>
    <n v="137.31"/>
    <d v="2011-07-23T00:18:33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101"/>
    <n v="87.83"/>
    <d v="2010-12-24T02:40:38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145"/>
    <n v="70.790000000000006"/>
    <d v="2012-05-24T19:24:11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101"/>
    <n v="52.83"/>
    <d v="2013-11-29T19:56:26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118"/>
    <n v="443.75"/>
    <d v="2011-09-10T00:01:4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272"/>
    <n v="48.54"/>
    <d v="2012-11-15T22:11:5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125"/>
    <n v="37.07"/>
    <d v="2013-05-15T00:00:32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110"/>
    <n v="50"/>
    <d v="2012-12-03T20:59:44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102"/>
    <n v="39.04"/>
    <d v="2012-06-22T01:40:02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103"/>
    <n v="66.69"/>
    <d v="2014-06-04T23:32:49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114"/>
    <n v="67.13"/>
    <d v="2011-10-29T01:13:16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104"/>
    <n v="66.37"/>
    <d v="2012-10-12T17:10:21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146"/>
    <n v="64.62"/>
    <d v="2013-09-29T15:56:28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105"/>
    <n v="58.37"/>
    <d v="2013-01-27T15:42:15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133"/>
    <n v="86.96"/>
    <d v="2014-08-25T04:28:06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113"/>
    <n v="66.47"/>
    <d v="2013-02-16T08:09:0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21"/>
    <n v="163.78"/>
    <d v="2012-04-04T14:33:35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2"/>
    <n v="107.98"/>
    <d v="2014-11-07T07:04:34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101"/>
    <n v="42.11"/>
    <d v="2013-06-28T16:31:29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118"/>
    <n v="47.2"/>
    <d v="2012-11-30T08:48:55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55"/>
    <n v="112.02"/>
    <d v="2012-08-14T16:47:33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101"/>
    <n v="74.95"/>
    <d v="2013-11-01T20:21:07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117"/>
    <n v="61.58"/>
    <d v="2012-10-23T16:58:09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101"/>
    <n v="45.88"/>
    <d v="2014-05-15T17:41:22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104"/>
    <n v="75.849999999999994"/>
    <d v="2014-01-06T20:48:53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265"/>
    <n v="84.21"/>
    <d v="2012-01-31T20:06:15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56"/>
    <n v="117.23"/>
    <d v="2012-09-12T20:37:4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102"/>
    <n v="86.49"/>
    <d v="2011-07-26T08:10:54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00"/>
    <n v="172.41"/>
    <d v="2011-12-19T21:12:36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101"/>
    <n v="62.81"/>
    <d v="2011-04-25T04:33:21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125"/>
    <n v="67.73"/>
    <d v="2016-05-12T20:51:01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104"/>
    <n v="53.56"/>
    <d v="2011-04-30T02:04:48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104"/>
    <n v="34.6"/>
    <d v="2009-11-05T18:02:20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105"/>
    <n v="38.89"/>
    <d v="2013-01-14T16:29:2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100"/>
    <n v="94.74"/>
    <d v="2012-02-02T15:39:25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170"/>
    <n v="39.97"/>
    <d v="2010-07-20T05:32:35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101"/>
    <n v="97.5"/>
    <d v="2014-11-19T14:19:04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100"/>
    <n v="42.86"/>
    <d v="2011-05-25T00:35:27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25"/>
    <n v="168.51"/>
    <d v="2012-08-25T19:46:52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110"/>
    <n v="85.55"/>
    <d v="2012-09-23T01:26:00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111"/>
    <n v="554"/>
    <d v="2013-09-04T14:49:00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110"/>
    <n v="26.55"/>
    <d v="2014-07-13T10:48:23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05"/>
    <n v="113.83"/>
    <d v="2012-05-10T09:49:3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125"/>
    <n v="32.01"/>
    <d v="2011-02-18T16:54:42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101"/>
    <n v="47.19"/>
    <d v="2014-04-08T16:25:55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142"/>
    <n v="88.47"/>
    <d v="2013-09-09T10:27:17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1"/>
    <n v="100.75"/>
    <d v="2011-03-23T21:37:00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101"/>
    <n v="64.709999999999994"/>
    <d v="2013-10-25T11:49:53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174"/>
    <n v="51.85"/>
    <d v="2011-03-24T20:01:36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120"/>
    <n v="38.79"/>
    <d v="2012-03-19T21:22:40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143"/>
    <n v="44.65"/>
    <d v="2012-03-06T19:00:20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00"/>
    <n v="156.77000000000001"/>
    <d v="2012-11-13T22:17:32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05"/>
    <n v="118.7"/>
    <d v="2012-04-24T18:46:08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132"/>
    <n v="74.150000000000006"/>
    <d v="2012-11-10T05:19:27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13"/>
    <n v="12.53"/>
    <d v="2013-11-18T21:55:21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1254"/>
    <n v="27.86"/>
    <d v="2016-03-30T16:39:1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103"/>
    <n v="80.180000000000007"/>
    <d v="2015-12-05T23:57:1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03"/>
    <n v="132.44"/>
    <d v="2011-11-01T04:45:36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108"/>
    <n v="33.75"/>
    <d v="2015-01-02T00:31:47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122"/>
    <n v="34.380000000000003"/>
    <d v="2012-01-31T18:16:58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119"/>
    <n v="44.96"/>
    <d v="2011-01-21T15:35:13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161"/>
    <n v="41.04"/>
    <d v="2013-02-26T06:04:33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127"/>
    <n v="52.6"/>
    <d v="2014-02-12T01:41:38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103"/>
    <n v="70.78"/>
    <d v="2011-10-29T03:35:39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140"/>
    <n v="53.75"/>
    <d v="2016-04-01T21:14:36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103"/>
    <n v="44.61"/>
    <d v="2010-05-15T22:19:59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101"/>
    <n v="26.15"/>
    <d v="2016-07-02T13:03:34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113"/>
    <n v="39.18"/>
    <d v="2012-05-05T15:45:30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128"/>
    <n v="45.59"/>
    <d v="2015-02-04T21:04:52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202"/>
    <n v="89.25"/>
    <d v="2016-07-18T14:31:46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137"/>
    <n v="40.42"/>
    <d v="2011-09-16T17:35:40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115"/>
    <n v="82.38"/>
    <d v="2012-03-05T17:25:47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12"/>
    <n v="159.52000000000001"/>
    <d v="2016-02-16T09:46:16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118"/>
    <n v="36.24"/>
    <d v="2014-01-23T20:31:11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175"/>
    <n v="62.5"/>
    <d v="2011-06-29T01:39:05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118"/>
    <n v="47"/>
    <d v="2014-06-12T18:11:07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101"/>
    <n v="74.58"/>
    <d v="2017-02-08T02:54:44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  <e v="#DIV/0!"/>
    <d v="2017-02-13T05:07:40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22"/>
    <n v="76"/>
    <d v="2017-03-14T18:45:38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109"/>
    <n v="86.44"/>
    <d v="2017-02-17T19:34:01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103"/>
    <n v="24"/>
    <d v="2017-02-22T06:00:23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0"/>
    <n v="18"/>
    <d v="2017-02-26T20:15:19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31"/>
    <n v="80.13"/>
    <d v="2017-03-08T01:07:25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44"/>
    <n v="253.14"/>
    <d v="2017-03-10T12:49:54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00"/>
    <n v="171.43"/>
    <d v="2017-02-14T22:37:10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25"/>
    <n v="57.73"/>
    <d v="2017-03-07T10:20:42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33"/>
    <n v="264.26"/>
    <d v="2017-03-01T16:50:08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48"/>
    <n v="159.33000000000001"/>
    <d v="2017-02-22T03:37:47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9"/>
    <n v="35"/>
    <d v="2017-03-09T22:05:12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0"/>
    <n v="5"/>
    <d v="2017-02-25T16:04:3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12"/>
    <n v="61.09"/>
    <d v="2017-03-07T00:45:14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  <e v="#DIV/0!"/>
    <d v="2017-03-02T01:40:11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20"/>
    <n v="114.82"/>
    <d v="2017-03-11T00:47:28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  <e v="#DIV/0!"/>
    <d v="2017-03-02T04:59:20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4"/>
    <n v="54"/>
    <d v="2017-03-12T20:44:05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26"/>
    <n v="65.97"/>
    <d v="2017-03-02T01:43:1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0"/>
    <n v="5"/>
    <d v="2014-12-16T15:56:45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0"/>
    <n v="1"/>
    <d v="2015-02-28T20:52:30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1"/>
    <n v="25.5"/>
    <d v="2015-07-02T06:45:37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65"/>
    <n v="118.36"/>
    <d v="2015-01-17T03:21:13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  <e v="#DIV/0!"/>
    <d v="2015-08-29T00:24:06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  <e v="#DIV/0!"/>
    <d v="2015-06-24T07:21:12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10"/>
    <n v="54.11"/>
    <d v="2016-02-27T17:18:15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  <e v="#DIV/0!"/>
    <d v="2016-03-22T20:48:26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5"/>
    <n v="21.25"/>
    <d v="2014-07-21T13:31:54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1"/>
    <n v="34"/>
    <d v="2015-12-03T14:11:28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11"/>
    <n v="525"/>
    <d v="2014-08-01T15:30:34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  <e v="#DIV/0!"/>
    <d v="2015-05-01T21:55:53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2"/>
    <n v="50"/>
    <d v="2014-09-05T19:13:32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8"/>
    <n v="115.71"/>
    <d v="2015-04-01T22:02:41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0"/>
    <n v="5.5"/>
    <d v="2015-03-01T05:13:0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8"/>
    <n v="50"/>
    <d v="2016-10-30T13:51:39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43"/>
    <n v="34.020000000000003"/>
    <d v="2016-03-31T23:33:58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0"/>
    <n v="37.5"/>
    <d v="2016-03-31T14:39:09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"/>
    <n v="11.67"/>
    <d v="2014-08-18T12:49:51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6"/>
    <n v="28.13"/>
    <d v="2014-10-10T18:47:51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  <e v="#DIV/0!"/>
    <d v="2015-11-11T11:04:23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0"/>
    <n v="1"/>
    <d v="2016-02-25T23:03:49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7"/>
    <n v="216.67"/>
    <d v="2015-05-05T19:48:35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1"/>
    <n v="8.75"/>
    <d v="2014-09-30T22:22:42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10"/>
    <n v="62.22"/>
    <d v="2014-07-25T23:14:09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34"/>
    <n v="137.25"/>
    <d v="2014-05-29T22:04:24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0"/>
    <n v="1"/>
    <d v="2015-02-09T22:16:1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68"/>
    <n v="122.14"/>
    <d v="2015-09-21T15:01:14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  <e v="#DIV/0!"/>
    <d v="2016-04-11T01:15:06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  <e v="#DIV/0!"/>
    <d v="2015-09-25T02:06:23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  <e v="#DIV/0!"/>
    <d v="2015-05-28T21:45:52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  <e v="#DIV/0!"/>
    <d v="2015-11-17T16:24:41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  <e v="#DIV/0!"/>
    <d v="2016-09-01T16:12:54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0"/>
    <n v="1"/>
    <d v="2015-04-08T00:52:36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11"/>
    <n v="55"/>
    <d v="2016-07-08T19:32:2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1"/>
    <n v="22"/>
    <d v="2015-10-09T20:40:33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21"/>
    <n v="56.67"/>
    <d v="2015-06-20T22:46:32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0"/>
    <n v="20"/>
    <d v="2014-09-02T20:59:02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0"/>
    <n v="1"/>
    <d v="2016-03-06T20:58:52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  <e v="#DIV/0!"/>
    <d v="2015-06-16T19:37:02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111"/>
    <n v="25.58"/>
    <d v="2015-04-26T15:04:3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109"/>
    <n v="63.97"/>
    <d v="2016-12-06T21:02:50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100"/>
    <n v="89.93"/>
    <d v="2016-08-04T22:12:55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118"/>
    <n v="93.07"/>
    <d v="2015-01-22T14:31:17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114"/>
    <n v="89.67"/>
    <d v="2016-11-16T06:13:58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148"/>
    <n v="207.62"/>
    <d v="2016-10-25T04:14:27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105"/>
    <n v="59.41"/>
    <d v="2015-10-15T10:27:10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130"/>
    <n v="358.97"/>
    <d v="2015-08-03T22:49:03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123"/>
    <n v="94.74"/>
    <d v="2017-01-23T23:25:21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202"/>
    <n v="80.650000000000006"/>
    <d v="2016-03-25T20:05:04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03"/>
    <n v="168.69"/>
    <d v="2015-02-17T18:45:23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260"/>
    <n v="34.69"/>
    <d v="2016-09-14T06:04:4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108"/>
    <n v="462.86"/>
    <d v="2016-02-20T17:59:28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11"/>
    <n v="104.39"/>
    <d v="2015-03-04T21:02:33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120"/>
    <n v="7.5"/>
    <d v="2015-09-05T18:56:01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103"/>
    <n v="47.13"/>
    <d v="2016-07-20T04:01:09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116"/>
    <n v="414.29"/>
    <d v="2016-12-29T19:51:23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115"/>
    <n v="42.48"/>
    <d v="2016-05-15T22:56:32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7"/>
    <n v="108.78"/>
    <d v="2015-03-05T19:53:4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165"/>
    <n v="81.099999999999994"/>
    <d v="2016-02-05T16:08:33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155"/>
    <n v="51.67"/>
    <d v="2015-07-24T13:37:40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885"/>
    <n v="35.4"/>
    <d v="2016-02-10T23:34:05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2"/>
    <n v="103.64"/>
    <d v="2016-09-23T20:50:40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20"/>
    <n v="55.28"/>
    <d v="2014-07-05T11:39:39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59"/>
    <n v="72.17"/>
    <d v="2014-07-14T23:31:52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  <e v="#DIV/0!"/>
    <d v="2014-08-04T20:38:08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46"/>
    <n v="58.62"/>
    <d v="2014-07-04T15:48:04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4"/>
    <n v="12.47"/>
    <d v="2014-07-29T13:27:24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3"/>
    <n v="49.14"/>
    <d v="2014-12-14T19:39:1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57"/>
    <n v="150.5"/>
    <d v="2014-09-09T18:43:14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21"/>
    <n v="35.799999999999997"/>
    <d v="2014-09-23T23:30:40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16"/>
    <n v="45.16"/>
    <d v="2014-05-07T17:13:56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6"/>
    <n v="98.79"/>
    <d v="2014-12-05T18:14:58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46"/>
    <n v="88.31"/>
    <d v="2014-10-18T05:14:52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65"/>
    <n v="170.63"/>
    <d v="2014-09-09T23:26:00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7"/>
    <n v="83.75"/>
    <d v="2014-09-23T22:57:51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14"/>
    <n v="65.099999999999994"/>
    <d v="2015-01-21T08:34:13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2"/>
    <n v="66.33"/>
    <d v="2015-02-10T20:43:15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36"/>
    <n v="104.89"/>
    <d v="2016-08-03T16:36:20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40"/>
    <n v="78.44"/>
    <d v="2016-05-03T14:25:1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26"/>
    <n v="59.04"/>
    <d v="2016-08-15T14:49:05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15"/>
    <n v="71.34"/>
    <d v="2016-01-19T13:48:09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24"/>
    <n v="51.23"/>
    <d v="2015-04-21T22:47:58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40"/>
    <n v="60.24"/>
    <d v="2014-12-30T15:44:00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20"/>
    <n v="44.94"/>
    <d v="2014-09-15T03:14:1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48"/>
    <n v="31.21"/>
    <d v="2014-11-15T13:12:57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15"/>
    <n v="63.88"/>
    <d v="2015-03-05T15:43:5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"/>
    <n v="19"/>
    <d v="2014-10-01T22:45:42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"/>
    <n v="10"/>
    <d v="2014-11-13T06:00:03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5"/>
    <n v="109.07"/>
    <d v="2015-01-06T16:11:18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4"/>
    <n v="26.75"/>
    <d v="2014-11-30T17:46:05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61"/>
    <n v="109.94"/>
    <d v="2015-07-04T00:44:4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1"/>
    <n v="20"/>
    <d v="2014-10-28T21:24:00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11"/>
    <n v="55.39"/>
    <d v="2015-01-07T13:13:42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39"/>
    <n v="133.9"/>
    <d v="2016-09-15T06:55:41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22"/>
    <n v="48.72"/>
    <d v="2016-05-25T10:32:4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68"/>
    <n v="48.25"/>
    <d v="2016-11-15T13:39:49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14"/>
    <n v="58.97"/>
    <d v="2015-12-06T07:50:33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2"/>
    <n v="11.64"/>
    <d v="2014-10-22T20:13:28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20"/>
    <n v="83.72"/>
    <d v="2016-09-10T14:32:5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14"/>
    <n v="63.65"/>
    <d v="2015-11-13T15:51:08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48"/>
    <n v="94.28"/>
    <d v="2015-06-04T11:20:30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31"/>
    <n v="71.87"/>
    <d v="2015-01-14T01:43:02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35"/>
    <n v="104.85"/>
    <d v="2015-10-05T16:16:4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36"/>
    <n v="67.14"/>
    <d v="2015-08-31T19:17:38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3"/>
    <n v="73.88"/>
    <d v="2014-08-26T15:19:09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11"/>
    <n v="69.13"/>
    <d v="2014-08-29T01:38:33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41"/>
    <n v="120.77"/>
    <d v="2017-01-07T16:20:30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11"/>
    <n v="42.22"/>
    <d v="2015-01-25T21:47:1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3"/>
    <n v="7.5"/>
    <d v="2014-08-09T21:50:26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0"/>
    <n v="1.54"/>
    <d v="2014-08-25T10:24:30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13"/>
    <n v="37.61"/>
    <d v="2016-06-03T07:38:56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  <e v="#DIV/0!"/>
    <d v="2014-07-09T21:20:12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9"/>
    <n v="42.16"/>
    <d v="2015-01-29T07:32:16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  <e v="#DIV/0!"/>
    <d v="2015-06-17T21:45:37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2"/>
    <n v="84.83"/>
    <d v="2016-06-27T21:01:43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52"/>
    <n v="94.19"/>
    <d v="2016-12-01T15:53:2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  <e v="#DIV/0!"/>
    <d v="2015-03-04T05:37:30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2"/>
    <n v="6.25"/>
    <d v="2014-06-30T18:03:16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7"/>
    <n v="213.38"/>
    <d v="2015-03-02T02:01:3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135"/>
    <n v="59.16"/>
    <d v="2012-01-18T07:39:27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100"/>
    <n v="27.27"/>
    <d v="2013-12-26T19:07:4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116"/>
    <n v="24.58"/>
    <d v="2012-09-24T16:26:16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100"/>
    <n v="75.05"/>
    <d v="2013-12-18T21:59:27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105"/>
    <n v="42.02"/>
    <d v="2013-06-18T20:01:43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101"/>
    <n v="53.16"/>
    <d v="2014-01-18T22:10:17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101"/>
    <n v="83.89"/>
    <d v="2011-01-12T07:49:21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100"/>
    <n v="417.33"/>
    <d v="2014-04-07T21:35:30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167"/>
    <n v="75.77"/>
    <d v="2010-12-04T02:06:11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102"/>
    <n v="67.39"/>
    <d v="2014-01-25T16:25:07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103"/>
    <n v="73.569999999999993"/>
    <d v="2012-04-27T23:54:23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143"/>
    <n v="25"/>
    <d v="2011-02-02T12:57:07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263"/>
    <n v="42"/>
    <d v="2013-01-29T01:03:2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18"/>
    <n v="131.16999999999999"/>
    <d v="2014-12-15T23:08:15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104"/>
    <n v="47.27"/>
    <d v="2016-03-01T16:51:11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200"/>
    <n v="182.13"/>
    <d v="2013-01-31T19:25:29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307"/>
    <n v="61.37"/>
    <d v="2012-01-18T01:08:55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100"/>
    <n v="35.770000000000003"/>
    <d v="2011-09-02T18:52:37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205"/>
    <n v="45.62"/>
    <d v="2016-09-01T17:19:42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109"/>
    <n v="75.38"/>
    <d v="2013-04-18T02:18:3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102"/>
    <n v="50.88"/>
    <d v="2014-04-16T20:17:25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25"/>
    <n v="119.29"/>
    <d v="2015-01-27T15:09:41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124"/>
    <n v="92.54"/>
    <d v="2011-01-21T23:52:34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101"/>
    <n v="76.05"/>
    <d v="2011-05-03T23:21:5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100"/>
    <n v="52.63"/>
    <d v="2016-06-02T07:59:58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138"/>
    <n v="98.99"/>
    <d v="2012-11-15T15:36:17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121"/>
    <n v="79.53"/>
    <d v="2015-03-31T05:40:32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07"/>
    <n v="134.21"/>
    <d v="2011-05-28T18:54: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100"/>
    <n v="37.630000000000003"/>
    <d v="2012-09-17T20:17:3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102"/>
    <n v="51.04"/>
    <d v="2014-06-10T23:01:4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100"/>
    <n v="50.04"/>
    <d v="2014-07-07T21:45:38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17"/>
    <n v="133.93"/>
    <d v="2015-03-18T18:30: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102"/>
    <n v="58.21"/>
    <d v="2012-09-25T01:26:57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102"/>
    <n v="88.04"/>
    <d v="2013-04-24T00:30:37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154"/>
    <n v="70.58"/>
    <d v="2013-11-22T12:55:40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101"/>
    <n v="53.29"/>
    <d v="2014-06-27T20:31:12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00"/>
    <n v="136.36000000000001"/>
    <d v="2014-08-13T18:26:53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109"/>
    <n v="40.549999999999997"/>
    <d v="2011-10-17T04:48:41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132"/>
    <n v="70.63"/>
    <d v="2011-08-23T18:28:4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133"/>
    <n v="52.68"/>
    <d v="2014-01-16T17:01:24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  <e v="#DIV/0!"/>
    <d v="2014-12-27T07:12:2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8"/>
    <n v="90.94"/>
    <d v="2017-01-20T11:49:34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0"/>
    <n v="5"/>
    <d v="2014-05-13T19:08:05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43"/>
    <n v="58.08"/>
    <d v="2014-04-04T17:11:40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0"/>
    <n v="2"/>
    <d v="2016-10-02T08:49:07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1"/>
    <n v="62.5"/>
    <d v="2017-01-07T05:54:57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0"/>
    <n v="10"/>
    <d v="2016-10-06T22:11:52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5"/>
    <n v="71.59"/>
    <d v="2015-11-20T18:42:05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  <e v="#DIV/0!"/>
    <d v="2016-12-05T00:04:0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10"/>
    <n v="32.82"/>
    <d v="2016-01-02T08:32:15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72"/>
    <n v="49.12"/>
    <d v="2014-10-11T18:48:2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"/>
    <n v="16.309999999999999"/>
    <d v="2015-05-31T03:06:4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0"/>
    <n v="18"/>
    <d v="2015-06-09T14:46:50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0"/>
    <n v="13"/>
    <d v="2016-06-08T23:15:33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"/>
    <n v="17"/>
    <d v="2016-06-07T21:35:08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  <e v="#DIV/0!"/>
    <d v="2014-05-17T06:50:05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  <e v="#DIV/0!"/>
    <d v="2015-01-31T00:42:05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  <e v="#DIV/0!"/>
    <d v="2014-05-14T00:12:35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0"/>
    <n v="3"/>
    <d v="2016-02-13T15:35:2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20"/>
    <n v="41.83"/>
    <d v="2016-03-01T13:36:2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173"/>
    <n v="49.34"/>
    <d v="2015-02-08T03:39:49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101"/>
    <n v="41.73"/>
    <d v="2012-06-07T22:46:5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105"/>
    <n v="32.72"/>
    <d v="2012-03-09T22:45:08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135"/>
    <n v="51.96"/>
    <d v="2012-10-23T04:45:35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116"/>
    <n v="50.69"/>
    <d v="2012-07-09T02:15:10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102"/>
    <n v="42.24"/>
    <d v="2014-10-13T21:45:38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111"/>
    <n v="416.88"/>
    <d v="2015-11-15T19:12:12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166"/>
    <n v="46.65"/>
    <d v="2010-05-01T05:45:32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107"/>
    <n v="48.45"/>
    <d v="2013-01-25T19:02:26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145"/>
    <n v="70.53"/>
    <d v="2012-11-15T18:52:08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106"/>
    <n v="87.96"/>
    <d v="2010-06-06T19:09:14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137"/>
    <n v="26.27"/>
    <d v="2011-05-08T15:18:01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104"/>
    <n v="57.78"/>
    <d v="2011-03-30T22:36:25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115"/>
    <n v="57.25"/>
    <d v="2012-01-12T21:43:03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02"/>
    <n v="196.34"/>
    <d v="2015-09-20T17:55:22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124"/>
    <n v="43"/>
    <d v="2012-03-13T17:02:45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102"/>
    <n v="35.549999999999997"/>
    <d v="2014-02-10T14:00:06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145"/>
    <n v="68.81"/>
    <d v="2015-12-28T04:37:53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133"/>
    <n v="28.57"/>
    <d v="2015-02-23T22:36:06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109"/>
    <n v="50.63"/>
    <d v="2012-09-08T20:55:31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3"/>
    <n v="106.8"/>
    <d v="2015-04-22T13:02:09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1"/>
    <n v="4"/>
    <d v="2015-02-02T18:57:27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47"/>
    <n v="34.1"/>
    <d v="2016-11-28T18:29:51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0"/>
    <n v="25"/>
    <d v="2015-11-18T16:27:01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0"/>
    <n v="10.5"/>
    <d v="2014-08-08T22:13:14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43"/>
    <n v="215.96"/>
    <d v="2016-05-24T16:06:23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0"/>
    <n v="21.25"/>
    <d v="2014-05-08T14:05:25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2"/>
    <n v="108.25"/>
    <d v="2016-11-29T22:01:40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4"/>
    <n v="129.97"/>
    <d v="2014-09-23T10:17:5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39"/>
    <n v="117.49"/>
    <d v="2015-09-17T23:06:57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0"/>
    <n v="10"/>
    <d v="2014-07-10T00:48:54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59"/>
    <n v="70.599999999999994"/>
    <d v="2015-05-05T05:26:00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1"/>
    <n v="24.5"/>
    <d v="2014-09-08T12:16:18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9"/>
    <n v="30"/>
    <d v="2014-10-17T04:11:13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  <n v="2"/>
    <d v="2014-08-13T01:10:22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"/>
    <n v="17"/>
    <d v="2016-10-13T17:12:55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53"/>
    <n v="2928.93"/>
    <d v="2017-01-11T06:28:53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1"/>
    <n v="28.89"/>
    <d v="2014-07-08T18:57:31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47"/>
    <n v="29.63"/>
    <d v="2015-04-19T21:00:4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3"/>
    <n v="40.98"/>
    <d v="2015-09-23T21:01:01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137"/>
    <n v="54"/>
    <d v="2012-06-14T05:19:03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116"/>
    <n v="36.11"/>
    <d v="2013-11-12T06:08:27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41"/>
    <n v="23.15"/>
    <d v="2011-08-17T20:22:12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14"/>
    <n v="104"/>
    <d v="2013-12-18T18:15:55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110"/>
    <n v="31.83"/>
    <d v="2013-09-18T21:38:08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195"/>
    <n v="27.39"/>
    <d v="2010-10-05T22:54:1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103"/>
    <n v="56.36"/>
    <d v="2012-02-21T20:40:39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103"/>
    <n v="77.349999999999994"/>
    <d v="2013-04-07T15:33:14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100"/>
    <n v="42.8"/>
    <d v="2011-05-24T00:31:06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127"/>
    <n v="48.85"/>
    <d v="2013-05-08T13:24:42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121"/>
    <n v="48.24"/>
    <d v="2012-05-08T21:25:09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107"/>
    <n v="70.209999999999994"/>
    <d v="2012-01-03T19:26:13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172"/>
    <n v="94.05"/>
    <d v="2014-08-28T03:08:27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124"/>
    <n v="80.27"/>
    <d v="2011-11-18T20:48:41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108"/>
    <n v="54.2"/>
    <d v="2014-05-14T22:22:51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117"/>
    <n v="60.27"/>
    <d v="2011-11-05T21:21:10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187"/>
    <n v="38.74"/>
    <d v="2012-05-30T02:51:21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16"/>
    <n v="152.54"/>
    <d v="2013-06-01T06:13:51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1"/>
    <n v="115.31"/>
    <d v="2013-02-08T23:38:28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171"/>
    <n v="35.840000000000003"/>
    <d v="2011-05-07T12:10:33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126"/>
    <n v="64.569999999999993"/>
    <d v="2014-04-15T06:58:5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138"/>
    <n v="87.44"/>
    <d v="2011-04-05T19:52:20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1705"/>
    <n v="68.819999999999993"/>
    <d v="2016-06-27T06:28:36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788"/>
    <n v="176.2"/>
    <d v="2014-04-01T14:01:30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348"/>
    <n v="511.79"/>
    <d v="2015-06-02T06:02:38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50"/>
    <n v="160.44"/>
    <d v="2014-02-19T03:36:01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101"/>
    <n v="35"/>
    <d v="2009-10-16T22:02:00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800"/>
    <n v="188.51"/>
    <d v="2016-04-13T14:30:09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106"/>
    <n v="56.2"/>
    <d v="2014-06-10T10:09:11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201"/>
    <n v="51.31"/>
    <d v="2011-03-22T04:21:13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212"/>
    <n v="127.36"/>
    <d v="2016-10-08T10:05:37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98"/>
    <n v="101.86"/>
    <d v="2013-09-09T14:33:35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26"/>
    <n v="230.56"/>
    <d v="2012-02-02T04:47:45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699"/>
    <n v="842.11"/>
    <d v="2016-01-25T13:56:16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399"/>
    <n v="577.28"/>
    <d v="2012-04-21T06:31:21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294"/>
    <n v="483.34"/>
    <d v="2015-03-04T22:10:05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168"/>
    <n v="76.14"/>
    <d v="2012-09-27T02:21:53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1436"/>
    <n v="74.11"/>
    <d v="2013-02-21T23:42:41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157"/>
    <n v="36.97"/>
    <d v="2014-08-20T20:17:40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118"/>
    <n v="2500.9699999999998"/>
    <d v="2014-11-21T08:42:21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1105"/>
    <n v="67.69"/>
    <d v="2012-08-27T04:40:17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193"/>
    <n v="63.05"/>
    <d v="2014-04-13T18:43:56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27"/>
    <n v="117.6"/>
    <d v="2014-08-12T10:18:54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260"/>
    <n v="180.75"/>
    <d v="2016-03-23T06:32:52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262"/>
    <n v="127.32"/>
    <d v="2011-12-21T02:08:30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207"/>
    <n v="136.63999999999999"/>
    <d v="2014-07-15T12:58:18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370"/>
    <n v="182.78"/>
    <d v="2014-04-01T15:55:29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85"/>
    <n v="279.38"/>
    <d v="2016-11-02T14:05:15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579"/>
    <n v="61.38"/>
    <d v="2016-07-06T19:01:08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1132"/>
    <n v="80.73"/>
    <d v="2013-02-19T04:38:21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63"/>
    <n v="272.36"/>
    <d v="2013-10-14T12:01:0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674"/>
    <n v="70.849999999999994"/>
    <d v="2012-10-19T00:17:24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57"/>
    <n v="247.94"/>
    <d v="2016-06-28T17:21:04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375"/>
    <n v="186.81"/>
    <d v="2013-06-20T08:01:09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209"/>
    <n v="131.99"/>
    <d v="2013-02-08T18:07:31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347"/>
    <n v="29.31"/>
    <d v="2013-06-13T21:35:25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402"/>
    <n v="245.02"/>
    <d v="2015-11-03T05:12:20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027"/>
    <n v="1323.25"/>
    <d v="2012-05-10T05:24:52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115"/>
    <n v="282.66000000000003"/>
    <d v="2015-10-13T11:02:26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355"/>
    <n v="91.21"/>
    <d v="2016-02-23T13:01:02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5"/>
    <n v="31.75"/>
    <d v="2014-06-09T17:24:25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  <e v="#DIV/0!"/>
    <d v="2016-11-04T14:04:47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4"/>
    <n v="88.69"/>
    <d v="2016-08-11T00:16:58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21"/>
    <n v="453.14"/>
    <d v="2014-10-01T18:58:01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3"/>
    <n v="12.75"/>
    <d v="2016-07-04T16:46:11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0"/>
    <n v="1"/>
    <d v="2016-02-13T10:24:43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42"/>
    <n v="83.43"/>
    <d v="2015-01-30T15:21:16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0"/>
    <n v="25"/>
    <d v="2015-07-21T18:19:02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1"/>
    <n v="50"/>
    <d v="2016-11-11T16:20:08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7"/>
    <n v="101.8"/>
    <d v="2016-01-29T04:42:12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7"/>
    <n v="46.67"/>
    <d v="2015-06-12T21:26:26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0"/>
    <n v="1"/>
    <d v="2015-01-19T03:26:31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  <e v="#DIV/0!"/>
    <d v="2015-11-21T14:07:17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  <e v="#DIV/0!"/>
    <d v="2016-10-08T00:09:02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8"/>
    <n v="26"/>
    <d v="2015-06-26T21:38:56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  <e v="#DIV/0!"/>
    <d v="2014-06-10T19:40:11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  <e v="#DIV/0!"/>
    <d v="2014-07-27T22:20:12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6"/>
    <n v="218.33"/>
    <d v="2014-06-17T02:50:3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1"/>
    <n v="33.71"/>
    <d v="2014-10-14T11:35:08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13"/>
    <n v="25"/>
    <d v="2015-12-07T22:50:13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382"/>
    <n v="128.38999999999999"/>
    <d v="2015-05-12T05:01:56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217"/>
    <n v="78.83"/>
    <d v="2016-12-24T17:05:43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312"/>
    <n v="91.76"/>
    <d v="2010-06-18T03:00:52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234"/>
    <n v="331.1"/>
    <d v="2014-06-10T14:31:03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24"/>
    <n v="194.26"/>
    <d v="2013-09-18T19:30:18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248"/>
    <n v="408.98"/>
    <d v="2014-10-29T12:00:45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116"/>
    <n v="84.46"/>
    <d v="2010-06-18T20:06:26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117"/>
    <n v="44.85"/>
    <d v="2011-08-06T14:30:22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05"/>
    <n v="383.36"/>
    <d v="2016-10-18T07:45:43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320"/>
    <n v="55.28"/>
    <d v="2016-07-19T23:54:51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820"/>
    <n v="422.02"/>
    <d v="2015-12-09T08:36:13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235"/>
    <n v="64.180000000000007"/>
    <d v="2015-01-06T19:44:01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495"/>
    <n v="173.58"/>
    <d v="2016-05-09T23:03:34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7814"/>
    <n v="88.6"/>
    <d v="2013-02-19T05:08:59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113"/>
    <n v="50.22"/>
    <d v="2011-08-10T21:02:43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922"/>
    <n v="192.39"/>
    <d v="2013-02-07T21:08:19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125"/>
    <n v="73.42"/>
    <d v="2012-02-22T01:22:35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02"/>
    <n v="147.68"/>
    <d v="2015-07-14T08:46:49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485"/>
    <n v="108.97"/>
    <d v="2016-08-23T17:00:21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192"/>
    <n v="23.65"/>
    <d v="2014-04-08T02:20:24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281"/>
    <n v="147.94999999999999"/>
    <d v="2014-08-10T01:41:37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125"/>
    <n v="385.04"/>
    <d v="2016-05-12T13:39:3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161"/>
    <n v="457.39"/>
    <d v="2015-05-12T10:05:5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585"/>
    <n v="222.99"/>
    <d v="2012-07-09T23:12: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01"/>
    <n v="220.74"/>
    <d v="2015-05-12T04:25:46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133"/>
    <n v="73.5"/>
    <d v="2014-03-06T17:39:45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120"/>
    <n v="223.1"/>
    <d v="2015-02-13T19:31:59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126"/>
    <n v="47.91"/>
    <d v="2010-02-06T22:03:26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361"/>
    <n v="96.06"/>
    <d v="2014-07-28T00:31:21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226"/>
    <n v="118.61"/>
    <d v="2012-10-30T23:54:56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20"/>
    <n v="118.45"/>
    <d v="2014-12-02T07:54:13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304"/>
    <n v="143.21"/>
    <d v="2016-11-15T13:34:34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179"/>
    <n v="282.72000000000003"/>
    <d v="2014-03-27T01:58:38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387"/>
    <n v="593.94000000000005"/>
    <d v="2015-03-13T03:07:13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11"/>
    <n v="262.16000000000003"/>
    <d v="2015-11-03T15:00:07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132"/>
    <n v="46.58"/>
    <d v="2014-04-09T20:45:19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300"/>
    <n v="70.040000000000006"/>
    <d v="2013-10-31T05:02:33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421"/>
    <n v="164.91"/>
    <d v="2013-05-30T06:30:21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136"/>
    <n v="449.26"/>
    <d v="2016-11-01T10:32:05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48"/>
    <n v="27.47"/>
    <d v="2013-10-31T22:15:03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82"/>
    <n v="143.97999999999999"/>
    <d v="2016-10-11T12:37:07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124"/>
    <n v="88.24"/>
    <d v="2015-11-23T16:59:34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506"/>
    <n v="36.33"/>
    <d v="2016-10-18T04:14:37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108"/>
    <n v="90.18"/>
    <d v="2015-05-14T16:25:1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819"/>
    <n v="152.62"/>
    <d v="2012-06-09T02:07:27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121"/>
    <n v="55.81"/>
    <d v="2013-04-23T04:07:24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103"/>
    <n v="227.85"/>
    <d v="2015-03-18T21:41:10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148"/>
    <n v="91.83"/>
    <d v="2013-04-23T15:38:11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120"/>
    <n v="80.989999999999995"/>
    <d v="2013-10-28T12:39:23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473"/>
    <n v="278.39"/>
    <d v="2015-04-21T01:42:58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130"/>
    <n v="43.1"/>
    <d v="2013-11-26T00:32:17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53"/>
    <n v="326.29000000000002"/>
    <d v="2016-01-06T02:00:53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101"/>
    <n v="41.74"/>
    <d v="2015-10-26T14:49:11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114"/>
    <n v="64.02"/>
    <d v="2014-04-02T12:30:10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167"/>
    <n v="99.46"/>
    <d v="2014-11-03T16:10:43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53"/>
    <n v="138.49"/>
    <d v="2013-03-18T18:15:42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202"/>
    <n v="45.55"/>
    <d v="2016-01-27T11:52:12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68"/>
    <n v="10.51"/>
    <d v="2015-01-22T08:53:50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43"/>
    <n v="114.77"/>
    <d v="2015-12-23T14:27:34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196"/>
    <n v="36"/>
    <d v="2014-05-24T15:25:5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08"/>
    <n v="154.16999999999999"/>
    <d v="2016-12-01T18:20:54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115"/>
    <n v="566.39"/>
    <d v="2016-02-23T09:11:38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48"/>
    <n v="120.86"/>
    <d v="2016-04-12T17:35:01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191"/>
    <n v="86.16"/>
    <d v="2013-04-25T08:45:23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199"/>
    <n v="51.21"/>
    <d v="2013-11-25T08:00:29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219"/>
    <n v="67.260000000000005"/>
    <d v="2014-07-24T18:31:23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127"/>
    <n v="62.8"/>
    <d v="2015-04-21T20:29:36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105"/>
    <n v="346.13"/>
    <d v="2016-09-20T20:11:55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128"/>
    <n v="244.12"/>
    <d v="2015-12-02T23:19:51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317"/>
    <n v="259.25"/>
    <d v="2016-05-29T15:45:23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81"/>
    <n v="201.96"/>
    <d v="2016-08-18T06:41:24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111"/>
    <n v="226.21"/>
    <d v="2016-04-07T13:57:1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153"/>
    <n v="324.69"/>
    <d v="2015-03-24T16:01:58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103"/>
    <n v="205"/>
    <d v="2016-04-06T19:49:42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1678"/>
    <n v="20.47"/>
    <d v="2013-06-25T16:21:28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543"/>
    <n v="116.35"/>
    <d v="2014-06-13T21:08:09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116"/>
    <n v="307.2"/>
    <d v="2015-04-09T01:01:16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131"/>
    <n v="546.69000000000005"/>
    <d v="2016-11-18T18:30:57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288"/>
    <n v="47.47"/>
    <d v="2015-05-26T17:03:13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508"/>
    <n v="101.56"/>
    <d v="2015-10-12T22:58:2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115"/>
    <n v="72.91"/>
    <d v="2012-04-05T03:45:55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111"/>
    <n v="43.71"/>
    <d v="2011-09-25T02:53:16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113"/>
    <n v="34"/>
    <d v="2012-05-05T17:19:55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108"/>
    <n v="70.650000000000006"/>
    <d v="2014-04-02T19:59:42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124"/>
    <n v="89.3"/>
    <d v="2012-06-15T20:03:07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01"/>
    <n v="115.09"/>
    <d v="2011-11-13T16:05:32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104"/>
    <n v="62.12"/>
    <d v="2011-08-09T04:54:18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116"/>
    <n v="46.2"/>
    <d v="2010-08-05T17:09:12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120"/>
    <n v="48.55"/>
    <d v="2013-06-28T01:49:54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115"/>
    <n v="57.52"/>
    <d v="2013-01-25T09:09:15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120"/>
    <n v="88.15"/>
    <d v="2011-01-12T07:44:38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01"/>
    <n v="110.49"/>
    <d v="2011-08-08T16:58:5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102"/>
    <n v="66.83"/>
    <d v="2012-10-23T20:30:32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121"/>
    <n v="58.6"/>
    <d v="2012-01-31T00:28:50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00"/>
    <n v="113.64"/>
    <d v="2011-08-03T17:36:13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102"/>
    <n v="43.57"/>
    <d v="2012-10-10T18:12:15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100"/>
    <n v="78.95"/>
    <d v="2011-10-02T14:02:15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00"/>
    <n v="188.13"/>
    <d v="2012-02-07T02:43:55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132"/>
    <n v="63.03"/>
    <d v="2015-06-18T17:54:44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137"/>
    <n v="30.37"/>
    <d v="2012-06-14T20:02:21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113"/>
    <n v="51.48"/>
    <d v="2011-12-15T03:35:14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136"/>
    <n v="35.79"/>
    <d v="2011-04-05T20:50:48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146"/>
    <n v="98.82"/>
    <d v="2012-10-10T18:07:07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130"/>
    <n v="28"/>
    <d v="2013-04-30T01:47:1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254"/>
    <n v="51.31"/>
    <d v="2014-11-08T18:55:53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107"/>
    <n v="53.52"/>
    <d v="2012-12-27T05:09:34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108"/>
    <n v="37.15"/>
    <d v="2014-10-22T17:03:13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107"/>
    <n v="89.9"/>
    <d v="2012-08-14T04:13:00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7"/>
    <n v="106.53"/>
    <d v="2015-06-05T17:00:17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100"/>
    <n v="52.82"/>
    <d v="2014-04-30T16:06:09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107"/>
    <n v="54.62"/>
    <d v="2011-06-09T04:43:45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100"/>
    <n v="27.27"/>
    <d v="2013-04-01T22:16:33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105"/>
    <n v="68.599999999999994"/>
    <d v="2014-08-19T20:46:16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105"/>
    <n v="35.61"/>
    <d v="2010-10-07T19:34:30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226"/>
    <n v="94.03"/>
    <d v="2011-01-21T01:56:41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101"/>
    <n v="526.46"/>
    <d v="2012-08-15T18:40:03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148"/>
    <n v="50.66"/>
    <d v="2015-10-13T01:25:49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135"/>
    <n v="79.180000000000007"/>
    <d v="2011-06-24T20:08:56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101"/>
    <n v="91.59"/>
    <d v="2012-07-17T03:07:25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01"/>
    <n v="116.96"/>
    <d v="2013-11-13T23:08:56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1"/>
    <n v="28.4"/>
    <d v="2016-12-12T17:49:08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0"/>
    <n v="103.33"/>
    <d v="2016-12-08T07:12:49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  <n v="10"/>
    <d v="2010-01-20T10:11:47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10"/>
    <n v="23"/>
    <d v="2010-10-13T00:40:35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1"/>
    <n v="31.56"/>
    <d v="2015-07-06T00:33:53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0"/>
    <n v="5"/>
    <d v="2014-11-08T23:21:27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29"/>
    <n v="34.22"/>
    <d v="2015-02-10T12:07:43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0"/>
    <n v="25"/>
    <d v="2014-07-23T18:32:49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2"/>
    <n v="19.670000000000002"/>
    <d v="2016-02-09T00:35:00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0"/>
    <n v="21.25"/>
    <d v="2014-07-12T02:04:23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5"/>
    <n v="8.33"/>
    <d v="2015-06-12T04:58:1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"/>
    <n v="21.34"/>
    <d v="2014-01-04T11:41: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2"/>
    <n v="5.33"/>
    <d v="2011-03-17T02:19:59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2"/>
    <n v="34.67"/>
    <d v="2013-03-28T21:16:31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10"/>
    <n v="21.73"/>
    <d v="2012-09-04T23:07:13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0"/>
    <n v="11.92"/>
    <d v="2013-09-19T12:13:0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8"/>
    <n v="26.6"/>
    <d v="2014-11-05T18:30:29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3"/>
    <n v="10.67"/>
    <d v="2013-10-10T00:18:59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5"/>
    <n v="29.04"/>
    <d v="2016-10-04T18:00:08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0"/>
    <n v="50.91"/>
    <d v="2012-12-12T20:00:24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  <e v="#DIV/0!"/>
    <d v="2014-10-15T05:39:19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6"/>
    <n v="50.08"/>
    <d v="2015-12-02T16:50:10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11"/>
    <n v="45"/>
    <d v="2010-06-03T21:16:52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"/>
    <n v="25.29"/>
    <d v="2013-08-13T13:07:20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30"/>
    <n v="51.29"/>
    <d v="2013-10-28T05:41:54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0"/>
    <n v="1"/>
    <d v="2016-01-28T16:18:30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1"/>
    <n v="49.38"/>
    <d v="2014-10-15T07:05:48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2"/>
    <n v="1"/>
    <d v="2015-03-03T17:36:22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  <e v="#DIV/0!"/>
    <d v="2010-06-26T00:35:56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"/>
    <n v="101.25"/>
    <d v="2016-06-13T06:49:59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0"/>
    <n v="19.670000000000002"/>
    <d v="2016-05-30T20:20:14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0"/>
    <n v="12.5"/>
    <d v="2014-02-13T19:58:29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0"/>
    <n v="8.5"/>
    <d v="2014-12-01T21:51:58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  <n v="1"/>
    <d v="2014-01-08T15:10:27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"/>
    <n v="23"/>
    <d v="2016-03-01T17:56:2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3"/>
    <n v="17.989999999999998"/>
    <d v="2013-08-02T20:30:0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28"/>
    <n v="370.95"/>
    <d v="2016-11-20T23:33:03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7"/>
    <n v="63.57"/>
    <d v="2012-12-21T20:29:34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"/>
    <n v="13"/>
    <d v="2011-06-16T17:32:54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1"/>
    <n v="5.31"/>
    <d v="2012-04-19T17:05:05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116"/>
    <n v="35.619999999999997"/>
    <d v="2015-08-24T20:27:39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112"/>
    <n v="87.1"/>
    <d v="2014-06-23T18:23:11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132"/>
    <n v="75.11"/>
    <d v="2015-04-17T21:35:20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103"/>
    <n v="68.010000000000005"/>
    <d v="2016-05-25T17:13:3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139"/>
    <n v="29.62"/>
    <d v="2016-03-09T16:00:3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147"/>
    <n v="91.63"/>
    <d v="2014-10-21T20:06:58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120"/>
    <n v="22.5"/>
    <d v="2012-09-01T01:35:3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122"/>
    <n v="64.37"/>
    <d v="2017-01-10T14:24:21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100"/>
    <n v="21.86"/>
    <d v="2017-02-27T16:49:11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181"/>
    <n v="33.32"/>
    <d v="2015-07-13T18:00:22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106"/>
    <n v="90.28"/>
    <d v="2015-05-17T22:58:15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100"/>
    <n v="76.92"/>
    <d v="2015-03-19T13:55:20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127"/>
    <n v="59.23"/>
    <d v="2013-08-09T16:37:2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103"/>
    <n v="65.38"/>
    <d v="2016-04-05T13:01:47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250"/>
    <n v="67.31"/>
    <d v="2016-07-14T00:13:06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126"/>
    <n v="88.75"/>
    <d v="2015-04-02T15:11:49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100"/>
    <n v="65.87"/>
    <d v="2016-05-12T06:01:0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139"/>
    <n v="40.35"/>
    <d v="2016-12-19T15:16:37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161"/>
    <n v="76.86"/>
    <d v="2015-03-12T04:06:32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107"/>
    <n v="68.709999999999994"/>
    <d v="2015-10-02T16:04:28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153"/>
    <n v="57.77"/>
    <d v="2017-02-07T00:07:33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524"/>
    <n v="44.17"/>
    <d v="2014-08-28T21:37:05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489"/>
    <n v="31.57"/>
    <d v="2017-01-10T08:46:17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285"/>
    <n v="107.05"/>
    <d v="2016-01-11T16:34:01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857"/>
    <n v="149.03"/>
    <d v="2013-02-14T08:23:59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110"/>
    <n v="55.96"/>
    <d v="2016-08-01T14:45:43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1015"/>
    <n v="56.97"/>
    <d v="2015-03-05T05:01:06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12"/>
    <n v="44.06"/>
    <d v="2016-09-20T14:04:01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503"/>
    <n v="68.63"/>
    <d v="2016-04-07T18:55:00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185"/>
    <n v="65.319999999999993"/>
    <d v="2016-02-17T15:00:04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120"/>
    <n v="35.92"/>
    <d v="2017-02-02T20:00:27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1081"/>
    <n v="40.07"/>
    <d v="2016-11-17T20:25:44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452"/>
    <n v="75.650000000000006"/>
    <d v="2016-10-21T09:44:32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537"/>
    <n v="61.2"/>
    <d v="2016-02-25T18:11:30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120"/>
    <n v="48.13"/>
    <d v="2015-07-12T18:31:40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114"/>
    <n v="68.11"/>
    <d v="2016-11-01T11:41:42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951"/>
    <n v="65.89"/>
    <d v="2015-01-29T14:00:59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133"/>
    <n v="81.650000000000006"/>
    <d v="2015-10-15T12:20:00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147"/>
    <n v="52.7"/>
    <d v="2015-09-15T09:59:58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542"/>
    <n v="41.23"/>
    <d v="2015-06-08T15:01:08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383"/>
    <n v="15.04"/>
    <d v="2013-01-02T20:19:25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704"/>
    <n v="39.07"/>
    <d v="2012-10-02T20:22:48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110"/>
    <n v="43.82"/>
    <d v="2015-08-25T20:38:02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133"/>
    <n v="27.3"/>
    <d v="2013-02-07T07:28:39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152"/>
    <n v="42.22"/>
    <d v="2012-05-02T19:43:09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103"/>
    <n v="33.24"/>
    <d v="2012-03-29T06:10:24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100"/>
    <n v="285.70999999999998"/>
    <d v="2013-10-17T04:39:33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102"/>
    <n v="42.33"/>
    <d v="2012-02-07T21:10:26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151"/>
    <n v="50.27"/>
    <d v="2014-04-03T11:30:44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111"/>
    <n v="61.9"/>
    <d v="2012-02-17T01:35: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196"/>
    <n v="40.75"/>
    <d v="2014-03-18T18:50:25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114"/>
    <n v="55.8"/>
    <d v="2013-10-01T17:56:17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200"/>
    <n v="10"/>
    <d v="2015-04-15T19:49:39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293"/>
    <n v="73.13"/>
    <d v="2014-01-07T19:00:48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156"/>
    <n v="26.06"/>
    <d v="2012-02-19T17:12:52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106"/>
    <n v="22.64"/>
    <d v="2015-07-09T18:02:25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101"/>
    <n v="47.22"/>
    <d v="2015-10-22T18:38:33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123"/>
    <n v="32.32"/>
    <d v="2012-08-06T19:29:43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102"/>
    <n v="53.42"/>
    <d v="2015-07-20T17:15:12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101"/>
    <n v="51.3"/>
    <d v="2013-06-27T01:27:16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108"/>
    <n v="37.200000000000003"/>
    <d v="2016-03-23T16:00:09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163"/>
    <n v="27.1"/>
    <d v="2011-12-29T18:54:07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106"/>
    <n v="206.31"/>
    <d v="2015-05-28T15:22:48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243"/>
    <n v="82.15"/>
    <d v="2016-10-01T16:01:15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945"/>
    <n v="164.8"/>
    <d v="2014-08-22T19:00:1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108"/>
    <n v="60.82"/>
    <d v="2016-01-12T19:10:22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157"/>
    <n v="67.97"/>
    <d v="2013-10-14T19:22:35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1174"/>
    <n v="81.56"/>
    <d v="2015-07-17T06:40:36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171"/>
    <n v="25.43"/>
    <d v="2013-07-29T15:56:31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126"/>
    <n v="21.5"/>
    <d v="2014-03-26T21:08:47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1212"/>
    <n v="27.23"/>
    <d v="2013-05-29T21:51:4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496"/>
    <n v="25.09"/>
    <d v="2014-06-16T19:03:28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332"/>
    <n v="21.23"/>
    <d v="2015-11-23T09:05:39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1165"/>
    <n v="41.61"/>
    <d v="2016-12-06T19:47:27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53"/>
    <n v="135.59"/>
    <d v="2015-02-27T00:31:51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537"/>
    <n v="22.12"/>
    <d v="2016-01-02T14:48:43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353"/>
    <n v="64.63"/>
    <d v="2014-10-03T00:04:43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137"/>
    <n v="69.569999999999993"/>
    <d v="2017-02-08T14:55:16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128"/>
    <n v="75.13"/>
    <d v="2013-10-25T23:00:14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271"/>
    <n v="140.97999999999999"/>
    <d v="2016-03-23T19:49:04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806"/>
    <n v="49.47"/>
    <d v="2017-01-31T19:51:40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1360"/>
    <n v="53.87"/>
    <d v="2013-10-22T13:48:53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930250"/>
    <n v="4.57"/>
    <d v="2017-03-06T18:01:30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377"/>
    <n v="65"/>
    <d v="2016-10-04T19:39:06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2647"/>
    <n v="53.48"/>
    <d v="2014-01-21T17:00:17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100"/>
    <n v="43.91"/>
    <d v="2015-08-05T19:00:10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104"/>
    <n v="50.85"/>
    <d v="2015-07-15T15:59:25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107"/>
    <n v="58.63"/>
    <d v="2016-11-14T21:01:1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169"/>
    <n v="32.82"/>
    <d v="2013-03-03T16:52:45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975"/>
    <n v="426.93"/>
    <d v="2016-11-03T00:07:53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134"/>
    <n v="23.81"/>
    <d v="2014-07-26T08:17:57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272"/>
    <n v="98.41"/>
    <d v="2016-07-22T07:52:18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13"/>
    <n v="107.32"/>
    <d v="2015-10-19T15:09:07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460"/>
    <n v="11.67"/>
    <d v="2017-01-17T15:32:48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287"/>
    <n v="41.78"/>
    <d v="2016-04-07T22:50:51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23"/>
    <n v="21.38"/>
    <d v="2016-11-08T10:50:4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636"/>
    <n v="94.1"/>
    <d v="2016-05-15T22:28:49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47"/>
    <n v="15.72"/>
    <d v="2015-05-12T18:01:27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1867"/>
    <n v="90.64"/>
    <d v="2016-11-28T19:18:56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327"/>
    <n v="97.3"/>
    <d v="2014-02-25T00:24:1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780"/>
    <n v="37.119999999999997"/>
    <d v="2017-01-24T17:23:40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154"/>
    <n v="28.1"/>
    <d v="2014-10-14T14:02:38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16"/>
    <n v="144.43"/>
    <d v="2015-01-10T19:58:3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180"/>
    <n v="24.27"/>
    <d v="2016-05-06T13:58:3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299"/>
    <n v="35.119999999999997"/>
    <d v="2016-11-15T20:28:27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320"/>
    <n v="24.76"/>
    <d v="2016-04-09T20:59:52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381"/>
    <n v="188.38"/>
    <d v="2014-11-25T19:54:5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03"/>
    <n v="148.08000000000001"/>
    <d v="2017-02-10T01:58:35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1802"/>
    <n v="49.93"/>
    <d v="2017-02-10T16:54:23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720"/>
    <n v="107.82"/>
    <d v="2016-12-21T20:51:53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283"/>
    <n v="42.63"/>
    <d v="2016-11-10T00:00:04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357"/>
    <n v="14.37"/>
    <d v="2015-11-07T16:47:16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220"/>
    <n v="37.479999999999997"/>
    <d v="2017-02-15T13:10:42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120"/>
    <n v="30.2"/>
    <d v="2014-01-24T12:00:57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408"/>
    <n v="33.549999999999997"/>
    <d v="2014-11-22T14:47:59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106"/>
    <n v="64.75"/>
    <d v="2013-12-06T15:38:09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141"/>
    <n v="57.93"/>
    <d v="2012-01-28T16:17:03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271"/>
    <n v="53.08"/>
    <d v="2015-11-30T17:01:07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154"/>
    <n v="48.06"/>
    <d v="2015-01-16T19:21:3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404"/>
    <n v="82.4"/>
    <d v="2015-08-18T14:59:51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185"/>
    <n v="50.45"/>
    <d v="2011-05-24T06:51:37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85"/>
    <n v="115.83"/>
    <d v="2015-11-15T04:11:26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101"/>
    <n v="63.03"/>
    <d v="2012-03-10T03:00:04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6"/>
    <n v="108.02"/>
    <d v="2011-02-11T19:07:25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121"/>
    <n v="46.09"/>
    <d v="2012-05-30T04:27:23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0"/>
    <n v="107.21"/>
    <d v="2013-08-08T23:07:34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120"/>
    <n v="50.93"/>
    <d v="2014-06-02T16:01:00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100"/>
    <n v="40.04"/>
    <d v="2012-06-07T19:51:29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107"/>
    <n v="64.44"/>
    <d v="2013-10-24T23:57:40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104"/>
    <n v="53.83"/>
    <d v="2009-09-14T06:05:3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73"/>
    <n v="100.47"/>
    <d v="2012-03-19T23:26:58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107"/>
    <n v="46.63"/>
    <d v="2012-03-19T16:44:36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108"/>
    <n v="34.07"/>
    <d v="2012-08-30T16:59:59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146"/>
    <n v="65.209999999999994"/>
    <d v="2012-12-21T17:21:20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125"/>
    <n v="44.21"/>
    <d v="2012-12-27T22:54:16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149"/>
    <n v="71.97"/>
    <d v="2012-01-19T17:33:4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101"/>
    <n v="52.95"/>
    <d v="2012-02-09T01:00:49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5"/>
    <n v="109.45"/>
    <d v="2014-02-24T20:10:33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350"/>
    <n v="75.040000000000006"/>
    <d v="2011-01-22T00:46:4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01"/>
    <n v="115.71"/>
    <d v="2012-06-14T17:26:56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134"/>
    <n v="31.66"/>
    <d v="2013-05-22T03:31:36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171"/>
    <n v="46.18"/>
    <d v="2013-11-27T20:50:34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109"/>
    <n v="68.48"/>
    <d v="2011-11-03T02:39:56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101"/>
    <n v="53.47"/>
    <d v="2010-11-20T19:34:51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1"/>
    <n v="109.11"/>
    <d v="2014-07-14T16:41:12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107"/>
    <n v="51.19"/>
    <d v="2012-02-09T04:02:09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107"/>
    <n v="27.94"/>
    <d v="2012-04-05T19:15:33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101"/>
    <n v="82.5"/>
    <d v="2014-07-31T23:06:36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107"/>
    <n v="59.82"/>
    <d v="2013-02-02T23:42:17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429"/>
    <n v="64.819999999999993"/>
    <d v="2013-02-19T19:03:35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104"/>
    <n v="90.1"/>
    <d v="2014-04-07T00:06:29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108"/>
    <n v="40.96"/>
    <d v="2014-03-18T15:11:18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176"/>
    <n v="56"/>
    <d v="2012-04-03T23:00:26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157"/>
    <n v="37.67"/>
    <d v="2012-05-08T13:14:17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103"/>
    <n v="40.08"/>
    <d v="2012-04-05T17:25:43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104"/>
    <n v="78.03"/>
    <d v="2009-09-23T17:24:10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04"/>
    <n v="18.91"/>
    <d v="2010-01-14T13:00:49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121"/>
    <n v="37.130000000000003"/>
    <d v="2009-08-25T15:26:54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108"/>
    <n v="41.96"/>
    <d v="2013-11-15T01:58:05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109"/>
    <n v="61.04"/>
    <d v="2014-02-26T19:36:4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39"/>
    <n v="64.53"/>
    <d v="2017-03-05T06:15:0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3"/>
    <n v="21.25"/>
    <d v="2017-03-10T21:29:29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48"/>
    <n v="30"/>
    <d v="2017-03-13T18:07:27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1"/>
    <n v="25.49"/>
    <d v="2017-02-24T21:14:45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8"/>
    <n v="11.43"/>
    <d v="2017-02-28T00:32:11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"/>
    <n v="108"/>
    <d v="2017-03-10T00:49:08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26"/>
    <n v="54.88"/>
    <d v="2014-07-22T22:00:40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254"/>
    <n v="47.38"/>
    <d v="2015-05-15T18:45:37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106"/>
    <n v="211.84"/>
    <d v="2014-06-17T14:59:06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102"/>
    <n v="219.93"/>
    <d v="2015-11-24T21:35:43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144"/>
    <n v="40.799999999999997"/>
    <d v="2014-07-19T00:08:10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106"/>
    <n v="75.5"/>
    <d v="2015-01-07T15:04:31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212"/>
    <n v="13.54"/>
    <d v="2014-05-08T15:36:30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102"/>
    <n v="60.87"/>
    <d v="2014-10-06T16:04:58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02"/>
    <n v="115.69"/>
    <d v="2014-05-12T13:44:03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521"/>
    <n v="48.1"/>
    <d v="2014-01-27T22:11:35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111"/>
    <n v="74.180000000000007"/>
    <d v="2014-05-27T15:22:23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01"/>
    <n v="123.35"/>
    <d v="2014-05-30T21:31:24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294"/>
    <n v="66.62"/>
    <d v="2016-11-18T19:11:4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6"/>
    <n v="104.99"/>
    <d v="2016-09-30T15:25:38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  <e v="#DIV/0!"/>
    <d v="2015-06-12T19:31:44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  <e v="#DIV/0!"/>
    <d v="2014-09-15T16:51:10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"/>
    <n v="300"/>
    <d v="2015-11-19T19:48:25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0"/>
    <n v="1"/>
    <d v="2016-05-25T17:27:49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  <e v="#DIV/0!"/>
    <d v="2015-02-25T00:02:36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0"/>
    <n v="13"/>
    <d v="2016-09-02T19:10:31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2"/>
    <n v="15"/>
    <d v="2016-07-26T14:34:36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0"/>
    <n v="54"/>
    <d v="2015-12-22T22:22:1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  <e v="#DIV/0!"/>
    <d v="2015-07-13T18:37:08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  <e v="#DIV/0!"/>
    <d v="2016-12-04T20:12: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"/>
    <n v="15.43"/>
    <d v="2015-03-31T02:25:39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  <e v="#DIV/0!"/>
    <d v="2015-04-07T15:12:3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  <e v="#DIV/0!"/>
    <d v="2015-04-09T16:13:42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0"/>
    <n v="25"/>
    <d v="2014-11-11T17:21:00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1"/>
    <n v="27.5"/>
    <d v="2015-04-02T22:02:16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  <e v="#DIV/0!"/>
    <d v="2015-05-06T18:48:24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  <e v="#DIV/0!"/>
    <d v="2015-09-17T14:52:58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  <e v="#DIV/0!"/>
    <d v="2014-12-05T22:20:36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15"/>
    <n v="367"/>
    <d v="2015-06-04T15:35:24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0"/>
    <n v="2"/>
    <d v="2016-01-08T16:58:0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  <e v="#DIV/0!"/>
    <d v="2016-04-06T20:36:48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29"/>
    <n v="60"/>
    <d v="2014-11-11T16:31:10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  <e v="#DIV/0!"/>
    <d v="2015-11-14T00:16:40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  <e v="#DIV/0!"/>
    <d v="2015-09-01T22:25:56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  <e v="#DIV/0!"/>
    <d v="2015-12-08T17:40:2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11"/>
    <n v="97.41"/>
    <d v="2015-09-21T12:45:33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1"/>
    <n v="47.86"/>
    <d v="2016-02-25T23:16:56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0"/>
    <n v="50"/>
    <d v="2015-02-28T17:19:25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  <e v="#DIV/0!"/>
    <d v="2016-01-11T19:30:11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0"/>
    <n v="20.5"/>
    <d v="2014-11-18T04:32:21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  <e v="#DIV/0!"/>
    <d v="2015-05-26T18:39:56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"/>
    <n v="30"/>
    <d v="2015-03-25T01:39:31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0"/>
    <n v="50"/>
    <d v="2015-07-30T15:53:44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0"/>
    <n v="10"/>
    <d v="2015-01-13T20:14:20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  <e v="#DIV/0!"/>
    <d v="2016-08-10T20:03:57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11"/>
    <n v="81.58"/>
    <d v="2015-11-10T22:12:4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  <e v="#DIV/0!"/>
    <d v="2016-10-26T20:53:03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  <e v="#DIV/0!"/>
    <d v="2015-07-28T00:18:50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  <e v="#DIV/0!"/>
    <d v="2015-08-21T00:23:36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0"/>
    <n v="18.329999999999998"/>
    <d v="2015-09-01T19:02:22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"/>
    <n v="224.43"/>
    <d v="2015-03-11T22:27:28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"/>
    <n v="37.5"/>
    <d v="2015-07-10T04:30:03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4"/>
    <n v="145"/>
    <d v="2015-01-23T01:21:47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  <n v="1"/>
    <d v="2014-10-15T01:37:23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"/>
    <n v="112.57"/>
    <d v="2015-07-06T16:50:32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  <e v="#DIV/0!"/>
    <d v="2014-11-11T20:07:04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1"/>
    <n v="342"/>
    <d v="2016-06-07T15:02:20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1"/>
    <n v="57.88"/>
    <d v="2014-12-16T20:29:19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0"/>
    <n v="30"/>
    <d v="2015-06-24T15:40:52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  <e v="#DIV/0!"/>
    <d v="2014-11-25T06:17:44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0"/>
    <n v="25"/>
    <d v="2015-03-01T19:04:04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  <e v="#DIV/0!"/>
    <d v="2015-09-29T02:53:43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0"/>
    <n v="50"/>
    <d v="2015-07-09T15:33:37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0"/>
    <n v="1.5"/>
    <d v="2015-01-27T08:41:33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  <e v="#DIV/0!"/>
    <d v="2016-12-13T02:54:47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0"/>
    <n v="10"/>
    <d v="2015-09-15T20:22:38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  <e v="#DIV/0!"/>
    <d v="2014-12-03T21:14:16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  <e v="#DIV/0!"/>
    <d v="2015-06-02T21:59:44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  <e v="#DIV/0!"/>
    <d v="2014-11-13T20:28:26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  <e v="#DIV/0!"/>
    <d v="2016-03-15T06:26:04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1"/>
    <n v="22.33"/>
    <d v="2016-01-05T19:44:56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0"/>
    <n v="52"/>
    <d v="2015-04-13T16:18:51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7"/>
    <n v="16.829999999999998"/>
    <d v="2016-01-30T21:10:58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  <e v="#DIV/0!"/>
    <d v="2015-12-04T00:56:47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23"/>
    <n v="56.3"/>
    <d v="2016-08-13T14:02:5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41"/>
    <n v="84.06"/>
    <d v="2014-12-10T02:39:50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25"/>
    <n v="168.39"/>
    <d v="2015-03-19T13:48:48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0"/>
    <n v="15"/>
    <d v="2014-10-07T03:22:37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2"/>
    <n v="76.67"/>
    <d v="2015-07-19T21:01:15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  <e v="#DIV/0!"/>
    <d v="2015-08-08T09:47:55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1"/>
    <n v="50.33"/>
    <d v="2015-07-26T17:34:42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  <e v="#DIV/0!"/>
    <d v="2016-10-12T17:41:13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1"/>
    <n v="8.33"/>
    <d v="2014-05-01T02:38:02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"/>
    <n v="35.380000000000003"/>
    <d v="2015-07-13T16:41:00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1"/>
    <n v="55.83"/>
    <d v="2016-06-15T20:42:26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0"/>
    <n v="5"/>
    <d v="2015-01-15T17:42:23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  <e v="#DIV/0!"/>
    <d v="2014-07-11T21:13:0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0"/>
    <n v="1"/>
    <d v="2015-01-23T20:34:04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  <e v="#DIV/0!"/>
    <d v="2014-12-20T17:43:0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15"/>
    <n v="69.47"/>
    <d v="2014-09-11T00:41:35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0"/>
    <n v="1"/>
    <d v="2015-01-22T16:29:56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0"/>
    <n v="1"/>
    <d v="2015-02-09T17:23:56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0"/>
    <n v="8"/>
    <d v="2014-12-01T16:54:50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1"/>
    <n v="34.44"/>
    <d v="2014-09-27T21:25:08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0"/>
    <n v="1"/>
    <d v="2016-05-12T21:55:49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  <e v="#DIV/0!"/>
    <d v="2015-06-09T04:04:52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0"/>
    <n v="1"/>
    <d v="2016-02-12T07:38:53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0"/>
    <n v="1"/>
    <d v="2015-02-10T18:49:11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1"/>
    <n v="501.25"/>
    <d v="2016-12-30T21:06:06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"/>
    <n v="10.5"/>
    <d v="2016-01-13T03:08:24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0"/>
    <n v="1"/>
    <d v="2016-04-29T02:23:33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0"/>
    <n v="1"/>
    <d v="2015-02-06T05:14:57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  <e v="#DIV/0!"/>
    <d v="2016-01-28T21:35:4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0"/>
    <n v="13"/>
    <d v="2015-06-25T04:27:5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0"/>
    <n v="306"/>
    <d v="2015-09-05T06:39:46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0"/>
    <n v="22.5"/>
    <d v="2015-11-30T14:46:10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  <e v="#DIV/0!"/>
    <d v="2015-01-27T23:09:48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0"/>
    <n v="50"/>
    <d v="2015-10-08T21:57:42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  <e v="#DIV/0!"/>
    <d v="2015-09-18T19:38:4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0"/>
    <n v="5"/>
    <d v="2016-01-14T21:35:13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108"/>
    <n v="74.23"/>
    <d v="2015-07-02T03:00:54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126"/>
    <n v="81.25"/>
    <d v="2015-02-17T16:00:28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203"/>
    <n v="130.22999999999999"/>
    <d v="2014-07-16T15:00:22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109"/>
    <n v="53.41"/>
    <d v="2016-04-25T18:06:31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173"/>
    <n v="75.13"/>
    <d v="2015-08-27T04:33:41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168"/>
    <n v="75.67"/>
    <d v="2016-10-27T14:27:51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427"/>
    <n v="31.69"/>
    <d v="2016-10-11T11:16:33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108"/>
    <n v="47.78"/>
    <d v="2016-08-25T07:35:13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108"/>
    <n v="90"/>
    <d v="2014-10-31T03:25:15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02"/>
    <n v="149.31"/>
    <d v="2014-09-20T01:44:16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115"/>
    <n v="62.07"/>
    <d v="2017-02-13T21:48:10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134"/>
    <n v="53.4"/>
    <d v="2015-11-30T20:15:00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155"/>
    <n v="69.27"/>
    <d v="2017-01-03T16:36:49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101"/>
    <n v="271.51"/>
    <d v="2017-02-04T04:50:08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182"/>
    <n v="34.130000000000003"/>
    <d v="2016-03-23T18:45:50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181"/>
    <n v="40.49"/>
    <d v="2017-01-26T23:03:59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02"/>
    <n v="189.76"/>
    <d v="2016-02-23T14:27:36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110"/>
    <n v="68.86"/>
    <d v="2016-05-05T20:55:1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2"/>
    <n v="108.78"/>
    <d v="2016-02-07T15:18:05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01"/>
    <n v="125.99"/>
    <d v="2016-11-30T04:29:27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104"/>
    <n v="90.52"/>
    <d v="2011-08-29T00:18:17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111"/>
    <n v="28.88"/>
    <d v="2012-06-29T04:28:16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116"/>
    <n v="31"/>
    <d v="2013-03-08T02:40:25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111"/>
    <n v="51.67"/>
    <d v="2015-09-01T21:36:37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180"/>
    <n v="26.27"/>
    <d v="2012-08-24T17:15:48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100"/>
    <n v="48.08"/>
    <d v="2013-04-09T02:27:33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119"/>
    <n v="27.56"/>
    <d v="2012-04-26T20:58:51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107"/>
    <n v="36.97"/>
    <d v="2012-09-22T03:42:01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114"/>
    <n v="29.02"/>
    <d v="2011-01-14T10:18:4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103"/>
    <n v="28.66"/>
    <d v="2012-04-24T01:47:35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128"/>
    <n v="37.65"/>
    <d v="2011-12-16T23:49:52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136"/>
    <n v="97.9"/>
    <d v="2010-06-25T02:46:20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100"/>
    <n v="42.55"/>
    <d v="2012-10-11T17:57:49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00"/>
    <n v="131.58000000000001"/>
    <d v="2010-08-27T00:16:16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105"/>
    <n v="32.32"/>
    <d v="2010-05-12T06:54:1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105"/>
    <n v="61.1"/>
    <d v="2014-10-01T07:52:50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171"/>
    <n v="31.34"/>
    <d v="2012-06-28T16:35:45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8"/>
    <n v="129.11000000000001"/>
    <d v="2012-12-14T22:48:33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133"/>
    <n v="25.02"/>
    <d v="2012-07-17T17:26:34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100"/>
    <n v="250"/>
    <d v="2015-08-11T22:28:04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113"/>
    <n v="47.54"/>
    <d v="2012-03-31T15:30:08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100"/>
    <n v="40.04"/>
    <d v="2011-06-17T18:46:23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114"/>
    <n v="65.84"/>
    <d v="2012-03-02T18:00:0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119"/>
    <n v="46.4"/>
    <d v="2011-08-16T22:00:03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103"/>
    <n v="50.37"/>
    <d v="2011-09-07T23:57:59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6"/>
    <n v="26.57"/>
    <d v="2012-03-23T16:59:3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100"/>
    <n v="39.49"/>
    <d v="2012-04-27T01:59:5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107"/>
    <n v="49.25"/>
    <d v="2011-10-17T15:11:4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134"/>
    <n v="62.38"/>
    <d v="2013-04-09T16:33:5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121"/>
    <n v="37.94"/>
    <d v="2012-04-24T05:27:56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103"/>
    <n v="51.6"/>
    <d v="2010-12-30T20:08:34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125"/>
    <n v="27.78"/>
    <d v="2012-04-25T23:39:48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129"/>
    <n v="99.38"/>
    <d v="2013-03-15T04:02:20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101"/>
    <n v="38.85"/>
    <d v="2012-04-23T15:29:0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128"/>
    <n v="45.55"/>
    <d v="2012-05-07T22:42:5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100"/>
    <n v="600"/>
    <d v="2013-02-22T23:54:52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113"/>
    <n v="80.55"/>
    <d v="2011-07-06T21:05:38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106"/>
    <n v="52.8"/>
    <d v="2015-01-13T23:13:07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203"/>
    <n v="47.68"/>
    <d v="2012-11-13T15:33:57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113"/>
    <n v="23.45"/>
    <d v="2012-05-24T18:32:55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3"/>
    <n v="40.14"/>
    <d v="2015-08-28T18:38:24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0"/>
    <n v="17.2"/>
    <d v="2014-08-07T19:48:38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  <e v="#DIV/0!"/>
    <d v="2016-05-08T21:35:08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  <e v="#DIV/0!"/>
    <d v="2014-10-16T00:22:1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  <e v="#DIV/0!"/>
    <d v="2015-02-12T01:20:16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"/>
    <n v="15"/>
    <d v="2015-09-11T07:07:49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  <e v="#DIV/0!"/>
    <d v="2015-04-11T01:45:04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  <e v="#DIV/0!"/>
    <d v="2014-07-15T22:50:34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1"/>
    <n v="35.71"/>
    <d v="2015-02-23T19:25:4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0"/>
    <n v="37.5"/>
    <d v="2015-03-15T23:56:12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  <e v="#DIV/0!"/>
    <d v="2016-01-02T10:43:33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  <e v="#DIV/0!"/>
    <d v="2014-11-28T21:02:41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  <e v="#DIV/0!"/>
    <d v="2016-12-28T00:09:49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2"/>
    <n v="52.5"/>
    <d v="2014-08-03T09:21:17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19"/>
    <n v="77.5"/>
    <d v="2015-01-23T20:09:13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  <e v="#DIV/0!"/>
    <d v="2014-10-30T15:40:52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10"/>
    <n v="53.55"/>
    <d v="2015-02-17T19:15:30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  <e v="#DIV/0!"/>
    <d v="2014-10-14T16:20:2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0"/>
    <n v="16.25"/>
    <d v="2014-06-19T03:43:24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  <e v="#DIV/0!"/>
    <d v="2016-08-30T14:24:45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9"/>
    <n v="103.68"/>
    <d v="2015-09-22T23:13:4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00"/>
    <n v="185.19"/>
    <d v="2016-03-31T13:46:00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156"/>
    <n v="54.15"/>
    <d v="2014-10-18T23:24:52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02"/>
    <n v="177.21"/>
    <d v="2014-11-18T19:22:37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"/>
    <n v="100.33"/>
    <d v="2012-05-29T20:16:11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13"/>
    <n v="136.91"/>
    <d v="2014-11-10T02:11:14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102"/>
    <n v="57.54"/>
    <d v="2013-09-29T18:01:31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107"/>
    <n v="52.96"/>
    <d v="2015-08-01T20:01:43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104"/>
    <n v="82.33"/>
    <d v="2012-02-09T01:56:15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00"/>
    <n v="135.41999999999999"/>
    <d v="2015-03-18T20:45:05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100"/>
    <n v="74.069999999999993"/>
    <d v="2015-07-23T16:19:14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126"/>
    <n v="84.08"/>
    <d v="2012-07-17T20:22:46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111"/>
    <n v="61.03"/>
    <d v="2013-01-30T18:01:51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05"/>
    <n v="150"/>
    <d v="2009-11-10T16:48:32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104"/>
    <n v="266.08999999999997"/>
    <d v="2014-10-31T18:59:0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116"/>
    <n v="7.25"/>
    <d v="2013-07-09T02:32:4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10"/>
    <n v="100"/>
    <d v="2011-06-02T15:34:15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13"/>
    <n v="109.96"/>
    <d v="2013-01-24T12:14:21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00"/>
    <n v="169.92"/>
    <d v="2014-12-04T21:39:12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103"/>
    <n v="95.74"/>
    <d v="2011-08-30T16:12:01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107"/>
    <n v="59.46"/>
    <d v="2013-07-28T10:46:58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104"/>
    <n v="55.77"/>
    <d v="2013-08-23T10:14:17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156"/>
    <n v="30.08"/>
    <d v="2010-12-02T02:34:58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101"/>
    <n v="88.44"/>
    <d v="2012-06-08T12:29:29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195"/>
    <n v="64.03"/>
    <d v="2015-01-23T03:18:58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112"/>
    <n v="60.15"/>
    <d v="2013-09-07T20:36:19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120"/>
    <n v="49.19"/>
    <d v="2012-03-05T18:33:23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02"/>
    <n v="165.16"/>
    <d v="2016-09-05T15:00:37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103"/>
    <n v="43.62"/>
    <d v="2013-04-26T18:11:10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101"/>
    <n v="43.7"/>
    <d v="2015-08-12T15:13:26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103"/>
    <n v="67.42"/>
    <d v="2012-02-22T06:03:05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07"/>
    <n v="177.5"/>
    <d v="2017-02-03T19:26:21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156"/>
    <n v="38.880000000000003"/>
    <d v="2012-07-23T04:46:47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123"/>
    <n v="54.99"/>
    <d v="2015-05-01T01:52:43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107"/>
    <n v="61.34"/>
    <d v="2012-04-27T15:43:13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106"/>
    <n v="23.12"/>
    <d v="2012-11-09T23:47:37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118"/>
    <n v="29.61"/>
    <d v="2014-04-15T17:53:06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109"/>
    <n v="75.61"/>
    <d v="2015-03-30T20:38:26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111"/>
    <n v="35.6"/>
    <d v="2011-10-13T20:58:04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00"/>
    <n v="143"/>
    <d v="2015-02-04T22:49:34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  <e v="#DIV/0!"/>
    <d v="2015-09-13T12:41:29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1"/>
    <n v="25"/>
    <d v="2016-08-12T12:35:39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  <e v="#DIV/0!"/>
    <d v="2015-05-31T03:20:51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  <e v="#DIV/0!"/>
    <d v="2014-07-02T00:58:19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"/>
    <n v="100"/>
    <d v="2016-03-11T15:36:29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  <e v="#DIV/0!"/>
    <d v="2014-07-22T23:32:28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0"/>
    <n v="60"/>
    <d v="2015-03-24T21:05:38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1"/>
    <n v="50"/>
    <d v="2016-08-02T15:59:54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2"/>
    <n v="72.5"/>
    <d v="2015-08-18T02:31:52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1"/>
    <n v="29.5"/>
    <d v="2017-01-09T21:40:35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0"/>
    <n v="62.5"/>
    <d v="2016-03-20T08:12:0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  <e v="#DIV/0!"/>
    <d v="2015-03-14T02:51:57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  <e v="#DIV/0!"/>
    <d v="2014-07-09T14:12:29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  <e v="#DIV/0!"/>
    <d v="2016-04-27T19:49:05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  <e v="#DIV/0!"/>
    <d v="2014-12-13T02:36:34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  <e v="#DIV/0!"/>
    <d v="2015-02-25T00:14:07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  <e v="#DIV/0!"/>
    <d v="2014-07-10T19:41:3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  <e v="#DIV/0!"/>
    <d v="2015-08-22T00:32:59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0"/>
    <n v="23.08"/>
    <d v="2014-07-17T19:55:03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1"/>
    <n v="25.5"/>
    <d v="2015-04-16T07:50:03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11"/>
    <n v="48.18"/>
    <d v="2015-10-17T15:04:58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0"/>
    <n v="1"/>
    <d v="2016-09-29T23:43:54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  <n v="1"/>
    <d v="2015-01-15T18:28:00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  <e v="#DIV/0!"/>
    <d v="2015-05-16T04:09:29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0"/>
    <n v="50"/>
    <d v="2014-06-05T23:07:12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0"/>
    <n v="5"/>
    <d v="2015-11-25T07:55:3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"/>
    <n v="202.83"/>
    <d v="2015-11-30T16:12:33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4"/>
    <n v="29.13"/>
    <d v="2015-02-07T16:13:46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0"/>
    <n v="5"/>
    <d v="2016-02-22T12:52:07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  <e v="#DIV/0!"/>
    <d v="2016-01-19T14:08:17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2"/>
    <n v="13"/>
    <d v="2016-01-13T21:45:24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0"/>
    <n v="50"/>
    <d v="2014-09-05T19:13:41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  <e v="#DIV/0!"/>
    <d v="2015-03-26T20:17:06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0"/>
    <n v="1"/>
    <d v="2014-07-08T23:13:48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12"/>
    <n v="96.05"/>
    <d v="2017-01-25T05:51:40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24"/>
    <n v="305.77999999999997"/>
    <d v="2014-07-08T15:56:49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6"/>
    <n v="12.14"/>
    <d v="2016-05-20T08:11:5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39"/>
    <n v="83.57"/>
    <d v="2015-08-24T20:10:01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"/>
    <n v="18"/>
    <d v="2014-06-19T18:05:47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7"/>
    <n v="115.53"/>
    <d v="2016-01-25T21:36:4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661"/>
    <n v="21.9"/>
    <d v="2012-08-29T21:39:09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326"/>
    <n v="80.02"/>
    <d v="2014-10-03T17:56:08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101"/>
    <n v="35.520000000000003"/>
    <d v="2013-12-09T21:54:14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104"/>
    <n v="64.930000000000007"/>
    <d v="2012-03-30T01:13:43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107"/>
    <n v="60.97"/>
    <d v="2016-05-18T12:59:50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110"/>
    <n v="31.44"/>
    <d v="2014-03-28T17:06:22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408"/>
    <n v="81.95"/>
    <d v="2015-06-29T20:59:32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224"/>
    <n v="58.93"/>
    <d v="2017-02-01T19:14:2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304"/>
    <n v="157.29"/>
    <d v="2012-06-15T05:42:31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141"/>
    <n v="55.76"/>
    <d v="2016-07-13T21:08:45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2791"/>
    <n v="83.8"/>
    <d v="2016-11-30T08:03:34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172"/>
    <n v="58.42"/>
    <d v="2014-12-09T03:26:10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101"/>
    <n v="270.57"/>
    <d v="2012-08-22T19:38:14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2"/>
    <n v="107.1"/>
    <d v="2014-04-01T17:00:12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170"/>
    <n v="47.18"/>
    <d v="2016-03-24T11:56:04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15"/>
    <n v="120.31"/>
    <d v="2015-07-26T23:52:09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878"/>
    <n v="27.6"/>
    <d v="2014-09-20T20:59:11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105"/>
    <n v="205.3"/>
    <d v="2015-10-02T19:01:01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188"/>
    <n v="35.549999999999997"/>
    <d v="2015-09-26T21:13:24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144"/>
    <n v="74.64"/>
    <d v="2015-09-04T04:00:42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146"/>
    <n v="47.06"/>
    <d v="2015-04-21T17:56:28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131"/>
    <n v="26.59"/>
    <d v="2016-11-15T17:50:16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114"/>
    <n v="36.770000000000003"/>
    <d v="2016-11-18T06:09:26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1379"/>
    <n v="31.82"/>
    <d v="2012-08-23T10:07:02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956"/>
    <n v="27.58"/>
    <d v="2016-10-15T19:26:48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112"/>
    <n v="56"/>
    <d v="2015-05-04T15:04:29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647"/>
    <n v="21.56"/>
    <d v="2015-10-27T19:54:21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110"/>
    <n v="44.1"/>
    <d v="2014-11-10T23:11:07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128"/>
    <n v="63.87"/>
    <d v="2015-04-14T12:55:22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158"/>
    <n v="38.99"/>
    <d v="2016-06-03T02:31:52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115"/>
    <n v="80.19"/>
    <d v="2015-08-02T04:03:47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137"/>
    <n v="34.9"/>
    <d v="2016-05-04T01:28:59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355"/>
    <n v="89.1"/>
    <d v="2014-01-28T19:45:32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106"/>
    <n v="39.44"/>
    <d v="2016-08-30T15:45:21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00"/>
    <n v="136.9"/>
    <d v="2015-02-02T22:49:21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187"/>
    <n v="37.46"/>
    <d v="2016-09-23T14:45:14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166"/>
    <n v="31.96"/>
    <d v="2016-09-26T13:11:15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102"/>
    <n v="25.21"/>
    <d v="2014-12-16T21:54:55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64"/>
    <n v="10.039999999999999"/>
    <d v="2015-01-20T20:45:48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106"/>
    <n v="45.94"/>
    <d v="2015-04-09T03:51:14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"/>
    <n v="15"/>
    <d v="2014-08-29T19:51:03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  <e v="#DIV/0!"/>
    <d v="2016-06-15T05:55:08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34"/>
    <n v="223.58"/>
    <d v="2016-11-15T13:58:35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2"/>
    <n v="39.479999999999997"/>
    <d v="2017-02-08T19:00:35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11"/>
    <n v="91.3"/>
    <d v="2014-10-09T20:13:23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8"/>
    <n v="78.67"/>
    <d v="2015-08-10T07:31:09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"/>
    <n v="12"/>
    <d v="2015-07-15T06:16:59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"/>
    <n v="17.670000000000002"/>
    <d v="2016-02-08T17:09:20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0"/>
    <n v="41.33"/>
    <d v="2015-12-03T23:55:41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1"/>
    <n v="71.599999999999994"/>
    <d v="2016-11-21T14:59:03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2"/>
    <n v="307.82"/>
    <d v="2015-11-19T19:20:09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1"/>
    <n v="80.45"/>
    <d v="2014-11-10T03:48:45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12"/>
    <n v="83.94"/>
    <d v="2014-05-12T15:38:47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0"/>
    <n v="8.5"/>
    <d v="2015-02-20T14:25:26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21"/>
    <n v="73.37"/>
    <d v="2016-01-12T20:47:27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"/>
    <n v="112.86"/>
    <d v="2017-02-01T16:31:28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19"/>
    <n v="95.28"/>
    <d v="2016-06-30T22:17:33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0"/>
    <n v="22.75"/>
    <d v="2016-06-30T21:13:14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3"/>
    <n v="133.30000000000001"/>
    <d v="2015-03-19T01:40:10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0"/>
    <n v="3.8"/>
    <d v="2015-09-25T17:06:58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103"/>
    <n v="85.75"/>
    <d v="2013-09-25T23:00:10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107"/>
    <n v="267"/>
    <d v="2015-07-22T17:55:13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105"/>
    <n v="373.56"/>
    <d v="2015-08-06T14:56:47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03"/>
    <n v="174.04"/>
    <d v="2015-11-05T00:36:37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123"/>
    <n v="93.7"/>
    <d v="2015-03-20T21:29:34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159"/>
    <n v="77.33"/>
    <d v="2015-08-19T18:20:39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111"/>
    <n v="92.22"/>
    <d v="2016-01-11T22:13:36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171"/>
    <n v="60.96"/>
    <d v="2015-09-28T14:07:45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125"/>
    <n v="91"/>
    <d v="2015-11-11T00:51:36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6"/>
    <n v="41.58"/>
    <d v="2014-07-01T00:29:4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11"/>
    <n v="33.76"/>
    <d v="2014-11-19T17:58:36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33"/>
    <n v="70.62"/>
    <d v="2015-12-06T21:13:10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28"/>
    <n v="167.15"/>
    <d v="2014-09-30T12:59:59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63"/>
    <n v="128.62"/>
    <d v="2016-06-08T15:11:10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8"/>
    <n v="65.41"/>
    <d v="2014-10-11T20:34:49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50"/>
    <n v="117.56"/>
    <d v="2016-04-22T14:59:34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8"/>
    <n v="126.48"/>
    <d v="2014-06-03T00:42:23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0"/>
    <n v="550"/>
    <d v="2015-08-25T19:09:25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0"/>
    <n v="44"/>
    <d v="2015-01-29T00:01:34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1"/>
    <n v="69"/>
    <d v="2016-03-07T05:04:51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1"/>
    <n v="27.5"/>
    <d v="2014-06-15T21:29:10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28"/>
    <n v="84.9"/>
    <d v="2014-10-20T20:55:40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0"/>
    <n v="12"/>
    <d v="2015-01-30T18:07:20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1"/>
    <n v="200"/>
    <d v="2014-06-30T21:57:05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0"/>
    <n v="10"/>
    <d v="2015-02-26T16:42:10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  <e v="#DIV/0!"/>
    <d v="2014-09-10T23:23:43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  <e v="#DIV/0!"/>
    <d v="2015-05-30T15:21:58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0"/>
    <n v="5.29"/>
    <d v="2015-01-24T02:51:10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0"/>
    <n v="1"/>
    <d v="2016-06-30T23:04:50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11"/>
    <n v="72.760000000000005"/>
    <d v="2015-04-19T02:31:16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0"/>
    <n v="17.5"/>
    <d v="2015-03-26T17:22:37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1"/>
    <n v="25"/>
    <d v="2015-02-23T08:01:00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"/>
    <n v="13.33"/>
    <d v="2014-07-14T03:19:26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0"/>
    <n v="1"/>
    <d v="2014-08-27T03:22:19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0"/>
    <n v="23.67"/>
    <d v="2015-02-13T04:21:58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6"/>
    <n v="89.21"/>
    <d v="2014-11-21T20:16:00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26"/>
    <n v="116.56"/>
    <d v="2015-07-02T22:33:43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0"/>
    <n v="13.01"/>
    <d v="2014-05-28T21:33:2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  <e v="#DIV/0!"/>
    <d v="2014-07-09T21:31:03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"/>
    <n v="17.5"/>
    <d v="2014-08-19T20:59:32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46"/>
    <n v="34.130000000000003"/>
    <d v="2017-03-07T18:35:34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34"/>
    <n v="132.35"/>
    <d v="2017-03-06T19:14:37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104"/>
    <n v="922.22"/>
    <d v="2017-01-21T16:33:50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6"/>
    <n v="163.57"/>
    <d v="2017-02-21T20:41:5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11"/>
    <n v="217.38"/>
    <d v="2017-02-07T21:59:18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12"/>
    <n v="149.44"/>
    <d v="2014-09-17T07:04:43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351"/>
    <n v="71.239999999999995"/>
    <d v="2013-04-27T18:47:23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233"/>
    <n v="44.46"/>
    <d v="2016-05-22T16:45:26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02"/>
    <n v="164.94"/>
    <d v="2016-08-30T03:35:41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154"/>
    <n v="84.87"/>
    <d v="2014-07-08T05:30:28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101"/>
    <n v="53.95"/>
    <d v="2014-05-21T17:53:10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131"/>
    <n v="50.53"/>
    <d v="2013-06-07T01:29:20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2"/>
    <n v="108"/>
    <d v="2015-11-14T15:41:24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116"/>
    <n v="95.37"/>
    <d v="2016-09-16T15:43:16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265"/>
    <n v="57.63"/>
    <d v="2016-01-18T09:33:48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120"/>
    <n v="64.16"/>
    <d v="2015-09-08T07:59:53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120"/>
    <n v="92.39"/>
    <d v="2014-10-22T21:57:29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04"/>
    <n v="125.98"/>
    <d v="2016-04-05T14:19:05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109"/>
    <n v="94.64"/>
    <d v="2016-02-18T00:44:54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18"/>
    <n v="170.7"/>
    <d v="2016-10-12T11:10:53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1462"/>
    <n v="40.76"/>
    <d v="2013-08-07T13:03:18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253"/>
    <n v="68.25"/>
    <d v="2016-11-30T20:34:13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140"/>
    <n v="95.49"/>
    <d v="2014-11-01T20:08:08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297"/>
    <n v="7.19"/>
    <d v="2015-07-14T07:50:59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145"/>
    <n v="511.65"/>
    <d v="2017-01-10T17:52:1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106"/>
    <n v="261.75"/>
    <d v="2016-03-23T13:55:11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493"/>
    <n v="69.760000000000005"/>
    <d v="2015-07-13T16:14:23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202"/>
    <n v="77.23"/>
    <d v="2015-11-25T14:23:54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104"/>
    <n v="340.57"/>
    <d v="2015-04-01T05:46:37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170"/>
    <n v="67.42"/>
    <d v="2013-03-18T12:59:35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104"/>
    <n v="845.7"/>
    <d v="2014-08-21T12:37:02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118"/>
    <n v="97.19"/>
    <d v="2013-04-25T19:23:48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108"/>
    <n v="451.84"/>
    <d v="2015-02-09T06:32:54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2260300"/>
    <n v="138.66999999999999"/>
    <d v="2016-09-13T16:03:12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978"/>
    <n v="21.64"/>
    <d v="2013-02-11T02:54:10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23"/>
    <n v="169.52"/>
    <d v="2014-03-24T15:59:33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246"/>
    <n v="161.88"/>
    <d v="2013-12-03T22:01:2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148"/>
    <n v="493.13"/>
    <d v="2016-09-07T03:26:44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384"/>
    <n v="22.12"/>
    <d v="2014-03-21T21:18:37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03"/>
    <n v="18.239999999999998"/>
    <d v="2015-02-10T00:45:52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0"/>
    <n v="8.75"/>
    <d v="2014-09-29T15:46:42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29"/>
    <n v="40.61"/>
    <d v="2012-05-01T17:16:27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  <e v="#DIV/0!"/>
    <d v="2016-09-19T07:53:27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5"/>
    <n v="37.950000000000003"/>
    <d v="2012-01-30T01:29:58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22"/>
    <n v="35.729999999999997"/>
    <d v="2012-05-15T23:42:48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27"/>
    <n v="42.16"/>
    <d v="2014-07-30T18:45:11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28"/>
    <n v="35"/>
    <d v="2012-05-15T15:33:1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"/>
    <n v="13.25"/>
    <d v="2016-08-03T17:03:22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1"/>
    <n v="55"/>
    <d v="2015-03-05T19:10:37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  <e v="#DIV/0!"/>
    <d v="2012-06-18T21:35:45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  <e v="#DIV/0!"/>
    <d v="2014-04-18T21:17:22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11"/>
    <n v="39.29"/>
    <d v="2011-11-08T18:21:44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19"/>
    <n v="47.5"/>
    <d v="2012-07-27T21:37:0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  <e v="#DIV/0!"/>
    <d v="2014-08-12T15:15:51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52"/>
    <n v="17.329999999999998"/>
    <d v="2015-03-09T18:58:47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10"/>
    <n v="31.76"/>
    <d v="2013-12-12T21:36:41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1"/>
    <n v="5"/>
    <d v="2016-07-22T15:45:32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12"/>
    <n v="39"/>
    <d v="2016-09-26T10:36:23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11"/>
    <n v="52.5"/>
    <d v="2016-06-03T08:47:46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  <e v="#DIV/0!"/>
    <d v="2013-05-21T11:04:18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1"/>
    <n v="9"/>
    <d v="2012-12-04T01:31:33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1"/>
    <n v="25"/>
    <d v="2012-01-19T00:53:15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0"/>
    <n v="30"/>
    <d v="2013-04-09T13:54:44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"/>
    <n v="11.25"/>
    <d v="2012-05-01T07:00:31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  <e v="#DIV/0!"/>
    <d v="2012-10-12T13:53:48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"/>
    <n v="25"/>
    <d v="2011-07-12T16:01:58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"/>
    <n v="11.33"/>
    <d v="2015-06-17T23:00:50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14"/>
    <n v="29.47"/>
    <d v="2012-02-28T14:45:23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0"/>
    <n v="1"/>
    <d v="2014-04-16T19:49:50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10"/>
    <n v="63.1"/>
    <d v="2014-02-16T16:55:3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  <e v="#DIV/0!"/>
    <d v="2012-12-14T12:45:40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  <e v="#DIV/0!"/>
    <d v="2013-09-20T20:51:34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0"/>
    <n v="1"/>
    <d v="2016-04-14T20:45:21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14"/>
    <n v="43.85"/>
    <d v="2013-02-06T03:02:08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3"/>
    <n v="75"/>
    <d v="2011-11-16T00:19:14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8"/>
    <n v="45.97"/>
    <d v="2015-05-12T07:07:5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0"/>
    <n v="10"/>
    <d v="2015-06-17T16:03:24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26"/>
    <n v="93.67"/>
    <d v="2014-07-26T23:28:26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2"/>
    <n v="53"/>
    <d v="2015-10-23T14:03:41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  <e v="#DIV/0!"/>
    <d v="2017-02-08T10:44:48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105"/>
    <n v="47"/>
    <d v="2015-01-14T22:35:54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120"/>
    <n v="66.67"/>
    <d v="2015-01-22T22:11:58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15"/>
    <n v="18.77"/>
    <d v="2015-04-09T12:50:46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119"/>
    <n v="66.11"/>
    <d v="2014-10-08T18:54:03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105"/>
    <n v="36.86"/>
    <d v="2016-07-07T04:32:47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118"/>
    <n v="39.81"/>
    <d v="2014-06-25T13:39:40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120"/>
    <n v="31.5"/>
    <d v="2014-06-18T04:45:52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3"/>
    <n v="102.5"/>
    <d v="2016-06-29T16:50:43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01"/>
    <n v="126.46"/>
    <d v="2015-02-21T00:18:54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105"/>
    <n v="47.88"/>
    <d v="2015-01-12T22:31:43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103"/>
    <n v="73.209999999999994"/>
    <d v="2016-08-09T21:35:59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108"/>
    <n v="89.67"/>
    <d v="2015-06-28T05:32:39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11"/>
    <n v="151.46"/>
    <d v="2015-06-21T10:03:25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150"/>
    <n v="25"/>
    <d v="2016-02-16T16:35:59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104"/>
    <n v="36.5"/>
    <d v="2014-05-21T12:37:21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116"/>
    <n v="44"/>
    <d v="2014-06-05T12:40:28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103"/>
    <n v="87.36"/>
    <d v="2014-06-08T22:34:00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101"/>
    <n v="36.47"/>
    <d v="2015-07-16T16:12:01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117"/>
    <n v="44.86"/>
    <d v="2016-05-17T06:21:10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133"/>
    <n v="42.9"/>
    <d v="2014-11-05T13:16:06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133"/>
    <n v="51.23"/>
    <d v="2014-09-18T05:50:09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102"/>
    <n v="33.94"/>
    <d v="2015-07-07T15:31:47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128"/>
    <n v="90.74"/>
    <d v="2015-06-03T01:34:36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115"/>
    <n v="50"/>
    <d v="2014-08-30T10:53:10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110"/>
    <n v="24.44"/>
    <d v="2015-07-28T12:07:53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112"/>
    <n v="44.25"/>
    <d v="2015-06-30T06:24:50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126"/>
    <n v="67.739999999999995"/>
    <d v="2015-05-30T20:57:18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100"/>
    <n v="65.38"/>
    <d v="2015-07-23T20:18:55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02"/>
    <n v="121.9"/>
    <d v="2016-03-22T11:55:25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108"/>
    <n v="47.46"/>
    <d v="2014-04-30T03:21:04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100"/>
    <n v="92.84"/>
    <d v="2015-01-24T11:55:03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113"/>
    <n v="68.25"/>
    <d v="2015-02-19T17:51:38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128"/>
    <n v="37.21"/>
    <d v="2016-11-19T17:49:21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108"/>
    <n v="25.25"/>
    <d v="2015-04-09T09:35:15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242"/>
    <n v="43.21"/>
    <d v="2016-07-08T18:38:29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142"/>
    <n v="25.13"/>
    <d v="2015-07-03T11:13:12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130"/>
    <n v="23.64"/>
    <d v="2015-01-19T15:14:22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6"/>
    <n v="103.95"/>
    <d v="2015-09-03T14:21:26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105"/>
    <n v="50.38"/>
    <d v="2015-05-15T12:36:4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6"/>
    <n v="13.6"/>
    <d v="2016-02-01T14:39:49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100"/>
    <n v="28.57"/>
    <d v="2014-08-24T22:08:55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100"/>
    <n v="63.83"/>
    <d v="2015-02-25T16:24:5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124"/>
    <n v="8.86"/>
    <d v="2015-03-04T00:16:46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117"/>
    <n v="50.67"/>
    <d v="2015-05-12T06:29:56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103"/>
    <n v="60.78"/>
    <d v="2015-11-04T19:01:26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08"/>
    <n v="113.42"/>
    <d v="2015-06-16T00:50:12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20"/>
    <n v="104.57"/>
    <d v="2016-05-04T16:24:26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100"/>
    <n v="98.31"/>
    <d v="2015-09-07T06:21:09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107"/>
    <n v="35.04"/>
    <d v="2016-05-05T10:25:18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100"/>
    <n v="272.73"/>
    <d v="2014-04-29T20:09:08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111"/>
    <n v="63.85"/>
    <d v="2015-06-16T19:47:50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115"/>
    <n v="30.19"/>
    <d v="2014-10-26T17:01:34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108"/>
    <n v="83.51"/>
    <d v="2015-09-21T03:03:5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170"/>
    <n v="64.760000000000005"/>
    <d v="2015-01-15T23:02:10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187"/>
    <n v="20.12"/>
    <d v="2015-11-05T16:53:37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108"/>
    <n v="44.09"/>
    <d v="2017-01-11T06:16:58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100"/>
    <n v="40.479999999999997"/>
    <d v="2015-10-30T21:48:04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120"/>
    <n v="44.54"/>
    <d v="2014-07-22T14:34:56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11"/>
    <n v="125.81"/>
    <d v="2014-08-02T05:45:54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04"/>
    <n v="19.7"/>
    <d v="2015-02-25T00:51:19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"/>
    <n v="10"/>
    <d v="2015-10-14T17:44:57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  <e v="#DIV/0!"/>
    <d v="2014-05-25T22:51:35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  <e v="#DIV/0!"/>
    <d v="2016-05-02T17:42:30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5"/>
    <n v="30"/>
    <d v="2016-12-05T13:06:20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32"/>
    <n v="60.67"/>
    <d v="2015-04-09T00:23:53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  <e v="#DIV/0!"/>
    <d v="2015-04-14T16:36:34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  <e v="#DIV/0!"/>
    <d v="2016-03-24T19:21:05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0"/>
    <n v="23.33"/>
    <d v="2015-04-29T15:34:19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1"/>
    <n v="5"/>
    <d v="2016-03-24T10:16:40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4"/>
    <n v="23.92"/>
    <d v="2014-08-07T00:10:11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  <e v="#DIV/0!"/>
    <d v="2016-01-21T00:03:49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2"/>
    <n v="15.83"/>
    <d v="2014-05-22T01:05:03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  <e v="#DIV/0!"/>
    <d v="2014-07-16T04:34:57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42"/>
    <n v="29.79"/>
    <d v="2015-04-17T17:11:59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50"/>
    <n v="60"/>
    <d v="2016-01-01T00:11:11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5"/>
    <n v="24.33"/>
    <d v="2015-06-10T00:54:07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20"/>
    <n v="500"/>
    <d v="2016-12-22T22:04:55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  <e v="#DIV/0!"/>
    <d v="2014-11-11T13:04:55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2"/>
    <n v="35"/>
    <d v="2015-08-17T08:41:44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7"/>
    <n v="29.56"/>
    <d v="2016-04-20T19:12:56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32"/>
    <n v="26.67"/>
    <d v="2015-09-10T14:10:48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0"/>
    <n v="18.329999999999998"/>
    <d v="2014-05-25T18:57:09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0"/>
    <n v="20"/>
    <d v="2014-07-11T16:12:0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2"/>
    <n v="13.33"/>
    <d v="2015-06-17T14:43:27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  <e v="#DIV/0!"/>
    <d v="2014-11-07T02:44:19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1"/>
    <n v="22.5"/>
    <d v="2016-09-14T22:55:21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20"/>
    <n v="50.4"/>
    <d v="2016-06-10T04:41:12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42"/>
    <n v="105.03"/>
    <d v="2016-09-05T19:50:54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1"/>
    <n v="35.4"/>
    <d v="2016-06-19T14:14:41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15"/>
    <n v="83.33"/>
    <d v="2014-04-17T04:32:45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5"/>
    <n v="35.92"/>
    <d v="2014-12-01T17:43:33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  <e v="#DIV/0!"/>
    <d v="2015-04-21T02:47:18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38"/>
    <n v="119.13"/>
    <d v="2014-12-29T19:37:11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5"/>
    <n v="90.33"/>
    <d v="2016-12-18T20:16:26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0"/>
    <n v="2.33"/>
    <d v="2016-04-05T03:04:53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  <e v="#DIV/0!"/>
    <d v="2015-06-16T17:51:19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1"/>
    <n v="108.33"/>
    <d v="2016-10-29T22:55:24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2"/>
    <n v="15.75"/>
    <d v="2015-05-04T14:46:35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0"/>
    <n v="29"/>
    <d v="2015-12-21T17:24:21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23"/>
    <n v="96.55"/>
    <d v="2015-07-07T21:44:12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  <e v="#DIV/0!"/>
    <d v="2014-10-04T14:20:36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34"/>
    <n v="63"/>
    <d v="2016-04-01T14:18:38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19"/>
    <n v="381.6"/>
    <d v="2016-01-01T21:40:37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0"/>
    <n v="46.25"/>
    <d v="2014-11-05T17:27:15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33"/>
    <n v="26"/>
    <d v="2015-02-12T01:50:01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5"/>
    <n v="10"/>
    <d v="2015-09-14T15:11:24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0"/>
    <n v="5"/>
    <d v="2014-12-12T10:15:24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  <e v="#DIV/0!"/>
    <d v="2014-10-10T12:50:40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38"/>
    <n v="81.569999999999993"/>
    <d v="2014-07-30T20:43:05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1"/>
    <n v="7"/>
    <d v="2014-07-11T17:49:52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3"/>
    <n v="27.3"/>
    <d v="2016-02-15T21:12:08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9"/>
    <n v="29.41"/>
    <d v="2014-08-18T17:08:24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"/>
    <n v="12.5"/>
    <d v="2014-11-10T18:33:15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  <e v="#DIV/0!"/>
    <d v="2015-02-02T23:40:15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"/>
    <n v="5.75"/>
    <d v="2014-06-21T13:19:52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21"/>
    <n v="52.08"/>
    <d v="2016-11-27T21:48:41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5"/>
    <n v="183.33"/>
    <d v="2015-09-11T15:30:58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4"/>
    <n v="26.33"/>
    <d v="2015-10-01T15:57:33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  <e v="#DIV/0!"/>
    <d v="2016-05-25T01:52:38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62"/>
    <n v="486.43"/>
    <d v="2014-07-10T05:37:12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1"/>
    <n v="3"/>
    <d v="2014-12-09T21:42:19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0"/>
    <n v="25"/>
    <d v="2015-07-25T10:33:16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1"/>
    <n v="9.75"/>
    <d v="2015-07-11T04:00:18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5"/>
    <n v="18.75"/>
    <d v="2014-10-28T23:13:51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18"/>
    <n v="36.590000000000003"/>
    <d v="2016-08-24T01:21:53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9"/>
    <n v="80.709999999999994"/>
    <d v="2015-07-14T15:34:2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0"/>
    <n v="1"/>
    <d v="2016-03-15T21:03:5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3"/>
    <n v="52.8"/>
    <d v="2016-05-09T17:33:39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0"/>
    <n v="20"/>
    <d v="2014-10-17T06:23:21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0"/>
    <n v="1"/>
    <d v="2015-04-13T20:11:27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37"/>
    <n v="46.93"/>
    <d v="2015-05-18T18:27:06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14"/>
    <n v="78.08"/>
    <d v="2015-12-16T03:09:34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0"/>
    <n v="1"/>
    <d v="2014-07-08T22:08:59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0"/>
    <n v="1"/>
    <d v="2015-01-13T21:46:3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61"/>
    <n v="203.67"/>
    <d v="2016-02-15T09:33:10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8"/>
    <n v="20.71"/>
    <d v="2014-04-26T11:26:29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22"/>
    <n v="48.56"/>
    <d v="2015-08-29T05:37:2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27"/>
    <n v="68.099999999999994"/>
    <d v="2015-10-01T15:06:47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9"/>
    <n v="8.5"/>
    <d v="2014-07-06T14:52:0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27"/>
    <n v="51.62"/>
    <d v="2015-02-23T19:01:1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129"/>
    <n v="43"/>
    <d v="2014-08-26T21:16:44"/>
    <x v="2917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  <e v="#DIV/0!"/>
    <d v="2014-12-26T20:39:56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100"/>
    <n v="30"/>
    <d v="2015-01-09T03:39:39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03"/>
    <n v="175.51"/>
    <d v="2015-04-09T13:21:50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102"/>
    <n v="231.66"/>
    <d v="2014-08-12T14:01:08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125"/>
    <n v="75"/>
    <d v="2015-02-09T18:22:59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31"/>
    <n v="112.14"/>
    <d v="2014-06-16T16:03:49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100"/>
    <n v="41.67"/>
    <d v="2016-02-03T23:57:26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102"/>
    <n v="255.17"/>
    <d v="2014-04-25T13:32:38"/>
    <x v="292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  <e v="#DIV/0!"/>
    <d v="2014-08-03T14:27:49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106"/>
    <n v="88.33"/>
    <d v="2014-08-21T06:59:23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105"/>
    <n v="85.74"/>
    <d v="2015-01-21T03:57:17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103"/>
    <n v="47.57"/>
    <d v="2016-05-05T22:57: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108"/>
    <n v="72.97"/>
    <d v="2014-05-16T15:16:0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101"/>
    <n v="90.54"/>
    <d v="2016-07-02T14:00:08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128"/>
    <n v="37.65"/>
    <d v="2014-09-30T15:37:03"/>
    <x v="293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01"/>
    <n v="162.77000000000001"/>
    <d v="2015-04-07T14:01:04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01"/>
    <n v="126.72"/>
    <d v="2014-12-31T16:53:34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103"/>
    <n v="329.2"/>
    <d v="2014-07-25T19:25:12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107"/>
    <n v="81.239999999999995"/>
    <d v="2014-12-09T18:33:38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0"/>
    <n v="1"/>
    <d v="2015-01-30T23:02:35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"/>
    <n v="202.23"/>
    <d v="2015-11-26T19:17:39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  <e v="#DIV/0!"/>
    <d v="2015-03-14T03:06:20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"/>
    <n v="100"/>
    <d v="2015-05-08T21:56:38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  <e v="#DIV/0!"/>
    <d v="2015-04-24T03:21:00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0"/>
    <n v="1"/>
    <d v="2016-07-16T12:44:52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4"/>
    <n v="82.46"/>
    <d v="2016-10-06T13:29:2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0"/>
    <n v="2.67"/>
    <d v="2015-04-03T15:34:53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3"/>
    <n v="12.5"/>
    <d v="2015-10-20T19:45:17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  <e v="#DIV/0!"/>
    <d v="2015-12-24T08:45:52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2"/>
    <n v="18.899999999999999"/>
    <d v="2014-08-21T19:16:13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8"/>
    <n v="200.63"/>
    <d v="2016-09-15T16:33:59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0"/>
    <n v="201.67"/>
    <d v="2015-09-08T19:00:21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  <e v="#DIV/0!"/>
    <d v="2017-02-24T14:00:03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0"/>
    <n v="65"/>
    <d v="2015-05-17T17:47:29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17"/>
    <n v="66.099999999999994"/>
    <d v="2016-04-04T23:00:50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2"/>
    <n v="93.33"/>
    <d v="2015-01-27T00:16:12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  <e v="#DIV/0!"/>
    <d v="2016-03-09T18:41:57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  <e v="#DIV/0!"/>
    <d v="2016-05-08T00:12:05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  <e v="#DIV/0!"/>
    <d v="2014-08-12T18:10:23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110"/>
    <n v="50.75"/>
    <d v="2015-02-26T05:05:59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122"/>
    <n v="60.9"/>
    <d v="2015-02-01T05:51:46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7"/>
    <n v="109.03"/>
    <d v="2015-06-02T11:17:04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101"/>
    <n v="25.69"/>
    <d v="2014-07-07T21:50:19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109"/>
    <n v="41.92"/>
    <d v="2015-06-07T17:30:33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114"/>
    <n v="88.77"/>
    <d v="2015-08-17T17:43:32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114"/>
    <n v="80.23"/>
    <d v="2015-02-07T04:44:52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106"/>
    <n v="78.94"/>
    <d v="2016-08-03T12:34:20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163"/>
    <n v="95.59"/>
    <d v="2015-04-03T18:52:33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106"/>
    <n v="69.89"/>
    <d v="2014-06-18T16:04:11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100"/>
    <n v="74.53"/>
    <d v="2014-08-01T15:47:58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05"/>
    <n v="123.94"/>
    <d v="2016-11-20T02:38:40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175"/>
    <n v="264.85000000000002"/>
    <d v="2015-12-03T19:38:28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102"/>
    <n v="58.62"/>
    <d v="2014-08-29T01:27:51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100"/>
    <n v="70.88"/>
    <d v="2014-10-29T16:24:46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171"/>
    <n v="8.57"/>
    <d v="2016-02-25T17:32:10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4"/>
    <n v="113.57"/>
    <d v="2015-01-22T21:08:54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129"/>
    <n v="60.69"/>
    <d v="2014-10-10T15:22:27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01"/>
    <n v="110.22"/>
    <d v="2014-12-20T19:47:03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09"/>
    <n v="136.46"/>
    <d v="2015-08-03T21:58:5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129"/>
    <n v="53.16"/>
    <d v="2015-08-09T13:25:56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102"/>
    <n v="86.49"/>
    <d v="2016-01-12T16:29:03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47"/>
    <n v="155.24"/>
    <d v="2014-09-12T15:10:36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00"/>
    <n v="115.08"/>
    <d v="2016-07-25T06:41:21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22"/>
    <n v="109.59"/>
    <d v="2016-10-11T23:22:08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106"/>
    <n v="45.21"/>
    <d v="2016-03-02T12:00:0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10"/>
    <n v="104.15"/>
    <d v="2016-09-14T07:22:31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100"/>
    <n v="35.71"/>
    <d v="2016-05-21T08:41:21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177"/>
    <n v="97"/>
    <d v="2015-11-29T00:29:22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100"/>
    <n v="370.37"/>
    <d v="2015-12-03T13:47:0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103"/>
    <n v="94.41"/>
    <d v="2017-01-05T20:05:30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105"/>
    <n v="48.98"/>
    <d v="2016-09-09T18:25:10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100"/>
    <n v="45.59"/>
    <d v="2016-01-21T20:07:47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458"/>
    <n v="23.28"/>
    <d v="2014-09-03T11:29:32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105"/>
    <n v="63.23"/>
    <d v="2016-12-20T15:57:51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72"/>
    <n v="153.52000000000001"/>
    <d v="2015-03-27T21:54:00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104"/>
    <n v="90.2"/>
    <d v="2017-02-09T17:36:33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03"/>
    <n v="118.97"/>
    <d v="2014-05-19T04:38:49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119"/>
    <n v="80.25"/>
    <d v="2017-02-14T17:46:00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100"/>
    <n v="62.5"/>
    <d v="2017-01-17T19:51:1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319"/>
    <n v="131.38"/>
    <d v="2016-06-13T21:29:42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109"/>
    <n v="73.03"/>
    <d v="2012-11-26T20:04:1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01"/>
    <n v="178.53"/>
    <d v="2016-01-29T20:22:56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13"/>
    <n v="162.91"/>
    <d v="2014-10-16T21:08:4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20"/>
    <n v="108.24"/>
    <d v="2014-09-06T16:11:4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108"/>
    <n v="88.87"/>
    <d v="2014-11-14T18:09:51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180"/>
    <n v="54"/>
    <d v="2015-04-04T05:11:23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01"/>
    <n v="116.73"/>
    <d v="2015-12-22T05:05:19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120"/>
    <n v="233.9"/>
    <d v="2014-10-27T13:40:40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  <n v="158"/>
    <d v="2014-12-23T19:58:39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24"/>
    <n v="14.84"/>
    <d v="2015-11-26T11:15:16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117"/>
    <n v="85.18"/>
    <d v="2015-01-20T16:52:10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57"/>
    <n v="146.69"/>
    <d v="2015-05-22T20:04:09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113"/>
    <n v="50.76"/>
    <d v="2014-10-08T02:58:00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103"/>
    <n v="87.7"/>
    <d v="2014-05-26T17:27:18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103"/>
    <n v="242.28"/>
    <d v="2014-05-19T13:09:12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06"/>
    <n v="146.44999999999999"/>
    <d v="2014-07-21T20:24:03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1"/>
    <n v="103.17"/>
    <d v="2015-06-08T07:09:36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121"/>
    <n v="80.459999999999994"/>
    <d v="2014-04-29T20:00:20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101"/>
    <n v="234.67"/>
    <d v="2015-06-15T20:18:53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116"/>
    <n v="50.69"/>
    <d v="2016-10-17T14:51:09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01"/>
    <n v="162.71"/>
    <d v="2016-07-13T22:53:29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03"/>
    <n v="120.17"/>
    <d v="2015-04-27T16:13:06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246"/>
    <n v="67.7"/>
    <d v="2012-09-06T23:51:15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302"/>
    <n v="52.1"/>
    <d v="2014-05-02T12:13:33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143"/>
    <n v="51.6"/>
    <d v="2017-02-17T11:01:32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31"/>
    <n v="164.3"/>
    <d v="2015-02-18T16:54:11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168"/>
    <n v="84.86"/>
    <d v="2016-07-16T06:20:25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110"/>
    <n v="94.55"/>
    <d v="2014-10-20T17:00:47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107"/>
    <n v="45.54"/>
    <d v="2015-08-17T17:56:11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100"/>
    <n v="51.72"/>
    <d v="2016-08-15T21:10:47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127"/>
    <n v="50.88"/>
    <d v="2015-08-12T01:04:19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47"/>
    <n v="191.13"/>
    <d v="2016-07-19T02:38:45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113"/>
    <n v="89.31"/>
    <d v="2016-10-01T12:50:55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109"/>
    <n v="88.59"/>
    <d v="2013-04-04T13:26:49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127"/>
    <n v="96.3"/>
    <d v="2013-07-11T18:50:44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213"/>
    <n v="33.31"/>
    <d v="2010-07-19T21:26:13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101"/>
    <n v="37.22"/>
    <d v="2016-01-04T06:03:17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109"/>
    <n v="92.13"/>
    <d v="2013-12-02T19:03:58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108"/>
    <n v="76.790000000000006"/>
    <d v="2015-06-22T19:00:21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110"/>
    <n v="96.53"/>
    <d v="2015-12-21T20:50:48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128"/>
    <n v="51.89"/>
    <d v="2015-09-06T16:30:47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10"/>
    <n v="128.91"/>
    <d v="2015-03-20T01:41:39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109"/>
    <n v="84.11"/>
    <d v="2016-01-18T17:26:38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133"/>
    <n v="82.94"/>
    <d v="2014-07-23T03:44:1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191"/>
    <n v="259.95"/>
    <d v="2014-08-11T19:16:2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149"/>
    <n v="37.25"/>
    <d v="2016-03-14T23:44:14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66"/>
    <n v="177.02"/>
    <d v="2014-12-02T21:37:42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107"/>
    <n v="74.069999999999993"/>
    <d v="2015-05-15T00:20:55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106"/>
    <n v="70.67"/>
    <d v="2016-04-05T04:02:4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4"/>
    <n v="23.63"/>
    <d v="2017-01-09T09:59:05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0"/>
    <n v="37.5"/>
    <d v="2015-04-28T16:04:54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0"/>
    <n v="13.33"/>
    <d v="2014-08-11T18:16: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  <e v="#DIV/0!"/>
    <d v="2015-01-23T19:59:1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0"/>
    <n v="1"/>
    <d v="2014-11-10T22:59:50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  <e v="#DIV/0!"/>
    <d v="2014-07-31T15:16:24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  <e v="#DIV/0!"/>
    <d v="2016-03-04T15:36:51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0"/>
    <n v="1"/>
    <d v="2016-03-31T08:59:00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3"/>
    <n v="41"/>
    <d v="2014-07-09T22:27:26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0"/>
    <n v="55.83"/>
    <d v="2015-08-29T06:35:34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  <e v="#DIV/0!"/>
    <d v="2014-07-14T18:49:08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67"/>
    <n v="99.76"/>
    <d v="2015-09-01T12:51:3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0"/>
    <n v="25.52"/>
    <d v="2016-09-17T22:08:58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"/>
    <n v="117.65"/>
    <d v="2015-10-22T03:07:26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0"/>
    <n v="5"/>
    <d v="2014-07-05T01:19:32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12"/>
    <n v="2796.67"/>
    <d v="2016-06-10T05:28:57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3"/>
    <n v="200"/>
    <d v="2015-08-10T22:31:19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0"/>
    <n v="87.5"/>
    <d v="2015-09-16T16:35:52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14"/>
    <n v="20.14"/>
    <d v="2014-11-14T20:00:34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3"/>
    <n v="20.88"/>
    <d v="2016-11-16T17:36:09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0"/>
    <n v="61.31"/>
    <d v="2015-04-03T17:34:4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0"/>
    <n v="1"/>
    <d v="2016-10-15T16:34:2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0"/>
    <n v="92.14"/>
    <d v="2015-04-17T16:25:00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0"/>
    <n v="7.33"/>
    <d v="2016-02-09T13:42:39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9"/>
    <n v="64.8"/>
    <d v="2016-06-30T02:27:20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15"/>
    <n v="30.12"/>
    <d v="2015-08-10T15:38:43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0"/>
    <n v="52.5"/>
    <d v="2017-01-31T22:57:58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0"/>
    <n v="23.67"/>
    <d v="2015-01-27T03:19:55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1"/>
    <n v="415.78"/>
    <d v="2015-02-20T17:07:15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0"/>
    <n v="53.71"/>
    <d v="2014-10-28T00:40:44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0"/>
    <n v="420.6"/>
    <d v="2015-08-21T04:21:3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  <e v="#DIV/0!"/>
    <d v="2015-10-16T22:09:06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0"/>
    <n v="18.670000000000002"/>
    <d v="2014-08-02T13:31:18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12"/>
    <n v="78.33"/>
    <d v="2015-04-06T17:22:11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2"/>
    <n v="67.78"/>
    <d v="2015-08-30T21:12:39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0"/>
    <n v="16.670000000000002"/>
    <d v="2015-06-18T16:05:59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1"/>
    <n v="62.5"/>
    <d v="2016-10-22T03:36:30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0"/>
    <n v="42"/>
    <d v="2014-12-08T13:44:07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23"/>
    <n v="130.09"/>
    <d v="2016-06-07T13:01:23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5"/>
    <n v="1270.22"/>
    <d v="2015-03-02T19:39:05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16"/>
    <n v="88.44"/>
    <d v="2016-07-15T22:45:43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1"/>
    <n v="56.34"/>
    <d v="2015-09-08T14:51:5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23"/>
    <n v="53.53"/>
    <d v="2014-05-01T21:49:01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0"/>
    <n v="25"/>
    <d v="2015-07-22T19:05:56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0"/>
    <n v="50"/>
    <d v="2016-06-02T00:36:20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4"/>
    <n v="56.79"/>
    <d v="2015-04-20T19:48:4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17"/>
    <n v="40.83"/>
    <d v="2016-09-16T12:05:01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4"/>
    <n v="65.11"/>
    <d v="2015-12-21T19:00:49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14"/>
    <n v="55.6"/>
    <d v="2016-01-13T04:33:11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5"/>
    <n v="140.54"/>
    <d v="2014-09-20T14:56:15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12"/>
    <n v="25"/>
    <d v="2015-06-16T09:12:17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39"/>
    <n v="69.53"/>
    <d v="2016-07-04T08:10:18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0"/>
    <n v="5.5"/>
    <d v="2015-04-13T03:45:06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30"/>
    <n v="237"/>
    <d v="2015-01-02T21:48:31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42"/>
    <n v="79.87"/>
    <d v="2014-08-25T17:15:16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4"/>
    <n v="10.25"/>
    <d v="2015-08-25T10:17:5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0"/>
    <n v="272.58999999999997"/>
    <d v="2015-05-04T19:32:31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0"/>
    <n v="13"/>
    <d v="2015-02-27T16:19:54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25"/>
    <n v="58.18"/>
    <d v="2014-07-24T03:00:10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0"/>
    <n v="10"/>
    <d v="2017-01-10T00:45:19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27"/>
    <n v="70.11"/>
    <d v="2014-09-03T14:17:00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"/>
    <n v="57.89"/>
    <d v="2016-09-02T02:55:34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4"/>
    <n v="125.27"/>
    <d v="2015-03-18T17:33:02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  <e v="#DIV/0!"/>
    <d v="2014-07-23T15:10:50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"/>
    <n v="300"/>
    <d v="2016-05-06T10:43:47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57"/>
    <n v="43"/>
    <d v="2015-03-18T12:22:05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0"/>
    <n v="1"/>
    <d v="2016-05-19T08:59:20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0"/>
    <n v="775"/>
    <d v="2016-06-13T15:35:23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0"/>
    <n v="5"/>
    <d v="2015-02-25T01:05:32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0"/>
    <n v="12.8"/>
    <d v="2016-03-06T22:36:36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"/>
    <n v="10"/>
    <d v="2014-07-28T16:18:55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  <n v="58"/>
    <d v="2016-11-04T22:22:1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68"/>
    <n v="244.8"/>
    <d v="2016-06-09T23:49:58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0"/>
    <n v="6.5"/>
    <d v="2014-12-04T18:43:21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  <e v="#DIV/0!"/>
    <d v="2015-12-08T04:57:52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4"/>
    <n v="61.18"/>
    <d v="2016-02-27T00:26:02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  <e v="#DIV/0!"/>
    <d v="2015-01-30T20:33:49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09"/>
    <n v="139.24"/>
    <d v="2017-02-14T19:49:01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"/>
    <n v="10"/>
    <d v="2017-03-09T20:13:3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4"/>
    <n v="93.75"/>
    <d v="2017-03-14T15:21:56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16"/>
    <n v="53.75"/>
    <d v="2017-03-09T13:54:05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0"/>
    <n v="10"/>
    <d v="2017-02-20T08:24:20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108"/>
    <n v="33.75"/>
    <d v="2017-02-22T13:33:54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23"/>
    <n v="18.75"/>
    <d v="2017-03-06T17:16:59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1"/>
    <n v="23.14"/>
    <d v="2017-03-13T03:38:41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128"/>
    <n v="29.05"/>
    <d v="2017-02-23T11:05:54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3"/>
    <n v="50"/>
    <d v="2017-03-13T21:14:29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  <e v="#DIV/0!"/>
    <d v="2017-03-15T15:30:07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5"/>
    <n v="450"/>
    <d v="2017-02-19T06:29:20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1"/>
    <n v="24"/>
    <d v="2017-03-08T17:15:03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52"/>
    <n v="32.25"/>
    <d v="2017-03-06T18:04:48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2"/>
    <n v="15"/>
    <d v="2017-02-17T12:18:59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  <e v="#DIV/0!"/>
    <d v="2017-03-14T08:35:56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75"/>
    <n v="251.33"/>
    <d v="2017-03-02T12:55:07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  <e v="#DIV/0!"/>
    <d v="2017-01-27T00:58:54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11"/>
    <n v="437.5"/>
    <d v="2017-03-02T16:22: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8"/>
    <n v="110.35"/>
    <d v="2014-09-27T23:15:55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131"/>
    <n v="41.42"/>
    <d v="2014-09-09T15:58:04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104"/>
    <n v="52"/>
    <d v="2012-11-13T00:25:00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101"/>
    <n v="33.99"/>
    <d v="2010-10-27T06:20:03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0"/>
    <n v="103.35"/>
    <d v="2014-08-11T20:09:34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106"/>
    <n v="34.79"/>
    <d v="2013-10-03T20:49:27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336"/>
    <n v="41.77"/>
    <d v="2011-03-31T03:42:17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113"/>
    <n v="64.27"/>
    <d v="2012-03-02T21:00:58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189"/>
    <n v="31.21"/>
    <d v="2012-11-20T11:58:4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102"/>
    <n v="62.92"/>
    <d v="2012-04-27T22:52:24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101"/>
    <n v="98.54"/>
    <d v="2014-07-09T18:55:05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114"/>
    <n v="82.61"/>
    <d v="2013-06-22T20:09:12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133"/>
    <n v="38.5"/>
    <d v="2011-12-07T01:36:01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102"/>
    <n v="80.16"/>
    <d v="2014-07-21T06:21:27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105"/>
    <n v="28.41"/>
    <d v="2014-09-15T12:52:02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127"/>
    <n v="80.73"/>
    <d v="2014-06-09T16:27:4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111"/>
    <n v="200.69"/>
    <d v="2014-05-16T18:05:25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107"/>
    <n v="37.590000000000003"/>
    <d v="2014-05-07T19:20:15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163"/>
    <n v="58.1"/>
    <d v="2011-04-11T03:49:20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160"/>
    <n v="60.3"/>
    <d v="2014-10-28T16:35:53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116"/>
    <n v="63.36"/>
    <d v="2014-07-19T04:13:01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124"/>
    <n v="50.9"/>
    <d v="2014-05-13T02:32:33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3"/>
    <n v="100.5"/>
    <d v="2013-11-13T17:42:41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112"/>
    <n v="31.62"/>
    <d v="2014-05-30T01:55:44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109"/>
    <n v="65.099999999999994"/>
    <d v="2016-04-06T14:35:58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115"/>
    <n v="79.31"/>
    <d v="2012-01-15T17:31:08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03"/>
    <n v="139.19"/>
    <d v="2014-08-27T21:04:52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01"/>
    <n v="131.91"/>
    <d v="2014-08-11T20:45:08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110"/>
    <n v="91.3"/>
    <d v="2010-12-19T21:17:07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115"/>
    <n v="39.67"/>
    <d v="2013-07-22T22:20:31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117"/>
    <n v="57.55"/>
    <d v="2014-05-22T16:00:09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172"/>
    <n v="33.03"/>
    <d v="2014-06-16T14:31:15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114"/>
    <n v="77.34"/>
    <d v="2013-04-11T16:51:11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120"/>
    <n v="31.93"/>
    <d v="2014-05-21T09:54:09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109"/>
    <n v="36.33"/>
    <d v="2014-05-20T07:26:27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101"/>
    <n v="46.77"/>
    <d v="2011-12-06T22:47:01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109"/>
    <n v="40.07"/>
    <d v="2013-08-05T19:04:29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7"/>
    <n v="100.22"/>
    <d v="2014-06-01T23:50:31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100"/>
    <n v="41.67"/>
    <d v="2014-07-09T23:27:21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102"/>
    <n v="46.71"/>
    <d v="2014-08-17T22:10:38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116"/>
    <n v="71.489999999999995"/>
    <d v="2014-07-15T15:59:33"/>
    <x v="318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"/>
    <n v="12.75"/>
    <d v="2015-01-14T22:34:19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12"/>
    <n v="356.84"/>
    <d v="2015-04-24T08:18:52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  <e v="#DIV/0!"/>
    <d v="2016-11-09T03:37:55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4"/>
    <n v="37.75"/>
    <d v="2016-06-17T18:07:49"/>
    <x v="318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3"/>
    <n v="22.75"/>
    <d v="2015-04-01T08:59:32"/>
    <x v="318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13"/>
    <n v="57.65"/>
    <d v="2014-06-25T19:33:40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  <e v="#DIV/0!"/>
    <d v="2015-06-27T01:29:58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9"/>
    <n v="53.08"/>
    <d v="2015-01-13T14:15:42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0"/>
    <n v="300"/>
    <d v="2015-06-02T14:21:15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11"/>
    <n v="286.25"/>
    <d v="2015-01-05T11:50:18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0"/>
    <n v="36.67"/>
    <d v="2015-01-09T10:11:17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52"/>
    <n v="49.21"/>
    <d v="2014-08-07T18:16:58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0"/>
    <n v="1"/>
    <d v="2016-03-31T07:41:41"/>
    <x v="319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12"/>
    <n v="24.46"/>
    <d v="2015-01-06T23:14:16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55"/>
    <n v="109.04"/>
    <d v="2015-10-16T20:29:06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25"/>
    <n v="41.67"/>
    <d v="2015-08-26T23:43:42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  <e v="#DIV/0!"/>
    <d v="2015-06-17T16:27:59"/>
    <x v="319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1"/>
    <n v="50"/>
    <d v="2015-05-08T13:55:54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  <e v="#DIV/0!"/>
    <d v="2015-08-20T06:37:31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46"/>
    <n v="70.83"/>
    <d v="2015-02-22T06:40: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104"/>
    <n v="63.11"/>
    <d v="2014-07-07T14:31:17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119"/>
    <n v="50.16"/>
    <d v="2014-05-19T15:17:38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126"/>
    <n v="62.88"/>
    <d v="2012-04-14T22:28:39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120"/>
    <n v="85.53"/>
    <d v="2014-07-14T14:04:40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126"/>
    <n v="53.72"/>
    <d v="2014-07-09T19:05:51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00"/>
    <n v="127.81"/>
    <d v="2015-06-16T18:19:19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2"/>
    <n v="106.57"/>
    <d v="2015-11-29T19:01:13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100"/>
    <n v="262.11"/>
    <d v="2015-08-03T15:57:51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100"/>
    <n v="57.17"/>
    <d v="2015-06-10T11:06:11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116"/>
    <n v="50.2"/>
    <d v="2016-10-05T13:06:24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102"/>
    <n v="66.59"/>
    <d v="2014-11-28T00:03:06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00"/>
    <n v="168.25"/>
    <d v="2015-02-15T23:35:47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101"/>
    <n v="256.37"/>
    <d v="2017-02-06T20:00:04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103"/>
    <n v="36.61"/>
    <d v="2015-05-31T16:43:23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125"/>
    <n v="37.14"/>
    <d v="2015-09-23T13:58:17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110"/>
    <n v="45.88"/>
    <d v="2015-07-21T20:02:56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02"/>
    <n v="141.71"/>
    <d v="2016-11-23T20:25:13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102"/>
    <n v="52.49"/>
    <d v="2016-05-13T13:25:38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104"/>
    <n v="59.52"/>
    <d v="2015-09-30T14:00:12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125"/>
    <n v="50"/>
    <d v="2016-12-18T21:10:36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02"/>
    <n v="193.62"/>
    <d v="2015-11-15T17:01:24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8"/>
    <n v="106.8"/>
    <d v="2014-10-21T06:59:58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110"/>
    <n v="77.22"/>
    <d v="2014-09-16T04:02:06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161"/>
    <n v="57.5"/>
    <d v="2016-03-17T22:39:07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131"/>
    <n v="50.46"/>
    <d v="2016-04-03T19:31:57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119"/>
    <n v="97.38"/>
    <d v="2017-01-31T19:19:15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100"/>
    <n v="34.92"/>
    <d v="2016-12-30T18:56:48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103"/>
    <n v="85.53"/>
    <d v="2016-06-01T08:20:51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01"/>
    <n v="182.91"/>
    <d v="2016-11-28T22:00:33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01"/>
    <n v="131.13999999999999"/>
    <d v="2015-09-05T11:23:04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112"/>
    <n v="39.81"/>
    <d v="2015-06-01T12:14:5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106"/>
    <n v="59.7"/>
    <d v="2015-10-01T02:08:13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101"/>
    <n v="88.74"/>
    <d v="2017-01-19T16:39:08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115"/>
    <n v="58.69"/>
    <d v="2014-09-11T07:47:50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127"/>
    <n v="69.569999999999993"/>
    <d v="2014-08-20T18:08:1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03"/>
    <n v="115.87"/>
    <d v="2015-09-15T02:19:22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103"/>
    <n v="23.87"/>
    <d v="2016-11-01T16:39:42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104"/>
    <n v="81.13"/>
    <d v="2015-05-11T14:24:18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111"/>
    <n v="57.63"/>
    <d v="2015-08-14T11:20:00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106"/>
    <n v="46.43"/>
    <d v="2015-06-12T10:25:12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101"/>
    <n v="60.48"/>
    <d v="2015-03-05T21:19:17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105"/>
    <n v="65.58"/>
    <d v="2015-05-21T17:55:14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02"/>
    <n v="119.19"/>
    <d v="2014-10-06T17:48:44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111"/>
    <n v="83.05"/>
    <d v="2015-05-22T17:32:46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128"/>
    <n v="57.52"/>
    <d v="2016-08-08T11:20:40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02"/>
    <n v="177.09"/>
    <d v="2016-08-20T13:50:28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101"/>
    <n v="70.77"/>
    <d v="2015-02-24T02:03:29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175"/>
    <n v="29.17"/>
    <d v="2014-09-07T18:26:1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128"/>
    <n v="72.760000000000005"/>
    <d v="2015-05-20T13:46:17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106"/>
    <n v="51.85"/>
    <d v="2017-01-23T13:25:52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105"/>
    <n v="98.2"/>
    <d v="2014-12-09T21:17:41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106"/>
    <n v="251.74"/>
    <d v="2016-09-01T18:15:45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109"/>
    <n v="74.819999999999993"/>
    <d v="2015-10-26T16:08:38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100"/>
    <n v="67.650000000000006"/>
    <d v="2015-06-16T17:24:36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103"/>
    <n v="93.81"/>
    <d v="2014-11-21T07:34:2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112"/>
    <n v="41.24"/>
    <d v="2015-10-07T12:23:08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103"/>
    <n v="52.55"/>
    <d v="2015-01-12T19:12:18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164"/>
    <n v="70.290000000000006"/>
    <d v="2015-11-03T17:05:1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131"/>
    <n v="48.33"/>
    <d v="2015-05-12T12:52:02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102"/>
    <n v="53.18"/>
    <d v="2015-06-17T18:11:00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128"/>
    <n v="60.95"/>
    <d v="2016-08-08T21:42:0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02"/>
    <n v="116"/>
    <d v="2015-05-13T09:29:57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102"/>
    <n v="61"/>
    <d v="2015-06-12T12:47:45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130"/>
    <n v="38.24"/>
    <d v="2014-10-03T10:29:35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54"/>
    <n v="106.5"/>
    <d v="2015-10-07T12:00:09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107"/>
    <n v="204.57"/>
    <d v="2016-08-29T19:14:02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101"/>
    <n v="54.91"/>
    <d v="2016-01-31T16:54:32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00"/>
    <n v="150.41999999999999"/>
    <d v="2015-01-13T21:07:51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117"/>
    <n v="52.58"/>
    <d v="2016-02-26T22:47:59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109"/>
    <n v="54.3"/>
    <d v="2014-10-19T16:23:26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103"/>
    <n v="76.03"/>
    <d v="2015-04-30T20:21:43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14"/>
    <n v="105.21"/>
    <d v="2016-03-02T02:27:3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103"/>
    <n v="68.67"/>
    <d v="2015-04-27T18:09:58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2"/>
    <n v="129.36000000000001"/>
    <d v="2015-08-03T00:28:25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03"/>
    <n v="134.26"/>
    <d v="2016-03-16T04:39:48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05"/>
    <n v="17.829999999999998"/>
    <d v="2016-01-10T17:51:38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102"/>
    <n v="203.2"/>
    <d v="2016-01-11T21:14:13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112"/>
    <n v="69.19"/>
    <d v="2017-01-27T22:37:06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02"/>
    <n v="125.12"/>
    <d v="2016-07-16T20:09:42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100"/>
    <n v="73.53"/>
    <d v="2015-11-03T18:00:28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100"/>
    <n v="48.44"/>
    <d v="2016-05-15T18:35:15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133"/>
    <n v="26.61"/>
    <d v="2017-01-23T08:50:02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121"/>
    <n v="33.67"/>
    <d v="2017-02-09T12:21:31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114"/>
    <n v="40.71"/>
    <d v="2015-08-16T16:51:40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286"/>
    <n v="19.27"/>
    <d v="2015-10-05T18:29:08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170"/>
    <n v="84.29"/>
    <d v="2017-02-02T10:12:32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118"/>
    <n v="29.58"/>
    <d v="2015-05-17T12:59:1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103"/>
    <n v="26.67"/>
    <d v="2016-08-27T10:37:09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144"/>
    <n v="45.98"/>
    <d v="2015-11-01T18:09:32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00"/>
    <n v="125.09"/>
    <d v="2015-07-08T18:30:56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02"/>
    <n v="141.29"/>
    <d v="2015-08-23T22:59:2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116"/>
    <n v="55.33"/>
    <d v="2015-09-14T22:01:03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136"/>
    <n v="46.42"/>
    <d v="2015-04-08T17:51:02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133"/>
    <n v="57.2"/>
    <d v="2016-06-17T17:39:36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03"/>
    <n v="173.7"/>
    <d v="2016-11-07T08:26:16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116"/>
    <n v="59.6"/>
    <d v="2015-02-21T15:38:04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105"/>
    <n v="89.59"/>
    <d v="2016-11-22T14:59:12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102"/>
    <n v="204.05"/>
    <d v="2015-07-01T20:32:28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175"/>
    <n v="48.7"/>
    <d v="2016-05-03T05:15:42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107"/>
    <n v="53.34"/>
    <d v="2016-04-15T01:22:19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122"/>
    <n v="75.09"/>
    <d v="2016-03-23T21:02:45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59"/>
    <n v="18"/>
    <d v="2016-09-15T15:36:18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100"/>
    <n v="209.84"/>
    <d v="2015-09-06T22:17:05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110"/>
    <n v="61.02"/>
    <d v="2015-09-17T07:00:10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100"/>
    <n v="61"/>
    <d v="2016-10-21T19:25:46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116"/>
    <n v="80.03"/>
    <d v="2016-01-13T05:51:57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11"/>
    <n v="29.07"/>
    <d v="2015-04-11T06:25:11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110"/>
    <n v="49.44"/>
    <d v="2016-04-06T07:17:21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100"/>
    <n v="93.98"/>
    <d v="2014-07-06T20:54:35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106"/>
    <n v="61.94"/>
    <d v="2016-05-09T00:57:04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126"/>
    <n v="78.5"/>
    <d v="2016-03-02T07:14:53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108"/>
    <n v="33.75"/>
    <d v="2014-12-17T14:03:06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101"/>
    <n v="66.45"/>
    <d v="2016-05-23T01:05:57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107"/>
    <n v="35.799999999999997"/>
    <d v="2014-10-02T02:24:25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02"/>
    <n v="145.65"/>
    <d v="2016-05-31T00:14:56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126"/>
    <n v="25.69"/>
    <d v="2016-08-26T08:46:48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02"/>
    <n v="152.5"/>
    <d v="2016-05-22T13:59:50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113"/>
    <n v="30"/>
    <d v="2015-03-01T18:51:17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01"/>
    <n v="142.28"/>
    <d v="2015-02-06T17:08:25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101"/>
    <n v="24.55"/>
    <d v="2016-04-08T08:59:26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146"/>
    <n v="292.77999999999997"/>
    <d v="2014-07-02T13:48:03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117"/>
    <n v="44.92"/>
    <d v="2014-07-17T07:45:08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106"/>
    <n v="23.1"/>
    <d v="2015-03-02T21:17:48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105"/>
    <n v="80.400000000000006"/>
    <d v="2015-09-01T16:44:46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100"/>
    <n v="72.290000000000006"/>
    <d v="2014-06-19T20:38:50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105"/>
    <n v="32.97"/>
    <d v="2015-05-24T16:14:40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39"/>
    <n v="116.65"/>
    <d v="2015-06-30T12:30:22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100"/>
    <n v="79.62"/>
    <d v="2014-07-07T16:10:46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100"/>
    <n v="27.78"/>
    <d v="2016-03-08T09:34:0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110"/>
    <n v="81.03"/>
    <d v="2014-09-19T06:46:0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02"/>
    <n v="136.85"/>
    <d v="2017-02-03T13:48:00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04"/>
    <n v="177.62"/>
    <d v="2016-06-28T15:58:38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38"/>
    <n v="109.08"/>
    <d v="2016-11-11T23:22:34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00"/>
    <n v="119.64"/>
    <d v="2016-05-20T19:10:2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102"/>
    <n v="78.209999999999994"/>
    <d v="2015-02-27T07:06:50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171"/>
    <n v="52.17"/>
    <d v="2016-03-23T21:59:44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01"/>
    <n v="114.13"/>
    <d v="2014-07-31T04:48:13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130"/>
    <n v="50"/>
    <d v="2015-02-18T02:32:48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110"/>
    <n v="91.67"/>
    <d v="2015-02-19T00:35:10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19"/>
    <n v="108.59"/>
    <d v="2016-04-24T13:14:14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100"/>
    <n v="69.819999999999993"/>
    <d v="2016-04-06T13:24:40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53"/>
    <n v="109.57"/>
    <d v="2016-05-23T02:39:32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104"/>
    <n v="71.67"/>
    <d v="2015-10-25T16:50:11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101"/>
    <n v="93.61"/>
    <d v="2014-06-16T09:29:25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108"/>
    <n v="76.8"/>
    <d v="2016-05-05T23:49:38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15"/>
    <n v="35.799999999999997"/>
    <d v="2016-04-19T10:22:30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102"/>
    <n v="55.6"/>
    <d v="2015-09-23T17:26:46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26"/>
    <n v="147.33000000000001"/>
    <d v="2016-04-29T14:52:07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101"/>
    <n v="56.33"/>
    <d v="2016-06-15T19:34:32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101"/>
    <n v="96.19"/>
    <d v="2014-07-02T10:01:50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103"/>
    <n v="63.57"/>
    <d v="2014-10-20T07:27:59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06"/>
    <n v="184.78"/>
    <d v="2017-01-11T01:22:14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01"/>
    <n v="126.72"/>
    <d v="2016-11-23T01:59:03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113"/>
    <n v="83.43"/>
    <d v="2014-08-15T00:36:30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218"/>
    <n v="54.5"/>
    <d v="2015-02-21T02:11:57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101"/>
    <n v="302.31"/>
    <d v="2014-07-31T18:30:45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106"/>
    <n v="44.14"/>
    <d v="2016-02-22T23:27:29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104"/>
    <n v="866.67"/>
    <d v="2015-11-13T02:26:32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221"/>
    <n v="61.39"/>
    <d v="2015-04-13T01:37:17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119"/>
    <n v="29.67"/>
    <d v="2015-07-07T22:24:54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105"/>
    <n v="45.48"/>
    <d v="2014-11-26T04:47:39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104"/>
    <n v="96.2"/>
    <d v="2016-11-16T00:59:40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118"/>
    <n v="67.92"/>
    <d v="2016-11-16T08:01:25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139"/>
    <n v="30.78"/>
    <d v="2015-11-04T20:59:25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104"/>
    <n v="38.33"/>
    <d v="2014-08-04T13:09:16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100"/>
    <n v="66.83"/>
    <d v="2015-06-24T20:30:40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107"/>
    <n v="71.73"/>
    <d v="2015-09-28T17:33:36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00"/>
    <n v="176.47"/>
    <d v="2014-05-06T14:39:33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100"/>
    <n v="421.11"/>
    <d v="2015-02-24T16:49:54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1"/>
    <n v="104.99"/>
    <d v="2015-02-18T17:34:59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108"/>
    <n v="28.19"/>
    <d v="2014-08-07T08:31:46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104"/>
    <n v="54.55"/>
    <d v="2015-08-09T12:20:00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04"/>
    <n v="111.89"/>
    <d v="2014-10-25T22:52:58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102"/>
    <n v="85.21"/>
    <d v="2015-02-09T04:26:23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101"/>
    <n v="76.650000000000006"/>
    <d v="2016-07-08T10:20:56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112"/>
    <n v="65.17"/>
    <d v="2016-06-03T18:47:00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100"/>
    <n v="93.76"/>
    <d v="2015-10-15T02:06:08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00"/>
    <n v="133.33000000000001"/>
    <d v="2014-11-10T20:49:12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105"/>
    <n v="51.22"/>
    <d v="2014-11-03T15:28:2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17"/>
    <n v="100.17"/>
    <d v="2014-11-04T18:18:08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104"/>
    <n v="34.6"/>
    <d v="2015-05-19T11:04:01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15"/>
    <n v="184.68"/>
    <d v="2016-05-04T13:31:22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102"/>
    <n v="69.819999999999993"/>
    <d v="2014-06-25T18:35:45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223"/>
    <n v="61.94"/>
    <d v="2014-07-10T13:05:48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100"/>
    <n v="41.67"/>
    <d v="2016-03-17T20:17:35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106"/>
    <n v="36.07"/>
    <d v="2014-10-11T22:07:10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142"/>
    <n v="29"/>
    <d v="2014-06-27T14:17:25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184"/>
    <n v="24.21"/>
    <d v="2015-05-16T17:05:44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104"/>
    <n v="55.89"/>
    <d v="2014-05-05T10:43:09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2"/>
    <n v="11.67"/>
    <d v="2016-01-09T11:28:49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111"/>
    <n v="68.349999999999994"/>
    <d v="2014-10-29T18:02:56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104"/>
    <n v="27.07"/>
    <d v="2015-01-22T22:05:25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00"/>
    <n v="118.13"/>
    <d v="2014-07-14T22:53:34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102"/>
    <n v="44.76"/>
    <d v="2015-07-08T17:22:26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110"/>
    <n v="99.79"/>
    <d v="2015-10-13T14:50:43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00"/>
    <n v="117.65"/>
    <d v="2015-05-26T11:05:24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122"/>
    <n v="203.33"/>
    <d v="2015-05-28T12:05:02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138"/>
    <n v="28.32"/>
    <d v="2016-02-10T00:24:46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00"/>
    <n v="110.23"/>
    <d v="2014-06-01T11:49:3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107"/>
    <n v="31.97"/>
    <d v="2014-06-06T10:08:09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211"/>
    <n v="58.61"/>
    <d v="2014-06-18T23:48:24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124"/>
    <n v="29.43"/>
    <d v="2016-06-23T19:32:38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109"/>
    <n v="81.38"/>
    <d v="2016-05-10T00:59:5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04"/>
    <n v="199.17"/>
    <d v="2015-09-18T00:32:52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00"/>
    <n v="115.38"/>
    <d v="2014-08-28T23:01:0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130"/>
    <n v="46.43"/>
    <d v="2015-02-18T17:35:38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104"/>
    <n v="70.569999999999993"/>
    <d v="2016-11-01T19:58:45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100"/>
    <n v="22.22"/>
    <d v="2016-04-07T03:27:36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20"/>
    <n v="159.47"/>
    <d v="2015-03-26T09:54:05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100"/>
    <n v="37.78"/>
    <d v="2014-09-12T21:55:48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101"/>
    <n v="72.05"/>
    <d v="2014-04-23T20:01:47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107"/>
    <n v="63.7"/>
    <d v="2016-03-19T19:43:05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138"/>
    <n v="28.41"/>
    <d v="2016-02-05T02:10:02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1"/>
    <n v="103.21"/>
    <d v="2015-02-02T18:59:23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109"/>
    <n v="71.150000000000006"/>
    <d v="2015-11-15T13:29:36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140"/>
    <n v="35"/>
    <d v="2015-03-25T21:52:21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104"/>
    <n v="81.78"/>
    <d v="2015-01-14T16:14:4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103"/>
    <n v="297.02999999999997"/>
    <d v="2014-09-02T14:48:56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108"/>
    <n v="46.61"/>
    <d v="2014-09-02T01:21:43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100"/>
    <n v="51.72"/>
    <d v="2014-06-02T15:29:12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103"/>
    <n v="40.29"/>
    <d v="2015-02-03T17:17:27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30"/>
    <n v="16.25"/>
    <d v="2016-10-19T00:31:01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109"/>
    <n v="30.15"/>
    <d v="2014-06-30T22:41:41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100"/>
    <n v="95.24"/>
    <d v="2014-07-19T17:32:33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110"/>
    <n v="52.21"/>
    <d v="2016-01-11T13:56:54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00"/>
    <n v="134.15"/>
    <d v="2014-05-17T01:30:55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106"/>
    <n v="62.83"/>
    <d v="2014-06-10T09:07:49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112"/>
    <n v="58.95"/>
    <d v="2016-07-21T14:48:13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06"/>
    <n v="143.11000000000001"/>
    <d v="2014-07-31T12:59:53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101"/>
    <n v="84.17"/>
    <d v="2015-07-20T17:03:40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04"/>
    <n v="186.07"/>
    <d v="2015-04-06T22:16:07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135"/>
    <n v="89.79"/>
    <d v="2016-01-05T21:52:10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105"/>
    <n v="64.16"/>
    <d v="2014-06-19T02:57:08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103"/>
    <n v="59.65"/>
    <d v="2015-10-17T10:18: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100"/>
    <n v="31.25"/>
    <d v="2015-04-30T20:11:1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186"/>
    <n v="41.22"/>
    <d v="2014-08-10T12:35:46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289"/>
    <n v="43.35"/>
    <d v="2016-05-31T06:59:46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100"/>
    <n v="64.52"/>
    <d v="2015-09-25T12:43:56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108"/>
    <n v="43.28"/>
    <d v="2015-01-12T19:58:45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108"/>
    <n v="77"/>
    <d v="2016-02-02T21:20:12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110"/>
    <n v="51.22"/>
    <d v="2014-11-17T02:51:29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171"/>
    <n v="68.25"/>
    <d v="2016-06-11T01:15:38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52"/>
    <n v="19.489999999999998"/>
    <d v="2015-02-01T16:54:31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101"/>
    <n v="41.13"/>
    <d v="2015-03-25T17:22:07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153"/>
    <n v="41.41"/>
    <d v="2014-06-30T15:20:26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128"/>
    <n v="27.5"/>
    <d v="2016-06-14T23:29:16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101"/>
    <n v="33.57"/>
    <d v="2014-07-01T16:45:59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01"/>
    <n v="145.87"/>
    <d v="2016-09-13T18:00:27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191"/>
    <n v="358.69"/>
    <d v="2014-07-01T04:56:07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140"/>
    <n v="50.98"/>
    <d v="2015-01-12T16:57:3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124"/>
    <n v="45.04"/>
    <d v="2015-01-07T04:51:43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26"/>
    <n v="17.53"/>
    <d v="2016-04-20T11:31:00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190"/>
    <n v="50"/>
    <d v="2014-08-01T12:39:12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139"/>
    <n v="57.92"/>
    <d v="2016-09-30T15:11:19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02"/>
    <n v="29.71"/>
    <d v="2015-06-24T21:33:48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103"/>
    <n v="90.68"/>
    <d v="2016-08-30T22:03:05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102"/>
    <n v="55.01"/>
    <d v="2016-07-24T03:07:17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103"/>
    <n v="57.22"/>
    <d v="2015-07-15T15:01:12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127"/>
    <n v="72.95"/>
    <d v="2016-02-20T00:27:30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101"/>
    <n v="64.47"/>
    <d v="2015-02-18T16:07:12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122"/>
    <n v="716.35"/>
    <d v="2016-08-23T18:22:09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113"/>
    <n v="50.4"/>
    <d v="2016-03-29T15:24:05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150"/>
    <n v="41.67"/>
    <d v="2016-06-08T00:31:42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215"/>
    <n v="35.770000000000003"/>
    <d v="2014-07-21T19:41:30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102"/>
    <n v="88.74"/>
    <d v="2014-10-16T04:05:31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00"/>
    <n v="148.47999999999999"/>
    <d v="2015-02-27T20:01:36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101"/>
    <n v="51.79"/>
    <d v="2016-06-20T12:02:11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113"/>
    <n v="20"/>
    <d v="2014-10-06T21:08:24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104"/>
    <n v="52"/>
    <d v="2014-10-09T06:43:10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115"/>
    <n v="53.23"/>
    <d v="2015-05-04T17:40:43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113"/>
    <n v="39.6"/>
    <d v="2015-02-18T22:00:22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128"/>
    <n v="34.25"/>
    <d v="2014-05-22T20:31:20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43"/>
    <n v="164.62"/>
    <d v="2015-06-16T07:37:07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19"/>
    <n v="125.05"/>
    <d v="2014-12-16T05:56:28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138"/>
    <n v="51.88"/>
    <d v="2014-06-06T18:31:06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160"/>
    <n v="40.29"/>
    <d v="2014-06-03T16:03:01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114"/>
    <n v="64.91"/>
    <d v="2016-05-16T18:14:59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101"/>
    <n v="55.33"/>
    <d v="2016-01-03T16:38:00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155"/>
    <n v="83.14"/>
    <d v="2015-05-02T21:00:01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128"/>
    <n v="38.71"/>
    <d v="2015-05-25T22:34:12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1"/>
    <n v="125.38"/>
    <d v="2015-03-24T18:26:00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113"/>
    <n v="78.260000000000005"/>
    <d v="2014-04-24T15:15:31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128"/>
    <n v="47.22"/>
    <d v="2016-03-14T19:15:24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158"/>
    <n v="79.099999999999994"/>
    <d v="2015-04-27T05:59:44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05"/>
    <n v="114.29"/>
    <d v="2015-09-21T00:13:17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100"/>
    <n v="51.72"/>
    <d v="2014-07-28T20:47:16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100"/>
    <n v="30.77"/>
    <d v="2016-11-15T05:09:35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107"/>
    <n v="74.209999999999994"/>
    <d v="2014-10-03T18:18:29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124"/>
    <n v="47.85"/>
    <d v="2016-08-02T20:19:2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109"/>
    <n v="34.409999999999997"/>
    <d v="2016-05-21T17:48:24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102"/>
    <n v="40.24"/>
    <d v="2016-03-30T03:48:24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106"/>
    <n v="60.29"/>
    <d v="2015-05-08T00:52:05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106"/>
    <n v="25.31"/>
    <d v="2016-02-19T22:03:58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101"/>
    <n v="35.950000000000003"/>
    <d v="2015-08-17T18:19:55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05"/>
    <n v="136"/>
    <d v="2016-03-01T20:08:44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108"/>
    <n v="70.760000000000005"/>
    <d v="2016-06-24T11:28:48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00"/>
    <n v="125"/>
    <d v="2015-10-20T17:58:11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104"/>
    <n v="66.510000000000005"/>
    <d v="2014-05-01T22:27:2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2"/>
    <n v="105"/>
    <d v="2014-07-09T17:37:20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04"/>
    <n v="145"/>
    <d v="2016-05-01T22:08:5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80"/>
    <n v="12"/>
    <d v="2016-04-17T17:30:53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106"/>
    <n v="96.67"/>
    <d v="2014-11-07T20:37:46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101"/>
    <n v="60.33"/>
    <d v="2014-06-12T14:54:06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101"/>
    <n v="79.89"/>
    <d v="2014-10-15T20:58:15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100"/>
    <n v="58.82"/>
    <d v="2015-02-22T12:53: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118"/>
    <n v="75.34"/>
    <d v="2014-05-22T02:18:32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110"/>
    <n v="55"/>
    <d v="2015-01-16T20:19:12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103"/>
    <n v="66.959999999999994"/>
    <d v="2015-05-01T18:32:51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100"/>
    <n v="227.27"/>
    <d v="2014-08-05T00:14:30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100"/>
    <n v="307.69"/>
    <d v="2014-06-04T19:37:14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110"/>
    <n v="50.02"/>
    <d v="2014-09-11T18:48:19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101"/>
    <n v="72.39"/>
    <d v="2015-02-02T14:22:30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101"/>
    <n v="95.95"/>
    <d v="2015-08-11T19:46:52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169"/>
    <n v="45.62"/>
    <d v="2014-08-30T08:40:20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100"/>
    <n v="41.03"/>
    <d v="2015-08-18T18:57:26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114"/>
    <n v="56.83"/>
    <d v="2016-07-30T09:32:28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02"/>
    <n v="137.24"/>
    <d v="2014-08-29T18:19:33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106"/>
    <n v="75.709999999999994"/>
    <d v="2015-07-29T16:41:46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102"/>
    <n v="99"/>
    <d v="2016-03-31T08:02:51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117"/>
    <n v="81.569999999999993"/>
    <d v="2015-06-12T00:33:25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101"/>
    <n v="45.11"/>
    <d v="2016-12-29T12:01:5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132"/>
    <n v="36.67"/>
    <d v="2015-06-22T18:16:58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00"/>
    <n v="125"/>
    <d v="2016-03-13T14:57:37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128"/>
    <n v="49.23"/>
    <d v="2016-05-31T15:42:14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119"/>
    <n v="42.3"/>
    <d v="2014-09-02T14:23:47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126"/>
    <n v="78.88"/>
    <d v="2015-10-12T18:16:07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156"/>
    <n v="38.28"/>
    <d v="2015-08-27T15:00:23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103"/>
    <n v="44.85"/>
    <d v="2015-09-01T15:21:50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53"/>
    <n v="13.53"/>
    <d v="2015-11-20T17:27:05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180"/>
    <n v="43.5"/>
    <d v="2014-10-11T08:30:16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128"/>
    <n v="30.95"/>
    <d v="2016-07-20T10:05:40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120"/>
    <n v="55.23"/>
    <d v="2016-08-18T18:08:42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123"/>
    <n v="46.13"/>
    <d v="2016-05-27T00:04:51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105"/>
    <n v="39.380000000000003"/>
    <d v="2015-08-06T17:31:15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102"/>
    <n v="66.150000000000006"/>
    <d v="2014-07-09T14:23: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105"/>
    <n v="54.14"/>
    <d v="2015-05-26T18:07:39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0"/>
    <n v="104.17"/>
    <d v="2015-02-05T19:57:37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100"/>
    <n v="31.38"/>
    <d v="2015-03-12T19:22:39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102"/>
    <n v="59.21"/>
    <d v="2015-03-10T15:51:24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4"/>
    <n v="119.18"/>
    <d v="2016-04-20T01:53:21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02"/>
    <n v="164.62"/>
    <d v="2016-02-11T22:36:54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102"/>
    <n v="24.29"/>
    <d v="2015-08-07T09:27:53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105"/>
    <n v="40.94"/>
    <d v="2016-04-02T21:26:38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102"/>
    <n v="61.1"/>
    <d v="2014-04-24T12:22:50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100"/>
    <n v="38.65"/>
    <d v="2014-05-29T14:05:24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106"/>
    <n v="56.2"/>
    <d v="2015-07-11T00:41:20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13"/>
    <n v="107"/>
    <d v="2015-01-12T01:12:39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00"/>
    <n v="171.43"/>
    <d v="2016-10-18T10:36:34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00"/>
    <n v="110.5"/>
    <d v="2014-06-18T15:35:24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00"/>
    <n v="179.28"/>
    <d v="2014-04-01T06:38:31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144"/>
    <n v="22.91"/>
    <d v="2015-05-15T19:36:15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104"/>
    <n v="43.13"/>
    <d v="2015-07-09T02:18:28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108"/>
    <n v="46.89"/>
    <d v="2015-04-21T21:21:06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102"/>
    <n v="47.41"/>
    <d v="2015-07-18T16:19:38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49"/>
    <n v="15.13"/>
    <d v="2016-03-04T18:17:07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105"/>
    <n v="21.1"/>
    <d v="2016-07-04T16:07:36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101"/>
    <n v="59.12"/>
    <d v="2015-08-20T14:57:29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131"/>
    <n v="97.92"/>
    <d v="2014-12-01T17:50:08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105"/>
    <n v="55.13"/>
    <d v="2014-12-24T12:11:23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109"/>
    <n v="26.54"/>
    <d v="2015-05-11T19:27:24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111"/>
    <n v="58.42"/>
    <d v="2014-08-18T17:46:34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00"/>
    <n v="122.54"/>
    <d v="2014-12-09T16:31:36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114"/>
    <n v="87.96"/>
    <d v="2014-12-03T07:58:03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122"/>
    <n v="73.239999999999995"/>
    <d v="2014-09-30T20:36:53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100"/>
    <n v="55.56"/>
    <d v="2015-05-22T13:41:2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103"/>
    <n v="39.54"/>
    <d v="2014-10-09T09:00:46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06"/>
    <n v="136.78"/>
    <d v="2014-10-14T22:37:28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101"/>
    <n v="99.34"/>
    <d v="2016-07-10T18:48:47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100"/>
    <n v="20"/>
    <d v="2016-10-06T13:10:54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130"/>
    <n v="28.89"/>
    <d v="2015-03-30T18:53:03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100"/>
    <n v="40.549999999999997"/>
    <d v="2016-03-31T17:36:17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100"/>
    <n v="35.71"/>
    <d v="2016-03-01T18:17:36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114"/>
    <n v="37.96"/>
    <d v="2015-01-22T04:13:42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100"/>
    <n v="33.33"/>
    <d v="2014-07-16T11:18:30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287"/>
    <n v="58.57"/>
    <d v="2016-03-22T02:18:0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09"/>
    <n v="135.63"/>
    <d v="2016-02-18T10:13:25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116"/>
    <n v="30.94"/>
    <d v="2015-06-13T07:35:4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19"/>
    <n v="176.09"/>
    <d v="2014-11-21T17:11:30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09"/>
    <n v="151.97999999999999"/>
    <d v="2016-07-25T16:44:30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127"/>
    <n v="22.61"/>
    <d v="2016-05-13T12:57:34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01"/>
    <n v="18.27"/>
    <d v="2015-04-07T19:53:30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128"/>
    <n v="82.26"/>
    <d v="2015-05-01T15:32:27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100"/>
    <n v="68.53"/>
    <d v="2014-09-20T08:00:34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175"/>
    <n v="68.06"/>
    <d v="2014-12-30T22:45:44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127"/>
    <n v="72.709999999999994"/>
    <d v="2014-12-15T19:55:07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111"/>
    <n v="77.19"/>
    <d v="2014-12-01T21:33:59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126"/>
    <n v="55.97"/>
    <d v="2016-08-10T01:36:22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119"/>
    <n v="49.69"/>
    <d v="2015-02-15T00:12:03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108"/>
    <n v="79"/>
    <d v="2014-08-05T17:09:42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103"/>
    <n v="77.73"/>
    <d v="2016-02-17T14:03:10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110"/>
    <n v="40.78"/>
    <d v="2014-08-15T19:10:22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202"/>
    <n v="59.41"/>
    <d v="2015-08-04T19:04:37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130"/>
    <n v="3.25"/>
    <d v="2016-09-15T20:22:44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104"/>
    <n v="39.380000000000003"/>
    <d v="2014-12-17T23:58:02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100"/>
    <n v="81.67"/>
    <d v="2016-03-18T21:27:59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171"/>
    <n v="44.91"/>
    <d v="2015-10-06T20:44:40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113"/>
    <n v="49.06"/>
    <d v="2016-04-23T00:22:36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184"/>
    <n v="30.67"/>
    <d v="2016-01-14T19:02:06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130"/>
    <n v="61.06"/>
    <d v="2016-07-15T14:30:57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105"/>
    <n v="29"/>
    <d v="2015-11-30T23:08:02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100"/>
    <n v="29.63"/>
    <d v="2016-05-16T17:01:30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53"/>
    <n v="143.1"/>
    <d v="2016-02-29T23:48:05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162"/>
    <n v="52.35"/>
    <d v="2015-07-18T10:22:16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136"/>
    <n v="66.67"/>
    <d v="2015-03-09T08:53:2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44"/>
    <n v="126.67"/>
    <d v="2014-05-30T17:26:51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100"/>
    <n v="62.5"/>
    <d v="2014-05-29T14:09:34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101"/>
    <n v="35.49"/>
    <d v="2015-05-20T01:00:16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107"/>
    <n v="37.08"/>
    <d v="2015-11-10T14:14:56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125"/>
    <n v="69.33"/>
    <d v="2015-02-17T22:47:44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19"/>
    <n v="17.25"/>
    <d v="2017-02-13T14:38:49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101"/>
    <n v="36.07"/>
    <d v="2015-05-04T15:04:10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113"/>
    <n v="66.47"/>
    <d v="2016-10-18T03:10:26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105"/>
    <n v="56.07"/>
    <d v="2015-02-02T22:31:01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110"/>
    <n v="47.03"/>
    <d v="2016-09-06T22:27:24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100"/>
    <n v="47.67"/>
    <d v="2014-08-26T05:19:31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120"/>
    <n v="88.24"/>
    <d v="2014-07-08T17:41:10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105"/>
    <n v="80.72"/>
    <d v="2016-06-24T18:34:50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103"/>
    <n v="39.49"/>
    <d v="2015-06-02T15:39:37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102"/>
    <n v="84.85"/>
    <d v="2014-07-26T16:00:57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100"/>
    <n v="68.97"/>
    <d v="2016-03-31T17:48:0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  <e v="#DIV/0!"/>
    <d v="2015-10-14T19:59:56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0"/>
    <n v="1"/>
    <d v="2016-03-08T02:16:04"/>
    <x v="361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0"/>
    <n v="10"/>
    <d v="2014-08-14T15:50:05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51"/>
    <n v="147.88"/>
    <d v="2014-08-29T18:04:57"/>
    <x v="361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53"/>
    <n v="44.76"/>
    <d v="2016-01-03T14:58:48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35"/>
    <n v="56.84"/>
    <d v="2016-10-06T14:57:47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4"/>
    <n v="176.94"/>
    <d v="2016-11-27T03:59: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36"/>
    <n v="127.6"/>
    <d v="2016-03-21T21:11:16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  <e v="#DIV/0!"/>
    <d v="2015-08-10T16:40:29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31"/>
    <n v="66.14"/>
    <d v="2014-12-02T16:48:55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7"/>
    <n v="108"/>
    <d v="2015-02-18T16:08:52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0"/>
    <n v="1"/>
    <d v="2016-08-08T16:15:06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6"/>
    <n v="18.329999999999998"/>
    <d v="2015-04-10T18:45:3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  <e v="#DIV/0!"/>
    <d v="2014-09-17T15:02:59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2"/>
    <n v="7.5"/>
    <d v="2015-10-20T19:35:27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  <e v="#DIV/0!"/>
    <d v="2015-10-08T03:27:19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16"/>
    <n v="68.42"/>
    <d v="2016-02-09T05:48:07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0"/>
    <n v="1"/>
    <d v="2016-10-22T23:17:18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5"/>
    <n v="60.13"/>
    <d v="2015-05-16T10:06:42"/>
    <x v="363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3"/>
    <n v="29"/>
    <d v="2015-05-14T19:10:18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100"/>
    <n v="550.04"/>
    <d v="2014-09-05T07:00:45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104"/>
    <n v="97.5"/>
    <d v="2014-05-21T17:06:34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100"/>
    <n v="29.41"/>
    <d v="2016-01-12T11:29:44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104"/>
    <n v="57.78"/>
    <d v="2014-07-08T15:30:42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251"/>
    <n v="44.24"/>
    <d v="2016-08-14T15:28:2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101"/>
    <n v="60.91"/>
    <d v="2015-07-06T08:43:27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174"/>
    <n v="68.84"/>
    <d v="2016-03-11T09:59:46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116"/>
    <n v="73.58"/>
    <d v="2015-06-18T19:16:38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06"/>
    <n v="115.02"/>
    <d v="2017-01-02T21:50:3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1"/>
    <n v="110.75"/>
    <d v="2016-05-09T15:06:59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101"/>
    <n v="75.5"/>
    <d v="2014-05-16T20:36:20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102"/>
    <n v="235.46"/>
    <d v="2015-02-20T06:39:10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00"/>
    <n v="11.36"/>
    <d v="2014-11-28T21:08:45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111"/>
    <n v="92.5"/>
    <d v="2016-03-18T21:31:12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101"/>
    <n v="202.85"/>
    <d v="2015-03-01T05:16:54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104"/>
    <n v="26"/>
    <d v="2016-10-22T10:50:30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109"/>
    <n v="46.05"/>
    <d v="2016-06-02T05:58:09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115"/>
    <n v="51"/>
    <d v="2015-10-17T19:23:42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100"/>
    <n v="31.58"/>
    <d v="2014-07-02T21:43:02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103"/>
    <n v="53.36"/>
    <d v="2015-06-18T23:16:59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104"/>
    <n v="36.96"/>
    <d v="2015-06-30T13:20:52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138"/>
    <n v="81.290000000000006"/>
    <d v="2015-05-12T16:12:17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110"/>
    <n v="20.079999999999998"/>
    <d v="2015-05-18T12:20:11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101"/>
    <n v="88.25"/>
    <d v="2014-06-30T15:04:27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102"/>
    <n v="53.44"/>
    <d v="2014-08-27T22:43:04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114"/>
    <n v="39.869999999999997"/>
    <d v="2014-10-02T07:04:57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00"/>
    <n v="145.16"/>
    <d v="2016-07-05T20:57:09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140"/>
    <n v="23.33"/>
    <d v="2016-05-03T14:19:42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129"/>
    <n v="64.38"/>
    <d v="2014-08-25T19:34:44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103"/>
    <n v="62.05"/>
    <d v="2014-06-12T13:46:58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103"/>
    <n v="66.13"/>
    <d v="2015-04-26T12:44:5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110"/>
    <n v="73.400000000000006"/>
    <d v="2014-05-27T18:16:21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113"/>
    <n v="99.5"/>
    <d v="2016-09-14T10:53:54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112"/>
    <n v="62.17"/>
    <d v="2016-01-05T15:38:10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139"/>
    <n v="62.33"/>
    <d v="2014-05-13T16:26:58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111"/>
    <n v="58.79"/>
    <d v="2016-09-20T02:48:16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139"/>
    <n v="45.35"/>
    <d v="2015-08-03T04:19:46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106"/>
    <n v="41.94"/>
    <d v="2014-04-24T14:14:19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101"/>
    <n v="59.17"/>
    <d v="2015-08-14T15:54:20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100"/>
    <n v="200.49"/>
    <d v="2014-05-28T05:14:15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109"/>
    <n v="83.97"/>
    <d v="2014-07-09T18:53:24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118"/>
    <n v="57.26"/>
    <d v="2015-05-23T19:50:3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120"/>
    <n v="58.06"/>
    <d v="2014-10-28T14:21:23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28"/>
    <n v="186.8"/>
    <d v="2015-01-16T16:48:49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126"/>
    <n v="74.12"/>
    <d v="2014-09-09T23:09:39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129"/>
    <n v="30.71"/>
    <d v="2015-11-01T04:35:29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107"/>
    <n v="62.67"/>
    <d v="2016-04-30T03:12:47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00"/>
    <n v="121.36"/>
    <d v="2014-12-22T20:53:30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155"/>
    <n v="39.74"/>
    <d v="2014-12-15T14:48:3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108"/>
    <n v="72"/>
    <d v="2016-04-19T11:10:48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111"/>
    <n v="40.630000000000003"/>
    <d v="2016-02-01T19:21:27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101"/>
    <n v="63"/>
    <d v="2014-09-15T14:26:56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121"/>
    <n v="33.67"/>
    <d v="2014-08-31T14:03:2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100"/>
    <n v="38.590000000000003"/>
    <d v="2015-05-05T12:59:53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09"/>
    <n v="155.94999999999999"/>
    <d v="2016-06-03T12:54:44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123"/>
    <n v="43.2"/>
    <d v="2016-07-05T12:06:28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36"/>
    <n v="15.15"/>
    <d v="2016-04-01T16:33:1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103"/>
    <n v="83.57"/>
    <d v="2014-06-02T13:01:54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21"/>
    <n v="140"/>
    <d v="2014-08-28T21:55:49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186"/>
    <n v="80.87"/>
    <d v="2016-07-01T01:09:38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300"/>
    <n v="53.85"/>
    <d v="2014-06-20T03:24:46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108"/>
    <n v="30.93"/>
    <d v="2014-05-26T16:59:06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141"/>
    <n v="67.959999999999994"/>
    <d v="2015-03-09T13:49:48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114"/>
    <n v="27.14"/>
    <d v="2014-05-20T17:22:53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54"/>
    <n v="110.87"/>
    <d v="2015-05-10T04:07:47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2"/>
    <n v="106.84"/>
    <d v="2016-05-15T17:42:46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2"/>
    <n v="105.52"/>
    <d v="2015-04-24T13:21:07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03"/>
    <n v="132.96"/>
    <d v="2015-02-01T23:53:39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156"/>
    <n v="51.92"/>
    <d v="2015-12-22T21:18:29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101"/>
    <n v="310"/>
    <d v="2015-04-08T20:47:29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39"/>
    <n v="26.02"/>
    <d v="2015-01-28T17:11:15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210"/>
    <n v="105"/>
    <d v="2015-05-23T17:31:06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105"/>
    <n v="86.23"/>
    <d v="2015-06-10T23:50:06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01"/>
    <n v="114.55"/>
    <d v="2014-10-15T22:28:04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111"/>
    <n v="47.66"/>
    <d v="2016-01-12T16:07:27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102"/>
    <n v="72.89"/>
    <d v="2014-10-31T18:04:22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103"/>
    <n v="49.55"/>
    <d v="2016-04-05T11:47:40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127"/>
    <n v="25.4"/>
    <d v="2016-02-01T22:41:07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339"/>
    <n v="62.59"/>
    <d v="2016-04-02T03:22:51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101"/>
    <n v="61.06"/>
    <d v="2016-09-19T08:21:34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9"/>
    <n v="60.06"/>
    <d v="2015-07-20T04:06:16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"/>
    <n v="72.400000000000006"/>
    <d v="2015-02-06T04:55:12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"/>
    <n v="100"/>
    <d v="2015-07-18T16:15:59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11"/>
    <n v="51.67"/>
    <d v="2014-12-10T18:04:06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15"/>
    <n v="32.75"/>
    <d v="2014-11-25T16:15:33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  <e v="#DIV/0!"/>
    <d v="2015-04-09T00:35:08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28"/>
    <n v="61"/>
    <d v="2015-03-26T21:38:16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3"/>
    <n v="10"/>
    <d v="2015-04-28T16:38:09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"/>
    <n v="10"/>
    <d v="2015-02-13T17:04:53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21"/>
    <n v="37.5"/>
    <d v="2015-10-20T16:35:03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18"/>
    <n v="45"/>
    <d v="2014-06-23T22:31:45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20"/>
    <n v="100.63"/>
    <d v="2016-06-27T10:47:48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18"/>
    <n v="25.57"/>
    <d v="2014-07-13T02:09:15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  <e v="#DIV/0!"/>
    <d v="2015-11-17T22:05:50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"/>
    <n v="25"/>
    <d v="2014-08-07T05:09:04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  <e v="#DIV/0!"/>
    <d v="2014-06-03T17:02:44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  <e v="#DIV/0!"/>
    <d v="2014-06-03T19:32:32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  <n v="10"/>
    <d v="2014-07-11T16:45:02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"/>
    <n v="202"/>
    <d v="2016-09-08T09:20:39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1"/>
    <n v="25"/>
    <d v="2015-06-09T07:11:36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104"/>
    <n v="99.54"/>
    <d v="2016-01-26T16:57:16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105"/>
    <n v="75"/>
    <d v="2016-03-29T03:03:08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100"/>
    <n v="215.25"/>
    <d v="2015-01-12T23:33:28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33"/>
    <n v="120.55"/>
    <d v="2016-02-03T00:51:13"/>
    <x v="373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0"/>
    <n v="1"/>
    <d v="2014-10-30T20:19:50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03"/>
    <n v="172.23"/>
    <d v="2015-05-04T19:46:40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20"/>
    <n v="111.11"/>
    <d v="2014-06-18T21:08:57"/>
    <x v="373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"/>
    <n v="12.5"/>
    <d v="2014-08-10T18:24:37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101"/>
    <n v="267.64999999999998"/>
    <d v="2014-05-12T19:33:18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109"/>
    <n v="75.959999999999994"/>
    <d v="2014-11-11T20:25:15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102"/>
    <n v="59.04"/>
    <d v="2014-04-18T11:18: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110"/>
    <n v="50.11"/>
    <d v="2015-06-27T02:35:53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101"/>
    <n v="55.5"/>
    <d v="2014-04-10T12:36:26"/>
    <x v="374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  <n v="100"/>
    <d v="2015-05-14T22:20:10"/>
    <x v="374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102"/>
    <n v="75.37"/>
    <d v="2016-06-25T20:41:37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100"/>
    <n v="64.94"/>
    <d v="2015-03-02T18:00:26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100"/>
    <n v="55.56"/>
    <d v="2016-05-09T20:13:52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113"/>
    <n v="74.22"/>
    <d v="2014-06-30T18:38:02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3"/>
    <n v="106.93"/>
    <d v="2014-05-29T04:00:45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117"/>
    <n v="41.7"/>
    <d v="2015-02-15T00:28:1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108"/>
    <n v="74.239999999999995"/>
    <d v="2014-05-13T17:28:10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100"/>
    <n v="73.33"/>
    <d v="2016-03-16T14:21:19"/>
    <x v="375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51"/>
    <n v="100.5"/>
    <d v="2016-06-27T15:19:29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146"/>
    <n v="38.42"/>
    <d v="2016-05-03T20:34:12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10"/>
    <n v="166.97"/>
    <d v="2016-11-08T14:48:26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108"/>
    <n v="94.91"/>
    <d v="2016-10-13T00:07:27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  <n v="100"/>
    <d v="2015-03-24T19:00:55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00"/>
    <n v="143.21"/>
    <d v="2015-03-12T22:37:23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107"/>
    <n v="90.82"/>
    <d v="2014-06-24T08:49:38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143"/>
    <n v="48.54"/>
    <d v="2014-09-05T02:40:21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105"/>
    <n v="70.03"/>
    <d v="2014-12-16T19:39:40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04"/>
    <n v="135.63"/>
    <d v="2016-02-25T17:39:00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20"/>
    <n v="100"/>
    <d v="2015-06-11T05:16:25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110"/>
    <n v="94.9"/>
    <d v="2014-08-14T21:11:25"/>
    <x v="37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133"/>
    <n v="36.36"/>
    <d v="2014-06-13T10:58:33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129"/>
    <n v="64.459999999999994"/>
    <d v="2016-02-20T03:22:00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  <n v="115"/>
    <d v="2016-06-10T23:32:12"/>
    <x v="376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106"/>
    <n v="47.43"/>
    <d v="2015-07-08T19:31:29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111"/>
    <n v="93.77"/>
    <d v="2016-04-27T00:54:35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100"/>
    <n v="35.1"/>
    <d v="2015-06-12T12:50:06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1"/>
    <n v="500"/>
    <d v="2015-11-25T16:41:59"/>
    <x v="377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2"/>
    <n v="5"/>
    <d v="2015-07-16T10:28:10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  <e v="#DIV/0!"/>
    <d v="2016-10-23T16:00:23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  <e v="#DIV/0!"/>
    <d v="2014-05-07T16:36:32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0"/>
    <n v="17.5"/>
    <d v="2015-06-15T10:43:4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60"/>
    <n v="174"/>
    <d v="2014-11-25T22:32:09"/>
    <x v="377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130"/>
    <n v="25.46"/>
    <d v="2016-03-16T20:48:27"/>
    <x v="37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100"/>
    <n v="83.33"/>
    <d v="2015-04-03T20:58:47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0"/>
    <n v="1"/>
    <d v="2016-11-15T00:42:3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90"/>
    <n v="145.41"/>
    <d v="2015-03-21T21:09:25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1"/>
    <n v="205"/>
    <d v="2014-07-11T17:20:4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4"/>
    <n v="100.5"/>
    <d v="2016-02-10T22:20:43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4"/>
    <n v="55.06"/>
    <d v="2014-12-09T17:41:23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9"/>
    <n v="47.33"/>
    <d v="2014-12-02T16:13:36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  <e v="#DIV/0!"/>
    <d v="2015-09-22T03:01:46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20"/>
    <n v="58.95"/>
    <d v="2016-02-03T23:19:28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  <e v="#DIV/0!"/>
    <d v="2016-06-06T00:13:4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0"/>
    <n v="1.5"/>
    <d v="2014-07-29T21:17:20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0"/>
    <n v="5"/>
    <d v="2014-06-09T06:13:01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30"/>
    <n v="50.56"/>
    <d v="2015-03-27T21:48:59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100"/>
    <n v="41.67"/>
    <d v="2015-02-24T10:53:39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101"/>
    <n v="53.29"/>
    <d v="2014-06-10T12:38:27"/>
    <x v="318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122"/>
    <n v="70.23"/>
    <d v="2015-02-19T20:22:38"/>
    <x v="379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330"/>
    <n v="43.42"/>
    <d v="2016-04-27T15:02:53"/>
    <x v="379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10"/>
    <n v="199.18"/>
    <d v="2015-04-15T18:01:48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101"/>
    <n v="78.52"/>
    <d v="2016-05-07T06:37:01"/>
    <x v="379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140"/>
    <n v="61.82"/>
    <d v="2015-02-23T21:41:52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100"/>
    <n v="50"/>
    <d v="2015-07-22T06:14:17"/>
    <x v="379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119"/>
    <n v="48.34"/>
    <d v="2014-06-17T16:33:43"/>
    <x v="379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"/>
    <n v="107.25"/>
    <d v="2015-10-07T16:43:36"/>
    <x v="379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228"/>
    <n v="57"/>
    <d v="2015-02-10T20:13:02"/>
    <x v="379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106"/>
    <n v="40.92"/>
    <d v="2015-06-29T05:01:44"/>
    <x v="379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143"/>
    <n v="21.5"/>
    <d v="2015-06-05T15:38:37"/>
    <x v="38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105"/>
    <n v="79.540000000000006"/>
    <d v="2015-12-03T04:20:07"/>
    <x v="380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110"/>
    <n v="72.38"/>
    <d v="2015-11-21T20:06:57"/>
    <x v="380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106"/>
    <n v="64.63"/>
    <d v="2015-06-15T21:50:44"/>
    <x v="380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108"/>
    <n v="38.57"/>
    <d v="2016-07-20T15:01:43"/>
    <x v="380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5"/>
    <n v="107.57"/>
    <d v="2015-05-27T01:40:14"/>
    <x v="380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119"/>
    <n v="27.5"/>
    <d v="2015-04-07T10:09:54"/>
    <x v="380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153"/>
    <n v="70.459999999999994"/>
    <d v="2015-01-30T22:16:41"/>
    <x v="380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00"/>
    <n v="178.57"/>
    <d v="2014-11-01T12:39:47"/>
    <x v="380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100"/>
    <n v="62.63"/>
    <d v="2016-08-11T20:46:11"/>
    <x v="380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225"/>
    <n v="75"/>
    <d v="2016-05-13T17:46:51"/>
    <x v="381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106"/>
    <n v="58.9"/>
    <d v="2014-10-15T20:22:25"/>
    <x v="38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05"/>
    <n v="139.56"/>
    <d v="2016-01-06T02:45:35"/>
    <x v="381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117"/>
    <n v="70"/>
    <d v="2014-11-20T20:56:12"/>
    <x v="381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109"/>
    <n v="57.39"/>
    <d v="2015-05-19T10:41:07"/>
    <x v="381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160"/>
    <n v="40"/>
    <d v="2016-03-31T22:36:48"/>
    <x v="38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113"/>
    <n v="64.290000000000006"/>
    <d v="2016-07-02T22:14:12"/>
    <x v="381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02"/>
    <n v="120.12"/>
    <d v="2015-05-28T18:22:38"/>
    <x v="381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1"/>
    <n v="1008.24"/>
    <d v="2015-04-22T17:03:29"/>
    <x v="38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101"/>
    <n v="63.28"/>
    <d v="2015-05-31T03:25:24"/>
    <x v="381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6500"/>
    <n v="21.67"/>
    <d v="2016-03-03T16:50:29"/>
    <x v="38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9"/>
    <n v="25.65"/>
    <d v="2014-05-21T18:51:27"/>
    <x v="382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22"/>
    <n v="47.7"/>
    <d v="2014-04-11T11:50:52"/>
    <x v="382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21"/>
    <n v="56.05"/>
    <d v="2014-05-07T01:44:24"/>
    <x v="38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41"/>
    <n v="81.319999999999993"/>
    <d v="2014-05-07T14:48:54"/>
    <x v="382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2"/>
    <n v="70.17"/>
    <d v="2015-09-01T15:02:54"/>
    <x v="382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3"/>
    <n v="23.63"/>
    <d v="2014-09-03T05:19:02"/>
    <x v="382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6"/>
    <n v="188.56"/>
    <d v="2015-06-04T05:23:11"/>
    <x v="38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16"/>
    <n v="49.51"/>
    <d v="2015-09-18T19:36:29"/>
    <x v="382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"/>
    <n v="75.459999999999994"/>
    <d v="2015-05-12T18:24:44"/>
    <x v="382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4"/>
    <n v="9.5"/>
    <d v="2014-12-02T02:59:03"/>
    <x v="383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4"/>
    <n v="35.5"/>
    <d v="2015-06-17T10:32:59"/>
    <x v="383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0"/>
    <n v="10"/>
    <d v="2015-03-02T04:34:36"/>
    <x v="383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0"/>
    <n v="13"/>
    <d v="2014-07-28T20:09:38"/>
    <x v="383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16"/>
    <n v="89.4"/>
    <d v="2015-04-09T21:14:18"/>
    <x v="383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3"/>
    <n v="25"/>
    <d v="2015-02-24T23:17:51"/>
    <x v="383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0"/>
    <n v="1"/>
    <d v="2015-02-06T17:50:03"/>
    <x v="383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5"/>
    <n v="65"/>
    <d v="2014-07-09T17:41:30"/>
    <x v="383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2"/>
    <n v="10"/>
    <d v="2015-05-04T10:20:44"/>
    <x v="383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0"/>
    <n v="1"/>
    <d v="2014-05-30T21:26:47"/>
    <x v="38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18"/>
    <n v="81.540000000000006"/>
    <d v="2014-07-13T15:51:50"/>
    <x v="384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5"/>
    <n v="100"/>
    <d v="2014-10-02T14:09:37"/>
    <x v="384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0"/>
    <n v="1"/>
    <d v="2016-08-29T06:15:56"/>
    <x v="384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  <e v="#DIV/0!"/>
    <d v="2015-09-06T15:11:45"/>
    <x v="384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1"/>
    <n v="20"/>
    <d v="2015-10-18T21:24:14"/>
    <x v="384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27"/>
    <n v="46.43"/>
    <d v="2014-07-21T15:38:18"/>
    <x v="384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1"/>
    <n v="5.5"/>
    <d v="2016-02-02T22:43:41"/>
    <x v="384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13"/>
    <n v="50.2"/>
    <d v="2016-05-19T19:32:19"/>
    <x v="384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20"/>
    <n v="100"/>
    <d v="2014-11-03T22:29:09"/>
    <x v="384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"/>
    <n v="30.13"/>
    <d v="2015-02-12T17:23:12"/>
    <x v="384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"/>
    <n v="150"/>
    <d v="2014-06-03T04:07:58"/>
    <x v="38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3"/>
    <n v="13.33"/>
    <d v="2017-01-28T18:44:10"/>
    <x v="385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  <e v="#DIV/0!"/>
    <d v="2015-06-25T03:29:56"/>
    <x v="385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  <e v="#DIV/0!"/>
    <d v="2015-09-08T16:42:15"/>
    <x v="385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  <e v="#DIV/0!"/>
    <d v="2015-01-03T00:23:42"/>
    <x v="385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  <e v="#DIV/0!"/>
    <d v="2016-09-02T08:19:25"/>
    <x v="385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6"/>
    <n v="15"/>
    <d v="2016-08-16T17:58:47"/>
    <x v="385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5"/>
    <n v="88.64"/>
    <d v="2016-11-08T16:15:52"/>
    <x v="385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0"/>
    <n v="10"/>
    <d v="2015-05-30T19:39:06"/>
    <x v="385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113"/>
    <n v="37.67"/>
    <d v="2016-09-06T19:15:35"/>
    <x v="385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00"/>
    <n v="166.67"/>
    <d v="2015-06-18T11:12:17"/>
    <x v="386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5"/>
    <n v="25"/>
    <d v="2017-01-21T00:26:39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  <e v="#DIV/0!"/>
    <d v="2016-01-04T23:36:10"/>
    <x v="386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65"/>
    <n v="14.44"/>
    <d v="2015-05-20T09:58:22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  <e v="#DIV/0!"/>
    <d v="2015-03-02T18:59:52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  <e v="#DIV/0!"/>
    <d v="2016-04-09T22:49:51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  <e v="#DIV/0!"/>
    <d v="2014-11-11T05:28:22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2"/>
    <n v="17.5"/>
    <d v="2015-03-16T20:35:29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27"/>
    <n v="38.71"/>
    <d v="2017-01-27T13:05:5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"/>
    <n v="13.11"/>
    <d v="2014-12-04T00:07:10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17"/>
    <n v="315.5"/>
    <d v="2015-06-16T18:12:24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3"/>
    <n v="37.14"/>
    <d v="2015-02-21T03:10:44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  <e v="#DIV/0!"/>
    <d v="2014-08-16T15:39:17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22"/>
    <n v="128.27000000000001"/>
    <d v="2014-05-20T15:47:20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3"/>
    <n v="47.27"/>
    <d v="2016-11-05T23:00:12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"/>
    <n v="50"/>
    <d v="2015-01-28T06:00:18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11"/>
    <n v="42.5"/>
    <d v="2014-06-03T04:36:18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18"/>
    <n v="44"/>
    <d v="2014-12-09T20:58:03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33"/>
    <n v="50.88"/>
    <d v="2015-07-08T11:34:30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1"/>
    <n v="62.5"/>
    <d v="2014-07-23T18:36:01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5"/>
    <n v="27"/>
    <d v="2015-05-12T02:13:11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1"/>
    <n v="25"/>
    <d v="2015-11-09T19:49:59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9"/>
    <n v="47.26"/>
    <d v="2016-10-20T11:14: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  <e v="#DIV/0!"/>
    <d v="2015-07-01T00:16:05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0"/>
    <n v="1.5"/>
    <d v="2015-04-01T05:30:00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12"/>
    <n v="24.71"/>
    <d v="2015-04-30T14:58:23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7"/>
    <n v="63.13"/>
    <d v="2015-05-19T22:01:33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15"/>
    <n v="38.25"/>
    <d v="2014-09-24T19:40:06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9"/>
    <n v="16.25"/>
    <d v="2014-07-14T03:14:56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0"/>
    <n v="33.75"/>
    <d v="2014-08-12T08:37:22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3"/>
    <n v="61.67"/>
    <d v="2015-08-08T18:09:57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37"/>
    <n v="83.14"/>
    <d v="2014-10-27T19:29:37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0"/>
    <n v="1"/>
    <d v="2015-02-24T06:28:50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0"/>
    <n v="142.86000000000001"/>
    <d v="2015-10-31T05:04:09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6"/>
    <n v="33.67"/>
    <d v="2015-04-20T19:39:16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0"/>
    <n v="5"/>
    <d v="2016-05-02T23:38:29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  <e v="#DIV/0!"/>
    <d v="2016-05-04T11:19:12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0"/>
    <n v="10"/>
    <d v="2014-08-12T12:39:21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0"/>
    <n v="40"/>
    <d v="2014-07-23T15:57:03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2"/>
    <n v="30"/>
    <d v="2015-12-20T16:26:13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5"/>
    <n v="45"/>
    <d v="2016-10-14T09:17:4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  <e v="#DIV/0!"/>
    <d v="2014-10-14T13:00:55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8"/>
    <n v="10.17"/>
    <d v="2015-01-16T18:26:50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12"/>
    <n v="81.41"/>
    <d v="2015-03-12T23:31:11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15"/>
    <n v="57.25"/>
    <d v="2014-05-27T23:02:02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10"/>
    <n v="5"/>
    <d v="2014-06-30T20:53:59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0"/>
    <n v="15"/>
    <d v="2014-11-27T02:02:28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"/>
    <n v="12.5"/>
    <d v="2014-07-10T06:25:04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13"/>
    <n v="93"/>
    <d v="2015-09-18T16:23:47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2"/>
    <n v="32.36"/>
    <d v="2016-08-19T19:51:05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  <e v="#DIV/0!"/>
    <d v="2016-03-04T08:07:48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  <e v="#DIV/0!"/>
    <d v="2015-08-12T03:38:27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0"/>
    <n v="1"/>
    <d v="2016-02-15T04:02:44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16"/>
    <n v="91.83"/>
    <d v="2016-06-17T23:14:22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11"/>
    <n v="45.83"/>
    <d v="2015-08-17T16:07:19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44"/>
    <n v="57.17"/>
    <d v="2015-08-05T15:45:46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  <e v="#DIV/0!"/>
    <d v="2016-11-01T06:18:40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86"/>
    <n v="248.5"/>
    <d v="2016-06-13T15:09:20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12"/>
    <n v="79.400000000000006"/>
    <d v="2015-05-27T21:44:14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0"/>
    <n v="5"/>
    <d v="2014-10-03T09:36:1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0"/>
    <n v="5.5"/>
    <d v="2014-11-18T11:49:11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1"/>
    <n v="25"/>
    <d v="2014-10-28T14:05:37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  <e v="#DIV/0!"/>
    <d v="2015-04-17T21:41:54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36"/>
    <n v="137.08000000000001"/>
    <d v="2015-10-02T18:41:08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  <e v="#DIV/0!"/>
    <d v="2015-07-28T15:54:35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0"/>
    <n v="5"/>
    <d v="2015-04-15T19:14:28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"/>
    <n v="39"/>
    <d v="2015-01-27T20:00:22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3"/>
    <n v="50.5"/>
    <d v="2016-09-02T03:25:44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  <e v="#DIV/0!"/>
    <d v="2014-07-09T07:48:43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16"/>
    <n v="49.28"/>
    <d v="2015-01-12T02:53:41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1"/>
    <n v="25"/>
    <d v="2016-03-10T16:51:2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0"/>
    <n v="1"/>
    <d v="2016-03-04T19:49:02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0"/>
    <n v="25"/>
    <d v="2015-08-27T18:58:10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  <e v="#DIV/0!"/>
    <d v="2016-06-29T01:09:46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  <e v="#DIV/0!"/>
    <d v="2014-05-15T15:37:4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24"/>
    <n v="53.13"/>
    <d v="2015-10-29T20:22:21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  <e v="#DIV/0!"/>
    <d v="2016-03-28T22:22:07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0"/>
    <n v="7"/>
    <d v="2016-05-23T23:25:54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32"/>
    <n v="40.06"/>
    <d v="2014-06-26T22:48:32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"/>
    <n v="24.33"/>
    <d v="2014-08-29T18:55:56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2"/>
    <n v="11.25"/>
    <d v="2015-12-04T20:17:36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0"/>
    <n v="10.5"/>
    <d v="2014-04-16T21:23:30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3"/>
    <n v="15"/>
    <d v="2015-11-03T14:54:54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  <e v="#DIV/0!"/>
    <d v="2015-10-19T03:41:57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6"/>
    <n v="42"/>
    <d v="2015-02-18T17:19:46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14"/>
    <n v="71.25"/>
    <d v="2016-02-14T05:39:40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1"/>
    <n v="22.5"/>
    <d v="2014-06-11T17:04:38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24"/>
    <n v="41"/>
    <d v="2017-02-04T06:58:2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11"/>
    <n v="47.91"/>
    <d v="2016-03-23T19:34:33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7"/>
    <n v="35.17"/>
    <d v="2016-08-19T20:30:46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0"/>
    <n v="5.5"/>
    <d v="2016-03-18T20:43:31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1"/>
    <n v="22.67"/>
    <d v="2014-06-21T12:52:06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1"/>
    <n v="26.38"/>
    <d v="2014-12-08T01:37:14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78"/>
    <n v="105.54"/>
    <d v="2016-04-09T16:25:10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32"/>
    <n v="29.09"/>
    <d v="2016-05-03T13:07:28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  <e v="#DIV/0!"/>
    <d v="2016-06-13T20:48:18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48"/>
    <n v="62"/>
    <d v="2014-07-10T20:36:01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1"/>
    <n v="217.5"/>
    <d v="2016-06-22T18:55:32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11"/>
    <n v="26.75"/>
    <d v="2014-12-02T15:25:53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2"/>
    <n v="18.329999999999998"/>
    <d v="2015-03-06T21:40:57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18"/>
    <n v="64.290000000000006"/>
    <d v="2014-06-05T14:22:27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4"/>
    <n v="175"/>
    <d v="2016-05-18T04:19:09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20"/>
    <n v="34"/>
    <d v="2015-05-08T19:26:20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35"/>
    <n v="84.28"/>
    <d v="2014-04-18T20:52:36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6"/>
    <n v="9.5"/>
    <d v="2014-10-08T23:07:2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2"/>
    <n v="33.74"/>
    <d v="2016-01-30T16:58:40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10"/>
    <n v="37.54"/>
    <d v="2016-04-07T13:09:54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38"/>
    <n v="11.62"/>
    <d v="2014-05-06T22:11:30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2"/>
    <n v="8"/>
    <d v="2015-08-14T01:56:53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  <e v="#DIV/0!"/>
    <d v="2015-10-09T17:59:41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4"/>
    <n v="23"/>
    <d v="2016-02-01T16:08:13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20"/>
    <n v="100"/>
    <d v="2015-05-01T15:28:02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5"/>
    <n v="60.11"/>
    <d v="2015-10-12T22:34:19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0"/>
    <n v="3"/>
    <d v="2015-04-13T20:45:12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0"/>
    <n v="5"/>
    <d v="2014-06-19T09:21:30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35"/>
    <n v="17.5"/>
    <d v="2015-01-15T16:24:37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17"/>
    <n v="29.24"/>
    <d v="2014-11-07T06:24:24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  <e v="#DIV/0!"/>
    <d v="2015-03-06T09:23:41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7"/>
    <n v="59.58"/>
    <d v="2015-02-26T23:07:06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17"/>
    <n v="82.57"/>
    <d v="2014-07-22T19:53:18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0"/>
    <n v="10"/>
    <d v="2016-03-08T15:29:18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8"/>
    <n v="32.36"/>
    <d v="2017-02-09T23:08:28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2"/>
    <n v="5.75"/>
    <d v="2014-08-28T01:02:41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"/>
    <n v="100.5"/>
    <d v="2015-01-16T14:05:47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0"/>
    <n v="1"/>
    <d v="2014-09-08T03:54:17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1"/>
    <n v="20"/>
    <d v="2014-08-21T19:23: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0"/>
    <n v="2"/>
    <d v="2016-01-22T18:33:07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0"/>
    <n v="5"/>
    <d v="2014-07-28T18:33:01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6"/>
    <n v="15"/>
    <d v="2015-06-22T23:08:27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4"/>
    <n v="25"/>
    <d v="2014-07-31T16:49:20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24"/>
    <n v="45.84"/>
    <d v="2014-10-09T18:29:26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8"/>
    <n v="4.75"/>
    <d v="2014-12-29T13:04:38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  <e v="#DIV/0!"/>
    <d v="2015-04-02T13:04:09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"/>
    <n v="13"/>
    <d v="2015-01-17T07:13:4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  <e v="#DIV/0!"/>
    <d v="2016-02-19T05:54:29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0"/>
    <n v="1"/>
    <d v="2015-06-19T18:44:23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4"/>
    <n v="10"/>
    <d v="2014-08-18T20:56:40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1"/>
    <n v="52.5"/>
    <d v="2014-08-05T16:07:54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9"/>
    <n v="32.5"/>
    <d v="2016-09-07T21:51:4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1"/>
    <n v="7.25"/>
    <d v="2016-02-17T16:13:16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17"/>
    <n v="33.33"/>
    <d v="2015-02-22T04:34:59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1"/>
    <n v="62.5"/>
    <d v="2014-08-27T21:52:38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70"/>
    <n v="63.56"/>
    <d v="2014-12-17T14:01:07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  <e v="#DIV/0!"/>
    <d v="2016-02-08T23:59: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"/>
    <n v="10"/>
    <d v="2015-08-01T16:04:57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5"/>
    <n v="62.5"/>
    <d v="2015-05-27T05:42:16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  <e v="#DIV/0!"/>
    <d v="2015-10-05T15:43:59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7"/>
    <n v="30.71"/>
    <d v="2017-02-02T23:18:01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28"/>
    <n v="51"/>
    <d v="2014-05-06T22:31:40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  <e v="#DIV/0!"/>
    <d v="2015-11-14T00:36:10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16"/>
    <n v="66.67"/>
    <d v="2016-01-05T15:43:19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  <e v="#DIV/0!"/>
    <d v="2014-10-29T14:02:44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7"/>
    <n v="59"/>
    <d v="2015-10-16T19:25:16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26"/>
    <n v="65.34"/>
    <d v="2016-09-01T06:27:04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"/>
    <n v="100"/>
    <d v="2015-03-04T22:44:10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37"/>
    <n v="147.4"/>
    <d v="2014-09-21T21:11:27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47"/>
    <n v="166.06"/>
    <d v="2014-06-14T22:29:24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11"/>
    <n v="40"/>
    <d v="2016-05-07T01:41:55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12"/>
    <n v="75.25"/>
    <d v="2014-08-18T19:10:10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  <n v="60"/>
    <d v="2015-10-28T16:06:07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31"/>
    <n v="1250"/>
    <d v="2015-05-20T05:33:24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0"/>
    <n v="10.5"/>
    <d v="2016-07-08T11:22:34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0"/>
    <n v="7"/>
    <d v="2014-12-22T02:01:04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  <e v="#DIV/0!"/>
    <d v="2014-11-05T22:58:45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38"/>
    <n v="56.25"/>
    <d v="2015-03-11T05:16:22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0"/>
    <n v="1"/>
    <d v="2014-07-22T04:49:49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8"/>
    <n v="38.33"/>
    <d v="2014-09-22T15:36:50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"/>
    <n v="27.5"/>
    <d v="2014-12-18T00:32:23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18"/>
    <n v="32.979999999999997"/>
    <d v="2016-03-07T12:13:07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0"/>
    <n v="16"/>
    <d v="2015-06-14T23:00:15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0"/>
    <n v="1"/>
    <d v="2014-09-23T15:16:31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  <e v="#DIV/0!"/>
    <d v="2014-05-02T19:26:37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38"/>
    <n v="86.62"/>
    <d v="2014-08-14T21:05:16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22"/>
    <n v="55"/>
    <d v="2014-10-16T16:33:48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  <e v="#DIV/0!"/>
    <d v="2016-08-31T20:11:25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18"/>
    <n v="41.95"/>
    <d v="2014-05-20T15:33:51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53"/>
    <n v="88.33"/>
    <d v="2016-06-13T22:23:59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22"/>
    <n v="129.16999999999999"/>
    <d v="2015-11-02T23:14:40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3"/>
    <n v="23.75"/>
    <d v="2016-03-17T01:27:24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"/>
    <n v="35.71"/>
    <d v="2014-08-15T15:22:32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3"/>
    <n v="57"/>
    <d v="2014-05-20T16:40:56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  <e v="#DIV/0!"/>
    <d v="2016-02-21T03:23:43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2"/>
    <n v="163.33000000000001"/>
    <d v="2016-06-02T17:44:28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"/>
    <n v="15"/>
    <d v="2014-05-28T16:21:24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19"/>
    <n v="64.17"/>
    <d v="2015-03-30T14:07:06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1"/>
    <n v="6.75"/>
    <d v="2014-07-13T22:50:11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0"/>
    <n v="25"/>
    <d v="2016-04-19T00:56:28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61"/>
    <n v="179.12"/>
    <d v="2015-08-19T02:49:10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1"/>
    <n v="34.950000000000003"/>
    <d v="2016-12-14T23:07:35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4"/>
    <n v="33.08"/>
    <d v="2015-01-18T15:52:36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17"/>
    <n v="27.5"/>
    <d v="2015-01-27T16:00:2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  <e v="#DIV/0!"/>
    <d v="2016-11-26T19:18:5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0"/>
    <n v="2"/>
    <d v="2014-06-22T18:35:11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"/>
    <n v="18.5"/>
    <d v="2015-03-15T08:17:06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27"/>
    <n v="35"/>
    <d v="2015-10-06T13:16:15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29"/>
    <n v="44.31"/>
    <d v="2014-05-20T01:06:09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  <e v="#DIV/0!"/>
    <d v="2014-09-23T19:05:49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9"/>
    <n v="222.5"/>
    <d v="2016-11-21T17:03:14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  <e v="#DIV/0!"/>
    <d v="2016-12-28T18:54:02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0"/>
    <n v="5"/>
    <d v="2016-05-20T22:32:01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  <e v="#DIV/0!"/>
    <d v="2016-05-21T16:45:16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16"/>
    <n v="29.17"/>
    <d v="2015-02-06T13:57:05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2"/>
    <n v="1.5"/>
    <d v="2015-10-30T04:32:33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22"/>
    <n v="126.5"/>
    <d v="2015-12-15T18:16:56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0"/>
    <n v="10"/>
    <d v="2016-09-09T10:28:26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0"/>
    <n v="10"/>
    <d v="2015-02-23T14:29:3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5"/>
    <n v="9.4"/>
    <d v="2015-10-27T22:34:59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  <e v="#DIV/0!"/>
    <d v="2016-06-17T17:49:46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11"/>
    <n v="72"/>
    <d v="2014-12-17T14:42:04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5"/>
    <n v="30"/>
    <d v="2015-04-28T17:34:48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3"/>
    <n v="10.67"/>
    <d v="2015-07-24T16:08:57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13"/>
    <n v="25.5"/>
    <d v="2014-12-17T12:09:1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0"/>
    <n v="20"/>
    <d v="2015-02-04T04:40:47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2"/>
    <n v="15"/>
    <d v="2015-06-23T19:34:5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37"/>
    <n v="91.25"/>
    <d v="2014-09-08T02:05:00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3"/>
    <n v="800"/>
    <d v="2016-11-19T00:45:50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11"/>
    <n v="80"/>
    <d v="2017-01-15T12:43:39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  <e v="#DIV/0!"/>
    <d v="2015-12-06T19:47:1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  <e v="#DIV/0!"/>
    <d v="2016-05-05T17:19:57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1"/>
    <n v="50"/>
    <d v="2016-07-19T20:24:33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  <e v="#DIV/0!"/>
    <d v="2014-10-15T02:59:5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  <e v="#DIV/0!"/>
    <d v="2016-12-26T21:41:22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7"/>
    <n v="22.83"/>
    <d v="2016-04-15T20:21:13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0"/>
    <n v="16.670000000000002"/>
    <d v="2015-07-03T19:59:26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21"/>
    <n v="45.79"/>
    <d v="2016-09-27T06:40:3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7"/>
    <n v="383.33"/>
    <d v="2016-11-23T00:15:09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71"/>
    <n v="106.97"/>
    <d v="2015-02-18T01:11: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2"/>
    <n v="10.25"/>
    <d v="2014-09-01T22:00:01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2"/>
    <n v="59"/>
    <d v="2017-02-01T00:45:37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  <e v="#DIV/0!"/>
    <d v="2015-10-30T12:56:44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29"/>
    <n v="14.33"/>
    <d v="2016-05-22T15:02:31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3"/>
    <n v="15.67"/>
    <d v="2015-01-25T03:15:40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0"/>
    <n v="1"/>
    <d v="2016-01-31T22:43:06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0"/>
    <n v="1"/>
    <d v="2015-12-20T13:45:2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300CB3-C8D4-2E49-AD78-50F0F2AFDCBE}" name="PivotTable5" cacheId="19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C6134B-B3EF-8A45-A77F-35735267F307}" name="PivotTable3" cacheId="19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BF032F-AE11-AA4E-BEFB-CE24C530AA67}" name="PivotTable2" cacheId="19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1DB23D-4B11-6845-9E85-F7B9D040981F}" name="PivotTable3" cacheId="19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46" firstHeaderRow="1" firstDataRow="1" firstDataCol="1" rowPageCount="2" colPageCount="1"/>
  <pivotFields count="22">
    <pivotField showAll="0"/>
    <pivotField showAll="0"/>
    <pivotField showAll="0"/>
    <pivotField numFmtId="44" showAll="0"/>
    <pivotField numFmtId="164" showAll="0"/>
    <pivotField dataField="1" showAll="0"/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G1" zoomScale="95" zoomScaleNormal="95" workbookViewId="0">
      <selection activeCell="P3" sqref="A1:U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style="10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" bestFit="1" customWidth="1"/>
    <col min="16" max="16" width="14.5" bestFit="1" customWidth="1"/>
    <col min="17" max="17" width="27.6640625" customWidth="1"/>
    <col min="18" max="18" width="15" bestFit="1" customWidth="1"/>
    <col min="19" max="19" width="19.83203125" style="15" bestFit="1" customWidth="1"/>
    <col min="20" max="20" width="22.5" bestFit="1" customWidth="1"/>
    <col min="21" max="21" width="13.6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8361</v>
      </c>
      <c r="P1" s="1" t="s">
        <v>8362</v>
      </c>
      <c r="Q1" s="1" t="s">
        <v>8359</v>
      </c>
      <c r="R1" s="1" t="s">
        <v>8360</v>
      </c>
      <c r="S1" s="15" t="s">
        <v>8416</v>
      </c>
      <c r="T1" t="s">
        <v>8358</v>
      </c>
      <c r="U1" s="1" t="s">
        <v>8378</v>
      </c>
    </row>
    <row r="2" spans="1:21" ht="49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0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8306</v>
      </c>
      <c r="P2" t="s">
        <v>8307</v>
      </c>
      <c r="Q2" s="14">
        <f>ROUND(E2/D2*100,0)</f>
        <v>137</v>
      </c>
      <c r="R2" s="14">
        <f>ROUND(E2/L2,2)</f>
        <v>63.92</v>
      </c>
      <c r="S2" s="16">
        <f>(((J2/60)/60)/24)+DATE(1970,1,1)</f>
        <v>42177.007071759261</v>
      </c>
      <c r="T2" s="16">
        <f>(((I2/60)/60)/24)+DATE(1970,1,1)</f>
        <v>42208.125</v>
      </c>
      <c r="U2">
        <f>YEAR(T2)</f>
        <v>2015</v>
      </c>
    </row>
    <row r="3" spans="1:21" ht="33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0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8306</v>
      </c>
      <c r="P3" t="s">
        <v>8307</v>
      </c>
      <c r="Q3" s="14">
        <f t="shared" ref="Q3:Q66" si="0">ROUND(E3/D3*100,0)</f>
        <v>143</v>
      </c>
      <c r="R3" s="14">
        <f t="shared" ref="R3:R66" si="1">ROUND(E3/L3,2)</f>
        <v>185.48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YEAR(T3)</f>
        <v>2017</v>
      </c>
    </row>
    <row r="4" spans="1:21" ht="49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0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8306</v>
      </c>
      <c r="P4" t="s">
        <v>8307</v>
      </c>
      <c r="Q4" s="14">
        <f t="shared" si="0"/>
        <v>105</v>
      </c>
      <c r="R4" s="14">
        <f t="shared" si="1"/>
        <v>15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3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0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8306</v>
      </c>
      <c r="P5" t="s">
        <v>8307</v>
      </c>
      <c r="Q5" s="14">
        <f t="shared" si="0"/>
        <v>104</v>
      </c>
      <c r="R5" s="14">
        <f t="shared" si="1"/>
        <v>69.27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0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8306</v>
      </c>
      <c r="P6" t="s">
        <v>8307</v>
      </c>
      <c r="Q6" s="14">
        <f t="shared" si="0"/>
        <v>123</v>
      </c>
      <c r="R6" s="14">
        <f t="shared" si="1"/>
        <v>190.55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9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0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8306</v>
      </c>
      <c r="P7" t="s">
        <v>8307</v>
      </c>
      <c r="Q7" s="14">
        <f t="shared" si="0"/>
        <v>110</v>
      </c>
      <c r="R7" s="14">
        <f t="shared" si="1"/>
        <v>93.4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9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0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8306</v>
      </c>
      <c r="P8" t="s">
        <v>8307</v>
      </c>
      <c r="Q8" s="14">
        <f t="shared" si="0"/>
        <v>106</v>
      </c>
      <c r="R8" s="14">
        <f t="shared" si="1"/>
        <v>146.88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9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0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8306</v>
      </c>
      <c r="P9" t="s">
        <v>8307</v>
      </c>
      <c r="Q9" s="14">
        <f t="shared" si="0"/>
        <v>101</v>
      </c>
      <c r="R9" s="14">
        <f t="shared" si="1"/>
        <v>159.82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7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8306</v>
      </c>
      <c r="P10" t="s">
        <v>8307</v>
      </c>
      <c r="Q10" s="14">
        <f t="shared" si="0"/>
        <v>100</v>
      </c>
      <c r="R10" s="14">
        <f t="shared" si="1"/>
        <v>291.79000000000002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9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0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8306</v>
      </c>
      <c r="P11" t="s">
        <v>8307</v>
      </c>
      <c r="Q11" s="14">
        <f t="shared" si="0"/>
        <v>126</v>
      </c>
      <c r="R11" s="14">
        <f t="shared" si="1"/>
        <v>31.5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9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0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8306</v>
      </c>
      <c r="P12" t="s">
        <v>8307</v>
      </c>
      <c r="Q12" s="14">
        <f t="shared" si="0"/>
        <v>101</v>
      </c>
      <c r="R12" s="14">
        <f t="shared" si="1"/>
        <v>158.68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9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0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8306</v>
      </c>
      <c r="P13" t="s">
        <v>8307</v>
      </c>
      <c r="Q13" s="14">
        <f t="shared" si="0"/>
        <v>121</v>
      </c>
      <c r="R13" s="14">
        <f t="shared" si="1"/>
        <v>80.33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9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0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8306</v>
      </c>
      <c r="P14" t="s">
        <v>8307</v>
      </c>
      <c r="Q14" s="14">
        <f t="shared" si="0"/>
        <v>165</v>
      </c>
      <c r="R14" s="14">
        <f t="shared" si="1"/>
        <v>59.96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3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0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8306</v>
      </c>
      <c r="P15" t="s">
        <v>8307</v>
      </c>
      <c r="Q15" s="14">
        <f t="shared" si="0"/>
        <v>160</v>
      </c>
      <c r="R15" s="14">
        <f t="shared" si="1"/>
        <v>109.78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3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0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8306</v>
      </c>
      <c r="P16" t="s">
        <v>8307</v>
      </c>
      <c r="Q16" s="14">
        <f t="shared" si="0"/>
        <v>101</v>
      </c>
      <c r="R16" s="14">
        <f t="shared" si="1"/>
        <v>147.71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9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0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8306</v>
      </c>
      <c r="P17" t="s">
        <v>8307</v>
      </c>
      <c r="Q17" s="14">
        <f t="shared" si="0"/>
        <v>107</v>
      </c>
      <c r="R17" s="14">
        <f t="shared" si="1"/>
        <v>21.76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9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0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8306</v>
      </c>
      <c r="P18" t="s">
        <v>8307</v>
      </c>
      <c r="Q18" s="14">
        <f t="shared" si="0"/>
        <v>100</v>
      </c>
      <c r="R18" s="14">
        <f t="shared" si="1"/>
        <v>171.84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9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0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8306</v>
      </c>
      <c r="P19" t="s">
        <v>8307</v>
      </c>
      <c r="Q19" s="14">
        <f t="shared" si="0"/>
        <v>101</v>
      </c>
      <c r="R19" s="14">
        <f t="shared" si="1"/>
        <v>41.94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9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8306</v>
      </c>
      <c r="P20" t="s">
        <v>8307</v>
      </c>
      <c r="Q20" s="14">
        <f t="shared" si="0"/>
        <v>106</v>
      </c>
      <c r="R20" s="14">
        <f t="shared" si="1"/>
        <v>93.26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9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0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8306</v>
      </c>
      <c r="P21" t="s">
        <v>8307</v>
      </c>
      <c r="Q21" s="14">
        <f t="shared" si="0"/>
        <v>145</v>
      </c>
      <c r="R21" s="14">
        <f t="shared" si="1"/>
        <v>56.14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9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0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8306</v>
      </c>
      <c r="P22" t="s">
        <v>8307</v>
      </c>
      <c r="Q22" s="14">
        <f t="shared" si="0"/>
        <v>100</v>
      </c>
      <c r="R22" s="14">
        <f t="shared" si="1"/>
        <v>80.16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9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0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8306</v>
      </c>
      <c r="P23" t="s">
        <v>8307</v>
      </c>
      <c r="Q23" s="14">
        <f t="shared" si="0"/>
        <v>109</v>
      </c>
      <c r="R23" s="14">
        <f t="shared" si="1"/>
        <v>199.9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3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0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8306</v>
      </c>
      <c r="P24" t="s">
        <v>8307</v>
      </c>
      <c r="Q24" s="14">
        <f t="shared" si="0"/>
        <v>117</v>
      </c>
      <c r="R24" s="14">
        <f t="shared" si="1"/>
        <v>51.25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2015</v>
      </c>
    </row>
    <row r="25" spans="1:21" ht="49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8306</v>
      </c>
      <c r="P25" t="s">
        <v>8307</v>
      </c>
      <c r="Q25" s="14">
        <f t="shared" si="0"/>
        <v>119</v>
      </c>
      <c r="R25" s="14">
        <f t="shared" si="1"/>
        <v>103.04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3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0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8306</v>
      </c>
      <c r="P26" t="s">
        <v>8307</v>
      </c>
      <c r="Q26" s="14">
        <f t="shared" si="0"/>
        <v>109</v>
      </c>
      <c r="R26" s="14">
        <f t="shared" si="1"/>
        <v>66.349999999999994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9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0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8306</v>
      </c>
      <c r="P27" t="s">
        <v>8307</v>
      </c>
      <c r="Q27" s="14">
        <f t="shared" si="0"/>
        <v>133</v>
      </c>
      <c r="R27" s="14">
        <f t="shared" si="1"/>
        <v>57.14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2016</v>
      </c>
    </row>
    <row r="28" spans="1:21" ht="49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0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8306</v>
      </c>
      <c r="P28" t="s">
        <v>8307</v>
      </c>
      <c r="Q28" s="14">
        <f t="shared" si="0"/>
        <v>155</v>
      </c>
      <c r="R28" s="14">
        <f t="shared" si="1"/>
        <v>102.11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9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0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8306</v>
      </c>
      <c r="P29" t="s">
        <v>8307</v>
      </c>
      <c r="Q29" s="14">
        <f t="shared" si="0"/>
        <v>112</v>
      </c>
      <c r="R29" s="14">
        <f t="shared" si="1"/>
        <v>148.97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3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8306</v>
      </c>
      <c r="P30" t="s">
        <v>8307</v>
      </c>
      <c r="Q30" s="14">
        <f t="shared" si="0"/>
        <v>100</v>
      </c>
      <c r="R30" s="14">
        <f t="shared" si="1"/>
        <v>169.61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9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0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8306</v>
      </c>
      <c r="P31" t="s">
        <v>8307</v>
      </c>
      <c r="Q31" s="14">
        <f t="shared" si="0"/>
        <v>123</v>
      </c>
      <c r="R31" s="14">
        <f t="shared" si="1"/>
        <v>31.62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9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0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8306</v>
      </c>
      <c r="P32" t="s">
        <v>8307</v>
      </c>
      <c r="Q32" s="14">
        <f t="shared" si="0"/>
        <v>101</v>
      </c>
      <c r="R32" s="14">
        <f t="shared" si="1"/>
        <v>76.45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9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0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8306</v>
      </c>
      <c r="P33" t="s">
        <v>8307</v>
      </c>
      <c r="Q33" s="14">
        <f t="shared" si="0"/>
        <v>100</v>
      </c>
      <c r="R33" s="14">
        <f t="shared" si="1"/>
        <v>13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9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8306</v>
      </c>
      <c r="P34" t="s">
        <v>8307</v>
      </c>
      <c r="Q34" s="14">
        <f t="shared" si="0"/>
        <v>100</v>
      </c>
      <c r="R34" s="14">
        <f t="shared" si="1"/>
        <v>320.45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9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0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8306</v>
      </c>
      <c r="P35" t="s">
        <v>8307</v>
      </c>
      <c r="Q35" s="14">
        <f t="shared" si="0"/>
        <v>102</v>
      </c>
      <c r="R35" s="14">
        <f t="shared" si="1"/>
        <v>83.75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9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0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8306</v>
      </c>
      <c r="P36" t="s">
        <v>8307</v>
      </c>
      <c r="Q36" s="14">
        <f t="shared" si="0"/>
        <v>130</v>
      </c>
      <c r="R36" s="14">
        <f t="shared" si="1"/>
        <v>49.88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3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8306</v>
      </c>
      <c r="P37" t="s">
        <v>8307</v>
      </c>
      <c r="Q37" s="14">
        <f t="shared" si="0"/>
        <v>167</v>
      </c>
      <c r="R37" s="14">
        <f t="shared" si="1"/>
        <v>59.46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3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0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8306</v>
      </c>
      <c r="P38" t="s">
        <v>8307</v>
      </c>
      <c r="Q38" s="14">
        <f t="shared" si="0"/>
        <v>142</v>
      </c>
      <c r="R38" s="14">
        <f t="shared" si="1"/>
        <v>193.84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9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0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8306</v>
      </c>
      <c r="P39" t="s">
        <v>8307</v>
      </c>
      <c r="Q39" s="14">
        <f t="shared" si="0"/>
        <v>183</v>
      </c>
      <c r="R39" s="14">
        <f t="shared" si="1"/>
        <v>159.51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9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8306</v>
      </c>
      <c r="P40" t="s">
        <v>8307</v>
      </c>
      <c r="Q40" s="14">
        <f t="shared" si="0"/>
        <v>110</v>
      </c>
      <c r="R40" s="14">
        <f t="shared" si="1"/>
        <v>41.68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9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8306</v>
      </c>
      <c r="P41" t="s">
        <v>8307</v>
      </c>
      <c r="Q41" s="14">
        <f t="shared" si="0"/>
        <v>131</v>
      </c>
      <c r="R41" s="14">
        <f t="shared" si="1"/>
        <v>150.9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9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0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8306</v>
      </c>
      <c r="P42" t="s">
        <v>8307</v>
      </c>
      <c r="Q42" s="14">
        <f t="shared" si="0"/>
        <v>101</v>
      </c>
      <c r="R42" s="14">
        <f t="shared" si="1"/>
        <v>126.69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9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0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8306</v>
      </c>
      <c r="P43" t="s">
        <v>8307</v>
      </c>
      <c r="Q43" s="14">
        <f t="shared" si="0"/>
        <v>100</v>
      </c>
      <c r="R43" s="14">
        <f t="shared" si="1"/>
        <v>105.26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9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0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8306</v>
      </c>
      <c r="P44" t="s">
        <v>8307</v>
      </c>
      <c r="Q44" s="14">
        <f t="shared" si="0"/>
        <v>142</v>
      </c>
      <c r="R44" s="14">
        <f t="shared" si="1"/>
        <v>117.51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9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0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8306</v>
      </c>
      <c r="P45" t="s">
        <v>8307</v>
      </c>
      <c r="Q45" s="14">
        <f t="shared" si="0"/>
        <v>309</v>
      </c>
      <c r="R45" s="14">
        <f t="shared" si="1"/>
        <v>117.36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9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0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8306</v>
      </c>
      <c r="P46" t="s">
        <v>8307</v>
      </c>
      <c r="Q46" s="14">
        <f t="shared" si="0"/>
        <v>100</v>
      </c>
      <c r="R46" s="14">
        <f t="shared" si="1"/>
        <v>133.33000000000001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9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0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8306</v>
      </c>
      <c r="P47" t="s">
        <v>8307</v>
      </c>
      <c r="Q47" s="14">
        <f t="shared" si="0"/>
        <v>120</v>
      </c>
      <c r="R47" s="14">
        <f t="shared" si="1"/>
        <v>98.36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9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0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8306</v>
      </c>
      <c r="P48" t="s">
        <v>8307</v>
      </c>
      <c r="Q48" s="14">
        <f t="shared" si="0"/>
        <v>104</v>
      </c>
      <c r="R48" s="14">
        <f t="shared" si="1"/>
        <v>194.44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9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0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8306</v>
      </c>
      <c r="P49" t="s">
        <v>8307</v>
      </c>
      <c r="Q49" s="14">
        <f t="shared" si="0"/>
        <v>108</v>
      </c>
      <c r="R49" s="14">
        <f t="shared" si="1"/>
        <v>76.87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9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8306</v>
      </c>
      <c r="P50" t="s">
        <v>8307</v>
      </c>
      <c r="Q50" s="14">
        <f t="shared" si="0"/>
        <v>108</v>
      </c>
      <c r="R50" s="14">
        <f t="shared" si="1"/>
        <v>56.82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7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0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8306</v>
      </c>
      <c r="P51" t="s">
        <v>8307</v>
      </c>
      <c r="Q51" s="14">
        <f t="shared" si="0"/>
        <v>100</v>
      </c>
      <c r="R51" s="14">
        <f t="shared" si="1"/>
        <v>137.93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9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0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8306</v>
      </c>
      <c r="P52" t="s">
        <v>8307</v>
      </c>
      <c r="Q52" s="14">
        <f t="shared" si="0"/>
        <v>100</v>
      </c>
      <c r="R52" s="14">
        <f t="shared" si="1"/>
        <v>27.27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2015</v>
      </c>
    </row>
    <row r="53" spans="1:21" ht="49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0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8306</v>
      </c>
      <c r="P53" t="s">
        <v>8307</v>
      </c>
      <c r="Q53" s="14">
        <f t="shared" si="0"/>
        <v>128</v>
      </c>
      <c r="R53" s="14">
        <f t="shared" si="1"/>
        <v>118.34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9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0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8306</v>
      </c>
      <c r="P54" t="s">
        <v>8307</v>
      </c>
      <c r="Q54" s="14">
        <f t="shared" si="0"/>
        <v>116</v>
      </c>
      <c r="R54" s="14">
        <f t="shared" si="1"/>
        <v>223.48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3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0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8306</v>
      </c>
      <c r="P55" t="s">
        <v>8307</v>
      </c>
      <c r="Q55" s="14">
        <f t="shared" si="0"/>
        <v>110</v>
      </c>
      <c r="R55" s="14">
        <f t="shared" si="1"/>
        <v>28.11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9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0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8306</v>
      </c>
      <c r="P56" t="s">
        <v>8307</v>
      </c>
      <c r="Q56" s="14">
        <f t="shared" si="0"/>
        <v>101</v>
      </c>
      <c r="R56" s="14">
        <f t="shared" si="1"/>
        <v>194.23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9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0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8306</v>
      </c>
      <c r="P57" t="s">
        <v>8307</v>
      </c>
      <c r="Q57" s="14">
        <f t="shared" si="0"/>
        <v>129</v>
      </c>
      <c r="R57" s="14">
        <f t="shared" si="1"/>
        <v>128.94999999999999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3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0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8306</v>
      </c>
      <c r="P58" t="s">
        <v>8307</v>
      </c>
      <c r="Q58" s="14">
        <f t="shared" si="0"/>
        <v>107</v>
      </c>
      <c r="R58" s="14">
        <f t="shared" si="1"/>
        <v>49.32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9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0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8306</v>
      </c>
      <c r="P59" t="s">
        <v>8307</v>
      </c>
      <c r="Q59" s="14">
        <f t="shared" si="0"/>
        <v>102</v>
      </c>
      <c r="R59" s="14">
        <f t="shared" si="1"/>
        <v>221.52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3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8306</v>
      </c>
      <c r="P60" t="s">
        <v>8307</v>
      </c>
      <c r="Q60" s="14">
        <f t="shared" si="0"/>
        <v>103</v>
      </c>
      <c r="R60" s="14">
        <f t="shared" si="1"/>
        <v>137.21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9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0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8306</v>
      </c>
      <c r="P61" t="s">
        <v>8307</v>
      </c>
      <c r="Q61" s="14">
        <f t="shared" si="0"/>
        <v>100</v>
      </c>
      <c r="R61" s="14">
        <f t="shared" si="1"/>
        <v>606.82000000000005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9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0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8306</v>
      </c>
      <c r="P62" t="s">
        <v>8308</v>
      </c>
      <c r="Q62" s="14">
        <f t="shared" si="0"/>
        <v>103</v>
      </c>
      <c r="R62" s="14">
        <f t="shared" si="1"/>
        <v>43.04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9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0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8306</v>
      </c>
      <c r="P63" t="s">
        <v>8308</v>
      </c>
      <c r="Q63" s="14">
        <f t="shared" si="0"/>
        <v>148</v>
      </c>
      <c r="R63" s="14">
        <f t="shared" si="1"/>
        <v>322.39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9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0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8306</v>
      </c>
      <c r="P64" t="s">
        <v>8308</v>
      </c>
      <c r="Q64" s="14">
        <f t="shared" si="0"/>
        <v>155</v>
      </c>
      <c r="R64" s="14">
        <f t="shared" si="1"/>
        <v>96.71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9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0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8306</v>
      </c>
      <c r="P65" t="s">
        <v>8308</v>
      </c>
      <c r="Q65" s="14">
        <f t="shared" si="0"/>
        <v>114</v>
      </c>
      <c r="R65" s="14">
        <f t="shared" si="1"/>
        <v>35.47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9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0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8306</v>
      </c>
      <c r="P66" t="s">
        <v>8308</v>
      </c>
      <c r="Q66" s="14">
        <f t="shared" si="0"/>
        <v>173</v>
      </c>
      <c r="R66" s="14">
        <f t="shared" si="1"/>
        <v>86.67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3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0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8306</v>
      </c>
      <c r="P67" t="s">
        <v>8308</v>
      </c>
      <c r="Q67" s="14">
        <f t="shared" ref="Q67:Q130" si="5">ROUND(E67/D67*100,0)</f>
        <v>108</v>
      </c>
      <c r="R67" s="14">
        <f t="shared" ref="R67:R130" si="6">ROUND(E67/L67,2)</f>
        <v>132.05000000000001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33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0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8306</v>
      </c>
      <c r="P68" t="s">
        <v>8308</v>
      </c>
      <c r="Q68" s="14">
        <f t="shared" si="5"/>
        <v>119</v>
      </c>
      <c r="R68" s="14">
        <f t="shared" si="6"/>
        <v>91.23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9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0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8306</v>
      </c>
      <c r="P69" t="s">
        <v>8308</v>
      </c>
      <c r="Q69" s="14">
        <f t="shared" si="5"/>
        <v>116</v>
      </c>
      <c r="R69" s="14">
        <f t="shared" si="6"/>
        <v>116.25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8306</v>
      </c>
      <c r="P70" t="s">
        <v>8308</v>
      </c>
      <c r="Q70" s="14">
        <f t="shared" si="5"/>
        <v>127</v>
      </c>
      <c r="R70" s="14">
        <f t="shared" si="6"/>
        <v>21.19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9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0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8306</v>
      </c>
      <c r="P71" t="s">
        <v>8308</v>
      </c>
      <c r="Q71" s="14">
        <f t="shared" si="5"/>
        <v>111</v>
      </c>
      <c r="R71" s="14">
        <f t="shared" si="6"/>
        <v>62.33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9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0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8306</v>
      </c>
      <c r="P72" t="s">
        <v>8308</v>
      </c>
      <c r="Q72" s="14">
        <f t="shared" si="5"/>
        <v>127</v>
      </c>
      <c r="R72" s="14">
        <f t="shared" si="6"/>
        <v>37.409999999999997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9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0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8306</v>
      </c>
      <c r="P73" t="s">
        <v>8308</v>
      </c>
      <c r="Q73" s="14">
        <f t="shared" si="5"/>
        <v>124</v>
      </c>
      <c r="R73" s="14">
        <f t="shared" si="6"/>
        <v>69.72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9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0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8306</v>
      </c>
      <c r="P74" t="s">
        <v>8308</v>
      </c>
      <c r="Q74" s="14">
        <f t="shared" si="5"/>
        <v>108</v>
      </c>
      <c r="R74" s="14">
        <f t="shared" si="6"/>
        <v>58.17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9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0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8306</v>
      </c>
      <c r="P75" t="s">
        <v>8308</v>
      </c>
      <c r="Q75" s="14">
        <f t="shared" si="5"/>
        <v>100</v>
      </c>
      <c r="R75" s="14">
        <f t="shared" si="6"/>
        <v>50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9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0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8306</v>
      </c>
      <c r="P76" t="s">
        <v>8308</v>
      </c>
      <c r="Q76" s="14">
        <f t="shared" si="5"/>
        <v>113</v>
      </c>
      <c r="R76" s="14">
        <f t="shared" si="6"/>
        <v>19.47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2016</v>
      </c>
    </row>
    <row r="77" spans="1:21" ht="49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0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8306</v>
      </c>
      <c r="P77" t="s">
        <v>8308</v>
      </c>
      <c r="Q77" s="14">
        <f t="shared" si="5"/>
        <v>115</v>
      </c>
      <c r="R77" s="14">
        <f t="shared" si="6"/>
        <v>85.96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9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0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8306</v>
      </c>
      <c r="P78" t="s">
        <v>8308</v>
      </c>
      <c r="Q78" s="14">
        <f t="shared" si="5"/>
        <v>153</v>
      </c>
      <c r="R78" s="14">
        <f t="shared" si="6"/>
        <v>30.67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9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0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8306</v>
      </c>
      <c r="P79" t="s">
        <v>8308</v>
      </c>
      <c r="Q79" s="14">
        <f t="shared" si="5"/>
        <v>393</v>
      </c>
      <c r="R79" s="14">
        <f t="shared" si="6"/>
        <v>60.38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7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8306</v>
      </c>
      <c r="P80" t="s">
        <v>8308</v>
      </c>
      <c r="Q80" s="14">
        <f t="shared" si="5"/>
        <v>2702</v>
      </c>
      <c r="R80" s="14">
        <f t="shared" si="6"/>
        <v>38.6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9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0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8306</v>
      </c>
      <c r="P81" t="s">
        <v>8308</v>
      </c>
      <c r="Q81" s="14">
        <f t="shared" si="5"/>
        <v>127</v>
      </c>
      <c r="R81" s="14">
        <f t="shared" si="6"/>
        <v>40.270000000000003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9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0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8306</v>
      </c>
      <c r="P82" t="s">
        <v>8308</v>
      </c>
      <c r="Q82" s="14">
        <f t="shared" si="5"/>
        <v>107</v>
      </c>
      <c r="R82" s="14">
        <f t="shared" si="6"/>
        <v>273.83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9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0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8306</v>
      </c>
      <c r="P83" t="s">
        <v>8308</v>
      </c>
      <c r="Q83" s="14">
        <f t="shared" si="5"/>
        <v>198</v>
      </c>
      <c r="R83" s="14">
        <f t="shared" si="6"/>
        <v>53.04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9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0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8306</v>
      </c>
      <c r="P84" t="s">
        <v>8308</v>
      </c>
      <c r="Q84" s="14">
        <f t="shared" si="5"/>
        <v>100</v>
      </c>
      <c r="R84" s="14">
        <f t="shared" si="6"/>
        <v>40.01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9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0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8306</v>
      </c>
      <c r="P85" t="s">
        <v>8308</v>
      </c>
      <c r="Q85" s="14">
        <f t="shared" si="5"/>
        <v>103</v>
      </c>
      <c r="R85" s="14">
        <f t="shared" si="6"/>
        <v>15.77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9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8306</v>
      </c>
      <c r="P86" t="s">
        <v>8308</v>
      </c>
      <c r="Q86" s="14">
        <f t="shared" si="5"/>
        <v>100</v>
      </c>
      <c r="R86" s="14">
        <f t="shared" si="6"/>
        <v>71.430000000000007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9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0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8306</v>
      </c>
      <c r="P87" t="s">
        <v>8308</v>
      </c>
      <c r="Q87" s="14">
        <f t="shared" si="5"/>
        <v>126</v>
      </c>
      <c r="R87" s="14">
        <f t="shared" si="6"/>
        <v>71.709999999999994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9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0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8306</v>
      </c>
      <c r="P88" t="s">
        <v>8308</v>
      </c>
      <c r="Q88" s="14">
        <f t="shared" si="5"/>
        <v>106</v>
      </c>
      <c r="R88" s="14">
        <f t="shared" si="6"/>
        <v>375.76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9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0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8306</v>
      </c>
      <c r="P89" t="s">
        <v>8308</v>
      </c>
      <c r="Q89" s="14">
        <f t="shared" si="5"/>
        <v>105</v>
      </c>
      <c r="R89" s="14">
        <f t="shared" si="6"/>
        <v>104.6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9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8306</v>
      </c>
      <c r="P90" t="s">
        <v>8308</v>
      </c>
      <c r="Q90" s="14">
        <f t="shared" si="5"/>
        <v>103</v>
      </c>
      <c r="R90" s="14">
        <f t="shared" si="6"/>
        <v>60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9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0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8306</v>
      </c>
      <c r="P91" t="s">
        <v>8308</v>
      </c>
      <c r="Q91" s="14">
        <f t="shared" si="5"/>
        <v>115</v>
      </c>
      <c r="R91" s="14">
        <f t="shared" si="6"/>
        <v>123.29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3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0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8306</v>
      </c>
      <c r="P92" t="s">
        <v>8308</v>
      </c>
      <c r="Q92" s="14">
        <f t="shared" si="5"/>
        <v>100</v>
      </c>
      <c r="R92" s="14">
        <f t="shared" si="6"/>
        <v>31.38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9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0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8306</v>
      </c>
      <c r="P93" t="s">
        <v>8308</v>
      </c>
      <c r="Q93" s="14">
        <f t="shared" si="5"/>
        <v>120</v>
      </c>
      <c r="R93" s="14">
        <f t="shared" si="6"/>
        <v>78.260000000000005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9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0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8306</v>
      </c>
      <c r="P94" t="s">
        <v>8308</v>
      </c>
      <c r="Q94" s="14">
        <f t="shared" si="5"/>
        <v>105</v>
      </c>
      <c r="R94" s="14">
        <f t="shared" si="6"/>
        <v>122.33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2017</v>
      </c>
    </row>
    <row r="95" spans="1:21" ht="49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0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8306</v>
      </c>
      <c r="P95" t="s">
        <v>8308</v>
      </c>
      <c r="Q95" s="14">
        <f t="shared" si="5"/>
        <v>111</v>
      </c>
      <c r="R95" s="14">
        <f t="shared" si="6"/>
        <v>73.73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9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0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8306</v>
      </c>
      <c r="P96" t="s">
        <v>8308</v>
      </c>
      <c r="Q96" s="14">
        <f t="shared" si="5"/>
        <v>104</v>
      </c>
      <c r="R96" s="14">
        <f t="shared" si="6"/>
        <v>21.67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9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0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8306</v>
      </c>
      <c r="P97" t="s">
        <v>8308</v>
      </c>
      <c r="Q97" s="14">
        <f t="shared" si="5"/>
        <v>131</v>
      </c>
      <c r="R97" s="14">
        <f t="shared" si="6"/>
        <v>21.9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9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0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8306</v>
      </c>
      <c r="P98" t="s">
        <v>8308</v>
      </c>
      <c r="Q98" s="14">
        <f t="shared" si="5"/>
        <v>115</v>
      </c>
      <c r="R98" s="14">
        <f t="shared" si="6"/>
        <v>50.59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9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0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8306</v>
      </c>
      <c r="P99" t="s">
        <v>8308</v>
      </c>
      <c r="Q99" s="14">
        <f t="shared" si="5"/>
        <v>106</v>
      </c>
      <c r="R99" s="14">
        <f t="shared" si="6"/>
        <v>53.13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9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8306</v>
      </c>
      <c r="P100" t="s">
        <v>8308</v>
      </c>
      <c r="Q100" s="14">
        <f t="shared" si="5"/>
        <v>106</v>
      </c>
      <c r="R100" s="14">
        <f t="shared" si="6"/>
        <v>56.67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3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0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8306</v>
      </c>
      <c r="P101" t="s">
        <v>8308</v>
      </c>
      <c r="Q101" s="14">
        <f t="shared" si="5"/>
        <v>106</v>
      </c>
      <c r="R101" s="14">
        <f t="shared" si="6"/>
        <v>40.78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2014</v>
      </c>
    </row>
    <row r="102" spans="1:21" ht="49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0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8306</v>
      </c>
      <c r="P102" t="s">
        <v>8308</v>
      </c>
      <c r="Q102" s="14">
        <f t="shared" si="5"/>
        <v>100</v>
      </c>
      <c r="R102" s="14">
        <f t="shared" si="6"/>
        <v>192.31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9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0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8306</v>
      </c>
      <c r="P103" t="s">
        <v>8308</v>
      </c>
      <c r="Q103" s="14">
        <f t="shared" si="5"/>
        <v>100</v>
      </c>
      <c r="R103" s="14">
        <f t="shared" si="6"/>
        <v>100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2013</v>
      </c>
    </row>
    <row r="104" spans="1:21" ht="49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0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8306</v>
      </c>
      <c r="P104" t="s">
        <v>8308</v>
      </c>
      <c r="Q104" s="14">
        <f t="shared" si="5"/>
        <v>128</v>
      </c>
      <c r="R104" s="14">
        <f t="shared" si="6"/>
        <v>117.92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3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0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8306</v>
      </c>
      <c r="P105" t="s">
        <v>8308</v>
      </c>
      <c r="Q105" s="14">
        <f t="shared" si="5"/>
        <v>105</v>
      </c>
      <c r="R105" s="14">
        <f t="shared" si="6"/>
        <v>27.9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3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0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8306</v>
      </c>
      <c r="P106" t="s">
        <v>8308</v>
      </c>
      <c r="Q106" s="14">
        <f t="shared" si="5"/>
        <v>120</v>
      </c>
      <c r="R106" s="14">
        <f t="shared" si="6"/>
        <v>60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9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8306</v>
      </c>
      <c r="P107" t="s">
        <v>8308</v>
      </c>
      <c r="Q107" s="14">
        <f t="shared" si="5"/>
        <v>107</v>
      </c>
      <c r="R107" s="14">
        <f t="shared" si="6"/>
        <v>39.380000000000003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7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0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8306</v>
      </c>
      <c r="P108" t="s">
        <v>8308</v>
      </c>
      <c r="Q108" s="14">
        <f t="shared" si="5"/>
        <v>101</v>
      </c>
      <c r="R108" s="14">
        <f t="shared" si="6"/>
        <v>186.11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9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8306</v>
      </c>
      <c r="P109" t="s">
        <v>8308</v>
      </c>
      <c r="Q109" s="14">
        <f t="shared" si="5"/>
        <v>102</v>
      </c>
      <c r="R109" s="14">
        <f t="shared" si="6"/>
        <v>111.38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9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8306</v>
      </c>
      <c r="P110" t="s">
        <v>8308</v>
      </c>
      <c r="Q110" s="14">
        <f t="shared" si="5"/>
        <v>247</v>
      </c>
      <c r="R110" s="14">
        <f t="shared" si="6"/>
        <v>78.72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9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0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8306</v>
      </c>
      <c r="P111" t="s">
        <v>8308</v>
      </c>
      <c r="Q111" s="14">
        <f t="shared" si="5"/>
        <v>220</v>
      </c>
      <c r="R111" s="14">
        <f t="shared" si="6"/>
        <v>46.7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9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0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8306</v>
      </c>
      <c r="P112" t="s">
        <v>8308</v>
      </c>
      <c r="Q112" s="14">
        <f t="shared" si="5"/>
        <v>131</v>
      </c>
      <c r="R112" s="14">
        <f t="shared" si="6"/>
        <v>65.38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9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0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8306</v>
      </c>
      <c r="P113" t="s">
        <v>8308</v>
      </c>
      <c r="Q113" s="14">
        <f t="shared" si="5"/>
        <v>155</v>
      </c>
      <c r="R113" s="14">
        <f t="shared" si="6"/>
        <v>102.08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9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0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8306</v>
      </c>
      <c r="P114" t="s">
        <v>8308</v>
      </c>
      <c r="Q114" s="14">
        <f t="shared" si="5"/>
        <v>104</v>
      </c>
      <c r="R114" s="14">
        <f t="shared" si="6"/>
        <v>64.2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3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0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8306</v>
      </c>
      <c r="P115" t="s">
        <v>8308</v>
      </c>
      <c r="Q115" s="14">
        <f t="shared" si="5"/>
        <v>141</v>
      </c>
      <c r="R115" s="14">
        <f t="shared" si="6"/>
        <v>90.38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9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0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8306</v>
      </c>
      <c r="P116" t="s">
        <v>8308</v>
      </c>
      <c r="Q116" s="14">
        <f t="shared" si="5"/>
        <v>103</v>
      </c>
      <c r="R116" s="14">
        <f t="shared" si="6"/>
        <v>88.57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2012</v>
      </c>
    </row>
    <row r="117" spans="1:21" ht="17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0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8306</v>
      </c>
      <c r="P117" t="s">
        <v>8308</v>
      </c>
      <c r="Q117" s="14">
        <f t="shared" si="5"/>
        <v>140</v>
      </c>
      <c r="R117" s="14">
        <f t="shared" si="6"/>
        <v>28.73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9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0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8306</v>
      </c>
      <c r="P118" t="s">
        <v>8308</v>
      </c>
      <c r="Q118" s="14">
        <f t="shared" si="5"/>
        <v>114</v>
      </c>
      <c r="R118" s="14">
        <f t="shared" si="6"/>
        <v>69.790000000000006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9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0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8306</v>
      </c>
      <c r="P119" t="s">
        <v>8308</v>
      </c>
      <c r="Q119" s="14">
        <f t="shared" si="5"/>
        <v>100</v>
      </c>
      <c r="R119" s="14">
        <f t="shared" si="6"/>
        <v>167.49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3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8306</v>
      </c>
      <c r="P120" t="s">
        <v>8308</v>
      </c>
      <c r="Q120" s="14">
        <f t="shared" si="5"/>
        <v>113</v>
      </c>
      <c r="R120" s="14">
        <f t="shared" si="6"/>
        <v>144.91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9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0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8306</v>
      </c>
      <c r="P121" t="s">
        <v>8308</v>
      </c>
      <c r="Q121" s="14">
        <f t="shared" si="5"/>
        <v>105</v>
      </c>
      <c r="R121" s="14">
        <f t="shared" si="6"/>
        <v>91.84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9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8306</v>
      </c>
      <c r="P122" t="s">
        <v>8309</v>
      </c>
      <c r="Q122" s="14">
        <f t="shared" si="5"/>
        <v>0</v>
      </c>
      <c r="R122" s="14">
        <f t="shared" si="6"/>
        <v>10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9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8306</v>
      </c>
      <c r="P123" t="s">
        <v>8309</v>
      </c>
      <c r="Q123" s="14">
        <f t="shared" si="5"/>
        <v>0</v>
      </c>
      <c r="R123" s="14">
        <f t="shared" si="6"/>
        <v>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3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8306</v>
      </c>
      <c r="P124" t="s">
        <v>8309</v>
      </c>
      <c r="Q124" s="14">
        <f t="shared" si="5"/>
        <v>0</v>
      </c>
      <c r="R124" s="14" t="e">
        <f t="shared" si="6"/>
        <v>#DIV/0!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9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8306</v>
      </c>
      <c r="P125" t="s">
        <v>8309</v>
      </c>
      <c r="Q125" s="14">
        <f t="shared" si="5"/>
        <v>0</v>
      </c>
      <c r="R125" s="14">
        <f t="shared" si="6"/>
        <v>25.17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9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8306</v>
      </c>
      <c r="P126" t="s">
        <v>8309</v>
      </c>
      <c r="Q126" s="14">
        <f t="shared" si="5"/>
        <v>0</v>
      </c>
      <c r="R126" s="14" t="e">
        <f t="shared" si="6"/>
        <v>#DIV/0!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9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8306</v>
      </c>
      <c r="P127" t="s">
        <v>8309</v>
      </c>
      <c r="Q127" s="14">
        <f t="shared" si="5"/>
        <v>14</v>
      </c>
      <c r="R127" s="14">
        <f t="shared" si="6"/>
        <v>11.67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2017</v>
      </c>
    </row>
    <row r="128" spans="1:21" ht="49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8306</v>
      </c>
      <c r="P128" t="s">
        <v>8309</v>
      </c>
      <c r="Q128" s="14">
        <f t="shared" si="5"/>
        <v>6</v>
      </c>
      <c r="R128" s="14">
        <f t="shared" si="6"/>
        <v>106.69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9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8306</v>
      </c>
      <c r="P129" t="s">
        <v>8309</v>
      </c>
      <c r="Q129" s="14">
        <f t="shared" si="5"/>
        <v>2</v>
      </c>
      <c r="R129" s="14">
        <f t="shared" si="6"/>
        <v>47.5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3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8306</v>
      </c>
      <c r="P130" t="s">
        <v>8309</v>
      </c>
      <c r="Q130" s="14">
        <f t="shared" si="5"/>
        <v>2</v>
      </c>
      <c r="R130" s="14">
        <f t="shared" si="6"/>
        <v>311.17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9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8306</v>
      </c>
      <c r="P131" t="s">
        <v>8309</v>
      </c>
      <c r="Q131" s="14">
        <f t="shared" ref="Q131:Q194" si="10">ROUND(E131/D131*100,0)</f>
        <v>0</v>
      </c>
      <c r="R131" s="14" t="e">
        <f t="shared" ref="R131:R194" si="11">ROUND(E131/L131,2)</f>
        <v>#DIV/0!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49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8306</v>
      </c>
      <c r="P132" t="s">
        <v>8309</v>
      </c>
      <c r="Q132" s="14">
        <f t="shared" si="10"/>
        <v>0</v>
      </c>
      <c r="R132" s="14" t="e">
        <f t="shared" si="11"/>
        <v>#DIV/0!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7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8306</v>
      </c>
      <c r="P133" t="s">
        <v>8309</v>
      </c>
      <c r="Q133" s="14">
        <f t="shared" si="10"/>
        <v>0</v>
      </c>
      <c r="R133" s="14" t="e">
        <f t="shared" si="11"/>
        <v>#DIV/0!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9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8306</v>
      </c>
      <c r="P134" t="s">
        <v>8309</v>
      </c>
      <c r="Q134" s="14">
        <f t="shared" si="10"/>
        <v>10</v>
      </c>
      <c r="R134" s="14">
        <f t="shared" si="11"/>
        <v>94.51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3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8306</v>
      </c>
      <c r="P135" t="s">
        <v>8309</v>
      </c>
      <c r="Q135" s="14">
        <f t="shared" si="10"/>
        <v>0</v>
      </c>
      <c r="R135" s="14" t="e">
        <f t="shared" si="11"/>
        <v>#DIV/0!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3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8306</v>
      </c>
      <c r="P136" t="s">
        <v>8309</v>
      </c>
      <c r="Q136" s="14">
        <f t="shared" si="10"/>
        <v>0</v>
      </c>
      <c r="R136" s="14" t="e">
        <f t="shared" si="11"/>
        <v>#DIV/0!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9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8306</v>
      </c>
      <c r="P137" t="s">
        <v>8309</v>
      </c>
      <c r="Q137" s="14">
        <f t="shared" si="10"/>
        <v>13</v>
      </c>
      <c r="R137" s="14">
        <f t="shared" si="11"/>
        <v>80.599999999999994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9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8306</v>
      </c>
      <c r="P138" t="s">
        <v>8309</v>
      </c>
      <c r="Q138" s="14">
        <f t="shared" si="10"/>
        <v>0</v>
      </c>
      <c r="R138" s="14" t="e">
        <f t="shared" si="11"/>
        <v>#DIV/0!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9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8306</v>
      </c>
      <c r="P139" t="s">
        <v>8309</v>
      </c>
      <c r="Q139" s="14">
        <f t="shared" si="10"/>
        <v>0</v>
      </c>
      <c r="R139" s="14" t="e">
        <f t="shared" si="11"/>
        <v>#DIV/0!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9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8306</v>
      </c>
      <c r="P140" t="s">
        <v>8309</v>
      </c>
      <c r="Q140" s="14">
        <f t="shared" si="10"/>
        <v>3</v>
      </c>
      <c r="R140" s="14">
        <f t="shared" si="11"/>
        <v>81.239999999999995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3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8306</v>
      </c>
      <c r="P141" t="s">
        <v>8309</v>
      </c>
      <c r="Q141" s="14">
        <f t="shared" si="10"/>
        <v>100</v>
      </c>
      <c r="R141" s="14">
        <f t="shared" si="11"/>
        <v>500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9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8306</v>
      </c>
      <c r="P142" t="s">
        <v>8309</v>
      </c>
      <c r="Q142" s="14">
        <f t="shared" si="10"/>
        <v>0</v>
      </c>
      <c r="R142" s="14" t="e">
        <f t="shared" si="11"/>
        <v>#DIV/0!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9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8306</v>
      </c>
      <c r="P143" t="s">
        <v>8309</v>
      </c>
      <c r="Q143" s="14">
        <f t="shared" si="10"/>
        <v>11</v>
      </c>
      <c r="R143" s="14">
        <f t="shared" si="11"/>
        <v>46.18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9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8306</v>
      </c>
      <c r="P144" t="s">
        <v>8309</v>
      </c>
      <c r="Q144" s="14">
        <f t="shared" si="10"/>
        <v>0</v>
      </c>
      <c r="R144" s="14">
        <f t="shared" si="11"/>
        <v>10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9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8306</v>
      </c>
      <c r="P145" t="s">
        <v>8309</v>
      </c>
      <c r="Q145" s="14">
        <f t="shared" si="10"/>
        <v>0</v>
      </c>
      <c r="R145" s="14" t="e">
        <f t="shared" si="11"/>
        <v>#DIV/0!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9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8306</v>
      </c>
      <c r="P146" t="s">
        <v>8309</v>
      </c>
      <c r="Q146" s="14">
        <f t="shared" si="10"/>
        <v>28</v>
      </c>
      <c r="R146" s="14">
        <f t="shared" si="11"/>
        <v>55.95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9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8306</v>
      </c>
      <c r="P147" t="s">
        <v>8309</v>
      </c>
      <c r="Q147" s="14">
        <f t="shared" si="10"/>
        <v>8</v>
      </c>
      <c r="R147" s="14">
        <f t="shared" si="11"/>
        <v>37.56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9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8306</v>
      </c>
      <c r="P148" t="s">
        <v>8309</v>
      </c>
      <c r="Q148" s="14">
        <f t="shared" si="10"/>
        <v>1</v>
      </c>
      <c r="R148" s="14">
        <f t="shared" si="11"/>
        <v>38.33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2017</v>
      </c>
    </row>
    <row r="149" spans="1:21" ht="33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8306</v>
      </c>
      <c r="P149" t="s">
        <v>8309</v>
      </c>
      <c r="Q149" s="14">
        <f t="shared" si="10"/>
        <v>0</v>
      </c>
      <c r="R149" s="14" t="e">
        <f t="shared" si="11"/>
        <v>#DIV/0!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2015</v>
      </c>
    </row>
    <row r="150" spans="1:21" ht="49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8306</v>
      </c>
      <c r="P150" t="s">
        <v>8309</v>
      </c>
      <c r="Q150" s="14">
        <f t="shared" si="10"/>
        <v>0</v>
      </c>
      <c r="R150" s="14">
        <f t="shared" si="11"/>
        <v>20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9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8306</v>
      </c>
      <c r="P151" t="s">
        <v>8309</v>
      </c>
      <c r="Q151" s="14">
        <f t="shared" si="10"/>
        <v>1</v>
      </c>
      <c r="R151" s="14">
        <f t="shared" si="11"/>
        <v>15.33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9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8306</v>
      </c>
      <c r="P152" t="s">
        <v>8309</v>
      </c>
      <c r="Q152" s="14">
        <f t="shared" si="10"/>
        <v>23</v>
      </c>
      <c r="R152" s="14">
        <f t="shared" si="11"/>
        <v>449.43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9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8306</v>
      </c>
      <c r="P153" t="s">
        <v>8309</v>
      </c>
      <c r="Q153" s="14">
        <f t="shared" si="10"/>
        <v>0</v>
      </c>
      <c r="R153" s="14">
        <f t="shared" si="11"/>
        <v>28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3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8306</v>
      </c>
      <c r="P154" t="s">
        <v>8309</v>
      </c>
      <c r="Q154" s="14">
        <f t="shared" si="10"/>
        <v>0</v>
      </c>
      <c r="R154" s="14">
        <f t="shared" si="11"/>
        <v>15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9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8306</v>
      </c>
      <c r="P155" t="s">
        <v>8309</v>
      </c>
      <c r="Q155" s="14">
        <f t="shared" si="10"/>
        <v>1</v>
      </c>
      <c r="R155" s="14">
        <f t="shared" si="11"/>
        <v>35.9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3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8306</v>
      </c>
      <c r="P156" t="s">
        <v>8309</v>
      </c>
      <c r="Q156" s="14">
        <f t="shared" si="10"/>
        <v>3</v>
      </c>
      <c r="R156" s="14">
        <f t="shared" si="11"/>
        <v>13.33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5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8306</v>
      </c>
      <c r="P157" t="s">
        <v>8309</v>
      </c>
      <c r="Q157" s="14">
        <f t="shared" si="10"/>
        <v>0</v>
      </c>
      <c r="R157" s="14">
        <f t="shared" si="11"/>
        <v>20.25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9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8306</v>
      </c>
      <c r="P158" t="s">
        <v>8309</v>
      </c>
      <c r="Q158" s="14">
        <f t="shared" si="10"/>
        <v>5</v>
      </c>
      <c r="R158" s="14">
        <f t="shared" si="11"/>
        <v>119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9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8306</v>
      </c>
      <c r="P159" t="s">
        <v>8309</v>
      </c>
      <c r="Q159" s="14">
        <f t="shared" si="10"/>
        <v>0</v>
      </c>
      <c r="R159" s="14">
        <f t="shared" si="11"/>
        <v>4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9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8306</v>
      </c>
      <c r="P160" t="s">
        <v>8309</v>
      </c>
      <c r="Q160" s="14">
        <f t="shared" si="10"/>
        <v>0</v>
      </c>
      <c r="R160" s="14" t="e">
        <f t="shared" si="11"/>
        <v>#DIV/0!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9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8306</v>
      </c>
      <c r="P161" t="s">
        <v>8309</v>
      </c>
      <c r="Q161" s="14">
        <f t="shared" si="10"/>
        <v>0</v>
      </c>
      <c r="R161" s="14">
        <f t="shared" si="11"/>
        <v>10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9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8306</v>
      </c>
      <c r="P162" t="s">
        <v>8310</v>
      </c>
      <c r="Q162" s="14">
        <f t="shared" si="10"/>
        <v>0</v>
      </c>
      <c r="R162" s="14" t="e">
        <f t="shared" si="11"/>
        <v>#DIV/0!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9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8306</v>
      </c>
      <c r="P163" t="s">
        <v>8310</v>
      </c>
      <c r="Q163" s="14">
        <f t="shared" si="10"/>
        <v>0</v>
      </c>
      <c r="R163" s="14">
        <f t="shared" si="11"/>
        <v>5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9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8306</v>
      </c>
      <c r="P164" t="s">
        <v>8310</v>
      </c>
      <c r="Q164" s="14">
        <f t="shared" si="10"/>
        <v>16</v>
      </c>
      <c r="R164" s="14">
        <f t="shared" si="11"/>
        <v>43.5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5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8306</v>
      </c>
      <c r="P165" t="s">
        <v>8310</v>
      </c>
      <c r="Q165" s="14">
        <f t="shared" si="10"/>
        <v>0</v>
      </c>
      <c r="R165" s="14" t="e">
        <f t="shared" si="11"/>
        <v>#DIV/0!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9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8306</v>
      </c>
      <c r="P166" t="s">
        <v>8310</v>
      </c>
      <c r="Q166" s="14">
        <f t="shared" si="10"/>
        <v>1</v>
      </c>
      <c r="R166" s="14">
        <f t="shared" si="11"/>
        <v>91.43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3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8306</v>
      </c>
      <c r="P167" t="s">
        <v>8310</v>
      </c>
      <c r="Q167" s="14">
        <f t="shared" si="10"/>
        <v>0</v>
      </c>
      <c r="R167" s="14" t="e">
        <f t="shared" si="11"/>
        <v>#DIV/0!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2016</v>
      </c>
    </row>
    <row r="168" spans="1:21" ht="49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8306</v>
      </c>
      <c r="P168" t="s">
        <v>8310</v>
      </c>
      <c r="Q168" s="14">
        <f t="shared" si="10"/>
        <v>60</v>
      </c>
      <c r="R168" s="14">
        <f t="shared" si="11"/>
        <v>3000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2017</v>
      </c>
    </row>
    <row r="169" spans="1:21" ht="49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8306</v>
      </c>
      <c r="P169" t="s">
        <v>8310</v>
      </c>
      <c r="Q169" s="14">
        <f t="shared" si="10"/>
        <v>0</v>
      </c>
      <c r="R169" s="14">
        <f t="shared" si="11"/>
        <v>5.5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9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8306</v>
      </c>
      <c r="P170" t="s">
        <v>8310</v>
      </c>
      <c r="Q170" s="14">
        <f t="shared" si="10"/>
        <v>4</v>
      </c>
      <c r="R170" s="14">
        <f t="shared" si="11"/>
        <v>108.33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9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8306</v>
      </c>
      <c r="P171" t="s">
        <v>8310</v>
      </c>
      <c r="Q171" s="14">
        <f t="shared" si="10"/>
        <v>22</v>
      </c>
      <c r="R171" s="14">
        <f t="shared" si="11"/>
        <v>56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9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8306</v>
      </c>
      <c r="P172" t="s">
        <v>8310</v>
      </c>
      <c r="Q172" s="14">
        <f t="shared" si="10"/>
        <v>3</v>
      </c>
      <c r="R172" s="14">
        <f t="shared" si="11"/>
        <v>32.5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9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8306</v>
      </c>
      <c r="P173" t="s">
        <v>8310</v>
      </c>
      <c r="Q173" s="14">
        <f t="shared" si="10"/>
        <v>0</v>
      </c>
      <c r="R173" s="14">
        <f t="shared" si="11"/>
        <v>1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9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8306</v>
      </c>
      <c r="P174" t="s">
        <v>8310</v>
      </c>
      <c r="Q174" s="14">
        <f t="shared" si="10"/>
        <v>0</v>
      </c>
      <c r="R174" s="14" t="e">
        <f t="shared" si="11"/>
        <v>#DIV/0!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9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8306</v>
      </c>
      <c r="P175" t="s">
        <v>8310</v>
      </c>
      <c r="Q175" s="14">
        <f t="shared" si="10"/>
        <v>0</v>
      </c>
      <c r="R175" s="14" t="e">
        <f t="shared" si="11"/>
        <v>#DIV/0!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9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8306</v>
      </c>
      <c r="P176" t="s">
        <v>8310</v>
      </c>
      <c r="Q176" s="14">
        <f t="shared" si="10"/>
        <v>0</v>
      </c>
      <c r="R176" s="14" t="e">
        <f t="shared" si="11"/>
        <v>#DIV/0!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9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8306</v>
      </c>
      <c r="P177" t="s">
        <v>8310</v>
      </c>
      <c r="Q177" s="14">
        <f t="shared" si="10"/>
        <v>6</v>
      </c>
      <c r="R177" s="14">
        <f t="shared" si="11"/>
        <v>49.88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9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8306</v>
      </c>
      <c r="P178" t="s">
        <v>8310</v>
      </c>
      <c r="Q178" s="14">
        <f t="shared" si="10"/>
        <v>0</v>
      </c>
      <c r="R178" s="14" t="e">
        <f t="shared" si="11"/>
        <v>#DIV/0!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3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8306</v>
      </c>
      <c r="P179" t="s">
        <v>8310</v>
      </c>
      <c r="Q179" s="14">
        <f t="shared" si="10"/>
        <v>40</v>
      </c>
      <c r="R179" s="14">
        <f t="shared" si="11"/>
        <v>25.71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3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8306</v>
      </c>
      <c r="P180" t="s">
        <v>8310</v>
      </c>
      <c r="Q180" s="14">
        <f t="shared" si="10"/>
        <v>0</v>
      </c>
      <c r="R180" s="14" t="e">
        <f t="shared" si="11"/>
        <v>#DIV/0!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3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8306</v>
      </c>
      <c r="P181" t="s">
        <v>8310</v>
      </c>
      <c r="Q181" s="14">
        <f t="shared" si="10"/>
        <v>20</v>
      </c>
      <c r="R181" s="14">
        <f t="shared" si="11"/>
        <v>100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9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8306</v>
      </c>
      <c r="P182" t="s">
        <v>8310</v>
      </c>
      <c r="Q182" s="14">
        <f t="shared" si="10"/>
        <v>33</v>
      </c>
      <c r="R182" s="14">
        <f t="shared" si="11"/>
        <v>30.85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9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8306</v>
      </c>
      <c r="P183" t="s">
        <v>8310</v>
      </c>
      <c r="Q183" s="14">
        <f t="shared" si="10"/>
        <v>21</v>
      </c>
      <c r="R183" s="14">
        <f t="shared" si="11"/>
        <v>180.5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9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8306</v>
      </c>
      <c r="P184" t="s">
        <v>8310</v>
      </c>
      <c r="Q184" s="14">
        <f t="shared" si="10"/>
        <v>0</v>
      </c>
      <c r="R184" s="14" t="e">
        <f t="shared" si="11"/>
        <v>#DIV/0!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2017</v>
      </c>
    </row>
    <row r="185" spans="1:21" ht="17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8306</v>
      </c>
      <c r="P185" t="s">
        <v>8310</v>
      </c>
      <c r="Q185" s="14">
        <f t="shared" si="10"/>
        <v>36</v>
      </c>
      <c r="R185" s="14">
        <f t="shared" si="11"/>
        <v>373.5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9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8306</v>
      </c>
      <c r="P186" t="s">
        <v>8310</v>
      </c>
      <c r="Q186" s="14">
        <f t="shared" si="10"/>
        <v>3</v>
      </c>
      <c r="R186" s="14">
        <f t="shared" si="11"/>
        <v>25.5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7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8306</v>
      </c>
      <c r="P187" t="s">
        <v>8310</v>
      </c>
      <c r="Q187" s="14">
        <f t="shared" si="10"/>
        <v>6</v>
      </c>
      <c r="R187" s="14">
        <f t="shared" si="11"/>
        <v>220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9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8306</v>
      </c>
      <c r="P188" t="s">
        <v>8310</v>
      </c>
      <c r="Q188" s="14">
        <f t="shared" si="10"/>
        <v>0</v>
      </c>
      <c r="R188" s="14" t="e">
        <f t="shared" si="11"/>
        <v>#DIV/0!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3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8306</v>
      </c>
      <c r="P189" t="s">
        <v>8310</v>
      </c>
      <c r="Q189" s="14">
        <f t="shared" si="10"/>
        <v>16</v>
      </c>
      <c r="R189" s="14">
        <f t="shared" si="11"/>
        <v>160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9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8306</v>
      </c>
      <c r="P190" t="s">
        <v>8310</v>
      </c>
      <c r="Q190" s="14">
        <f t="shared" si="10"/>
        <v>0</v>
      </c>
      <c r="R190" s="14" t="e">
        <f t="shared" si="11"/>
        <v>#DIV/0!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9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8306</v>
      </c>
      <c r="P191" t="s">
        <v>8310</v>
      </c>
      <c r="Q191" s="14">
        <f t="shared" si="10"/>
        <v>0</v>
      </c>
      <c r="R191" s="14">
        <f t="shared" si="11"/>
        <v>69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7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8306</v>
      </c>
      <c r="P192" t="s">
        <v>8310</v>
      </c>
      <c r="Q192" s="14">
        <f t="shared" si="10"/>
        <v>0</v>
      </c>
      <c r="R192" s="14">
        <f t="shared" si="11"/>
        <v>50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9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8306</v>
      </c>
      <c r="P193" t="s">
        <v>8310</v>
      </c>
      <c r="Q193" s="14">
        <f t="shared" si="10"/>
        <v>5</v>
      </c>
      <c r="R193" s="14">
        <f t="shared" si="11"/>
        <v>83.33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9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8306</v>
      </c>
      <c r="P194" t="s">
        <v>8310</v>
      </c>
      <c r="Q194" s="14">
        <f t="shared" si="10"/>
        <v>0</v>
      </c>
      <c r="R194" s="14">
        <f t="shared" si="11"/>
        <v>5.67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9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8306</v>
      </c>
      <c r="P195" t="s">
        <v>8310</v>
      </c>
      <c r="Q195" s="14">
        <f t="shared" ref="Q195:Q258" si="15">ROUND(E195/D195*100,0)</f>
        <v>0</v>
      </c>
      <c r="R195" s="14" t="e">
        <f t="shared" ref="R195:R258" si="16">ROUND(E195/L195,2)</f>
        <v>#DIV/0!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9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8306</v>
      </c>
      <c r="P196" t="s">
        <v>8310</v>
      </c>
      <c r="Q196" s="14">
        <f t="shared" si="15"/>
        <v>0</v>
      </c>
      <c r="R196" s="14">
        <f t="shared" si="16"/>
        <v>1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9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8306</v>
      </c>
      <c r="P197" t="s">
        <v>8310</v>
      </c>
      <c r="Q197" s="14">
        <f t="shared" si="15"/>
        <v>0</v>
      </c>
      <c r="R197" s="14" t="e">
        <f t="shared" si="16"/>
        <v>#DIV/0!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9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8306</v>
      </c>
      <c r="P198" t="s">
        <v>8310</v>
      </c>
      <c r="Q198" s="14">
        <f t="shared" si="15"/>
        <v>42</v>
      </c>
      <c r="R198" s="14">
        <f t="shared" si="16"/>
        <v>77.11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9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8306</v>
      </c>
      <c r="P199" t="s">
        <v>8310</v>
      </c>
      <c r="Q199" s="14">
        <f t="shared" si="15"/>
        <v>10</v>
      </c>
      <c r="R199" s="14">
        <f t="shared" si="16"/>
        <v>32.75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9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8306</v>
      </c>
      <c r="P200" t="s">
        <v>8310</v>
      </c>
      <c r="Q200" s="14">
        <f t="shared" si="15"/>
        <v>1</v>
      </c>
      <c r="R200" s="14">
        <f t="shared" si="16"/>
        <v>46.5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9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8306</v>
      </c>
      <c r="P201" t="s">
        <v>8310</v>
      </c>
      <c r="Q201" s="14">
        <f t="shared" si="15"/>
        <v>0</v>
      </c>
      <c r="R201" s="14" t="e">
        <f t="shared" si="16"/>
        <v>#DIV/0!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3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8306</v>
      </c>
      <c r="P202" t="s">
        <v>8310</v>
      </c>
      <c r="Q202" s="14">
        <f t="shared" si="15"/>
        <v>26</v>
      </c>
      <c r="R202" s="14">
        <f t="shared" si="16"/>
        <v>87.31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9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8306</v>
      </c>
      <c r="P203" t="s">
        <v>8310</v>
      </c>
      <c r="Q203" s="14">
        <f t="shared" si="15"/>
        <v>58</v>
      </c>
      <c r="R203" s="14">
        <f t="shared" si="16"/>
        <v>54.29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7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8306</v>
      </c>
      <c r="P204" t="s">
        <v>8310</v>
      </c>
      <c r="Q204" s="14">
        <f t="shared" si="15"/>
        <v>0</v>
      </c>
      <c r="R204" s="14" t="e">
        <f t="shared" si="16"/>
        <v>#DIV/0!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9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8306</v>
      </c>
      <c r="P205" t="s">
        <v>8310</v>
      </c>
      <c r="Q205" s="14">
        <f t="shared" si="15"/>
        <v>30</v>
      </c>
      <c r="R205" s="14">
        <f t="shared" si="16"/>
        <v>93.25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2015</v>
      </c>
    </row>
    <row r="206" spans="1:21" ht="49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8306</v>
      </c>
      <c r="P206" t="s">
        <v>8310</v>
      </c>
      <c r="Q206" s="14">
        <f t="shared" si="15"/>
        <v>51</v>
      </c>
      <c r="R206" s="14">
        <f t="shared" si="16"/>
        <v>117.68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9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8306</v>
      </c>
      <c r="P207" t="s">
        <v>8310</v>
      </c>
      <c r="Q207" s="14">
        <f t="shared" si="15"/>
        <v>16</v>
      </c>
      <c r="R207" s="14">
        <f t="shared" si="16"/>
        <v>76.47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9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8306</v>
      </c>
      <c r="P208" t="s">
        <v>8310</v>
      </c>
      <c r="Q208" s="14">
        <f t="shared" si="15"/>
        <v>0</v>
      </c>
      <c r="R208" s="14" t="e">
        <f t="shared" si="16"/>
        <v>#DIV/0!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9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8306</v>
      </c>
      <c r="P209" t="s">
        <v>8310</v>
      </c>
      <c r="Q209" s="14">
        <f t="shared" si="15"/>
        <v>15</v>
      </c>
      <c r="R209" s="14">
        <f t="shared" si="16"/>
        <v>163.85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2015</v>
      </c>
    </row>
    <row r="210" spans="1:21" ht="49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8306</v>
      </c>
      <c r="P210" t="s">
        <v>8310</v>
      </c>
      <c r="Q210" s="14">
        <f t="shared" si="15"/>
        <v>0</v>
      </c>
      <c r="R210" s="14" t="e">
        <f t="shared" si="16"/>
        <v>#DIV/0!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9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8306</v>
      </c>
      <c r="P211" t="s">
        <v>8310</v>
      </c>
      <c r="Q211" s="14">
        <f t="shared" si="15"/>
        <v>0</v>
      </c>
      <c r="R211" s="14" t="e">
        <f t="shared" si="16"/>
        <v>#DIV/0!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9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8306</v>
      </c>
      <c r="P212" t="s">
        <v>8310</v>
      </c>
      <c r="Q212" s="14">
        <f t="shared" si="15"/>
        <v>25</v>
      </c>
      <c r="R212" s="14">
        <f t="shared" si="16"/>
        <v>91.82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9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8306</v>
      </c>
      <c r="P213" t="s">
        <v>8310</v>
      </c>
      <c r="Q213" s="14">
        <f t="shared" si="15"/>
        <v>45</v>
      </c>
      <c r="R213" s="14">
        <f t="shared" si="16"/>
        <v>185.83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3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8306</v>
      </c>
      <c r="P214" t="s">
        <v>8310</v>
      </c>
      <c r="Q214" s="14">
        <f t="shared" si="15"/>
        <v>0</v>
      </c>
      <c r="R214" s="14">
        <f t="shared" si="16"/>
        <v>1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9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8306</v>
      </c>
      <c r="P215" t="s">
        <v>8310</v>
      </c>
      <c r="Q215" s="14">
        <f t="shared" si="15"/>
        <v>0</v>
      </c>
      <c r="R215" s="14">
        <f t="shared" si="16"/>
        <v>20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9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8306</v>
      </c>
      <c r="P216" t="s">
        <v>8310</v>
      </c>
      <c r="Q216" s="14">
        <f t="shared" si="15"/>
        <v>0</v>
      </c>
      <c r="R216" s="14">
        <f t="shared" si="16"/>
        <v>1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9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8306</v>
      </c>
      <c r="P217" t="s">
        <v>8310</v>
      </c>
      <c r="Q217" s="14">
        <f t="shared" si="15"/>
        <v>0</v>
      </c>
      <c r="R217" s="14">
        <f t="shared" si="16"/>
        <v>10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9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8306</v>
      </c>
      <c r="P218" t="s">
        <v>8310</v>
      </c>
      <c r="Q218" s="14">
        <f t="shared" si="15"/>
        <v>56</v>
      </c>
      <c r="R218" s="14">
        <f t="shared" si="16"/>
        <v>331.54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7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8306</v>
      </c>
      <c r="P219" t="s">
        <v>8310</v>
      </c>
      <c r="Q219" s="14">
        <f t="shared" si="15"/>
        <v>12</v>
      </c>
      <c r="R219" s="14">
        <f t="shared" si="16"/>
        <v>314.29000000000002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9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8306</v>
      </c>
      <c r="P220" t="s">
        <v>8310</v>
      </c>
      <c r="Q220" s="14">
        <f t="shared" si="15"/>
        <v>2</v>
      </c>
      <c r="R220" s="14">
        <f t="shared" si="16"/>
        <v>100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3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8306</v>
      </c>
      <c r="P221" t="s">
        <v>8310</v>
      </c>
      <c r="Q221" s="14">
        <f t="shared" si="15"/>
        <v>18</v>
      </c>
      <c r="R221" s="14">
        <f t="shared" si="16"/>
        <v>115.99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9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8306</v>
      </c>
      <c r="P222" t="s">
        <v>8310</v>
      </c>
      <c r="Q222" s="14">
        <f t="shared" si="15"/>
        <v>1</v>
      </c>
      <c r="R222" s="14">
        <f t="shared" si="16"/>
        <v>120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7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8306</v>
      </c>
      <c r="P223" t="s">
        <v>8310</v>
      </c>
      <c r="Q223" s="14">
        <f t="shared" si="15"/>
        <v>0</v>
      </c>
      <c r="R223" s="14" t="e">
        <f t="shared" si="16"/>
        <v>#DIV/0!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9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8306</v>
      </c>
      <c r="P224" t="s">
        <v>8310</v>
      </c>
      <c r="Q224" s="14">
        <f t="shared" si="15"/>
        <v>13</v>
      </c>
      <c r="R224" s="14">
        <f t="shared" si="16"/>
        <v>65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9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8306</v>
      </c>
      <c r="P225" t="s">
        <v>8310</v>
      </c>
      <c r="Q225" s="14">
        <f t="shared" si="15"/>
        <v>0</v>
      </c>
      <c r="R225" s="14" t="e">
        <f t="shared" si="16"/>
        <v>#DIV/0!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9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8306</v>
      </c>
      <c r="P226" t="s">
        <v>8310</v>
      </c>
      <c r="Q226" s="14">
        <f t="shared" si="15"/>
        <v>0</v>
      </c>
      <c r="R226" s="14" t="e">
        <f t="shared" si="16"/>
        <v>#DIV/0!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9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8306</v>
      </c>
      <c r="P227" t="s">
        <v>8310</v>
      </c>
      <c r="Q227" s="14">
        <f t="shared" si="15"/>
        <v>0</v>
      </c>
      <c r="R227" s="14" t="e">
        <f t="shared" si="16"/>
        <v>#DIV/0!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3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8306</v>
      </c>
      <c r="P228" t="s">
        <v>8310</v>
      </c>
      <c r="Q228" s="14">
        <f t="shared" si="15"/>
        <v>1</v>
      </c>
      <c r="R228" s="14">
        <f t="shared" si="16"/>
        <v>125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9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8306</v>
      </c>
      <c r="P229" t="s">
        <v>8310</v>
      </c>
      <c r="Q229" s="14">
        <f t="shared" si="15"/>
        <v>0</v>
      </c>
      <c r="R229" s="14" t="e">
        <f t="shared" si="16"/>
        <v>#DIV/0!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3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8306</v>
      </c>
      <c r="P230" t="s">
        <v>8310</v>
      </c>
      <c r="Q230" s="14">
        <f t="shared" si="15"/>
        <v>0</v>
      </c>
      <c r="R230" s="14" t="e">
        <f t="shared" si="16"/>
        <v>#DIV/0!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9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8306</v>
      </c>
      <c r="P231" t="s">
        <v>8310</v>
      </c>
      <c r="Q231" s="14">
        <f t="shared" si="15"/>
        <v>0</v>
      </c>
      <c r="R231" s="14" t="e">
        <f t="shared" si="16"/>
        <v>#DIV/0!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9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8306</v>
      </c>
      <c r="P232" t="s">
        <v>8310</v>
      </c>
      <c r="Q232" s="14">
        <f t="shared" si="15"/>
        <v>0</v>
      </c>
      <c r="R232" s="14">
        <f t="shared" si="16"/>
        <v>30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9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8306</v>
      </c>
      <c r="P233" t="s">
        <v>8310</v>
      </c>
      <c r="Q233" s="14">
        <f t="shared" si="15"/>
        <v>0</v>
      </c>
      <c r="R233" s="14" t="e">
        <f t="shared" si="16"/>
        <v>#DIV/0!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2016</v>
      </c>
    </row>
    <row r="234" spans="1:21" ht="49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8306</v>
      </c>
      <c r="P234" t="s">
        <v>8310</v>
      </c>
      <c r="Q234" s="14">
        <f t="shared" si="15"/>
        <v>3</v>
      </c>
      <c r="R234" s="14">
        <f t="shared" si="16"/>
        <v>15.71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9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8306</v>
      </c>
      <c r="P235" t="s">
        <v>8310</v>
      </c>
      <c r="Q235" s="14">
        <f t="shared" si="15"/>
        <v>0</v>
      </c>
      <c r="R235" s="14" t="e">
        <f t="shared" si="16"/>
        <v>#DIV/0!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9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8306</v>
      </c>
      <c r="P236" t="s">
        <v>8310</v>
      </c>
      <c r="Q236" s="14">
        <f t="shared" si="15"/>
        <v>40</v>
      </c>
      <c r="R236" s="14">
        <f t="shared" si="16"/>
        <v>80.2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3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8306</v>
      </c>
      <c r="P237" t="s">
        <v>8310</v>
      </c>
      <c r="Q237" s="14">
        <f t="shared" si="15"/>
        <v>0</v>
      </c>
      <c r="R237" s="14" t="e">
        <f t="shared" si="16"/>
        <v>#DIV/0!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9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8306</v>
      </c>
      <c r="P238" t="s">
        <v>8310</v>
      </c>
      <c r="Q238" s="14">
        <f t="shared" si="15"/>
        <v>0</v>
      </c>
      <c r="R238" s="14" t="e">
        <f t="shared" si="16"/>
        <v>#DIV/0!</v>
      </c>
      <c r="S238" s="16">
        <f t="shared" si="17"/>
        <v>42321.08447916666</v>
      </c>
      <c r="T238" s="16">
        <f t="shared" si="18"/>
        <v>42374</v>
      </c>
      <c r="U238">
        <f t="shared" si="19"/>
        <v>2016</v>
      </c>
    </row>
    <row r="239" spans="1:21" ht="17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8306</v>
      </c>
      <c r="P239" t="s">
        <v>8310</v>
      </c>
      <c r="Q239" s="14">
        <f t="shared" si="15"/>
        <v>0</v>
      </c>
      <c r="R239" s="14">
        <f t="shared" si="16"/>
        <v>50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9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8306</v>
      </c>
      <c r="P240" t="s">
        <v>8310</v>
      </c>
      <c r="Q240" s="14">
        <f t="shared" si="15"/>
        <v>0</v>
      </c>
      <c r="R240" s="14" t="e">
        <f t="shared" si="16"/>
        <v>#DIV/0!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9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8306</v>
      </c>
      <c r="P241" t="s">
        <v>8310</v>
      </c>
      <c r="Q241" s="14">
        <f t="shared" si="15"/>
        <v>25</v>
      </c>
      <c r="R241" s="14">
        <f t="shared" si="16"/>
        <v>50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9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0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8306</v>
      </c>
      <c r="P242" t="s">
        <v>8311</v>
      </c>
      <c r="Q242" s="14">
        <f t="shared" si="15"/>
        <v>108</v>
      </c>
      <c r="R242" s="14">
        <f t="shared" si="16"/>
        <v>117.85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9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0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8306</v>
      </c>
      <c r="P243" t="s">
        <v>8311</v>
      </c>
      <c r="Q243" s="14">
        <f t="shared" si="15"/>
        <v>113</v>
      </c>
      <c r="R243" s="14">
        <f t="shared" si="16"/>
        <v>109.04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9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0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8306</v>
      </c>
      <c r="P244" t="s">
        <v>8311</v>
      </c>
      <c r="Q244" s="14">
        <f t="shared" si="15"/>
        <v>113</v>
      </c>
      <c r="R244" s="14">
        <f t="shared" si="16"/>
        <v>73.02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9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0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8306</v>
      </c>
      <c r="P245" t="s">
        <v>8311</v>
      </c>
      <c r="Q245" s="14">
        <f t="shared" si="15"/>
        <v>103</v>
      </c>
      <c r="R245" s="14">
        <f t="shared" si="16"/>
        <v>78.2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9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0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8306</v>
      </c>
      <c r="P246" t="s">
        <v>8311</v>
      </c>
      <c r="Q246" s="14">
        <f t="shared" si="15"/>
        <v>114</v>
      </c>
      <c r="R246" s="14">
        <f t="shared" si="16"/>
        <v>47.4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9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0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8306</v>
      </c>
      <c r="P247" t="s">
        <v>8311</v>
      </c>
      <c r="Q247" s="14">
        <f t="shared" si="15"/>
        <v>104</v>
      </c>
      <c r="R247" s="14">
        <f t="shared" si="16"/>
        <v>54.02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9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0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8306</v>
      </c>
      <c r="P248" t="s">
        <v>8311</v>
      </c>
      <c r="Q248" s="14">
        <f t="shared" si="15"/>
        <v>305</v>
      </c>
      <c r="R248" s="14">
        <f t="shared" si="16"/>
        <v>68.489999999999995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5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0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8306</v>
      </c>
      <c r="P249" t="s">
        <v>8311</v>
      </c>
      <c r="Q249" s="14">
        <f t="shared" si="15"/>
        <v>134</v>
      </c>
      <c r="R249" s="14">
        <f t="shared" si="16"/>
        <v>108.15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9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8306</v>
      </c>
      <c r="P250" t="s">
        <v>8311</v>
      </c>
      <c r="Q250" s="14">
        <f t="shared" si="15"/>
        <v>101</v>
      </c>
      <c r="R250" s="14">
        <f t="shared" si="16"/>
        <v>589.95000000000005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2012</v>
      </c>
    </row>
    <row r="251" spans="1:21" ht="49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0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8306</v>
      </c>
      <c r="P251" t="s">
        <v>8311</v>
      </c>
      <c r="Q251" s="14">
        <f t="shared" si="15"/>
        <v>113</v>
      </c>
      <c r="R251" s="14">
        <f t="shared" si="16"/>
        <v>48.05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9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0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8306</v>
      </c>
      <c r="P252" t="s">
        <v>8311</v>
      </c>
      <c r="Q252" s="14">
        <f t="shared" si="15"/>
        <v>106</v>
      </c>
      <c r="R252" s="14">
        <f t="shared" si="16"/>
        <v>72.48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9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8306</v>
      </c>
      <c r="P253" t="s">
        <v>8311</v>
      </c>
      <c r="Q253" s="14">
        <f t="shared" si="15"/>
        <v>126</v>
      </c>
      <c r="R253" s="14">
        <f t="shared" si="16"/>
        <v>57.08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9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0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8306</v>
      </c>
      <c r="P254" t="s">
        <v>8311</v>
      </c>
      <c r="Q254" s="14">
        <f t="shared" si="15"/>
        <v>185</v>
      </c>
      <c r="R254" s="14">
        <f t="shared" si="16"/>
        <v>85.44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9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0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8306</v>
      </c>
      <c r="P255" t="s">
        <v>8311</v>
      </c>
      <c r="Q255" s="14">
        <f t="shared" si="15"/>
        <v>101</v>
      </c>
      <c r="R255" s="14">
        <f t="shared" si="16"/>
        <v>215.86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9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0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8306</v>
      </c>
      <c r="P256" t="s">
        <v>8311</v>
      </c>
      <c r="Q256" s="14">
        <f t="shared" si="15"/>
        <v>117</v>
      </c>
      <c r="R256" s="14">
        <f t="shared" si="16"/>
        <v>89.39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3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0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8306</v>
      </c>
      <c r="P257" t="s">
        <v>8311</v>
      </c>
      <c r="Q257" s="14">
        <f t="shared" si="15"/>
        <v>107</v>
      </c>
      <c r="R257" s="14">
        <f t="shared" si="16"/>
        <v>45.42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9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0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8306</v>
      </c>
      <c r="P258" t="s">
        <v>8311</v>
      </c>
      <c r="Q258" s="14">
        <f t="shared" si="15"/>
        <v>139</v>
      </c>
      <c r="R258" s="14">
        <f t="shared" si="16"/>
        <v>65.760000000000005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9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8306</v>
      </c>
      <c r="P259" t="s">
        <v>8311</v>
      </c>
      <c r="Q259" s="14">
        <f t="shared" ref="Q259:Q322" si="20">ROUND(E259/D259*100,0)</f>
        <v>107</v>
      </c>
      <c r="R259" s="14">
        <f t="shared" ref="R259:R322" si="21">ROUND(E259/L259,2)</f>
        <v>66.7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49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8306</v>
      </c>
      <c r="P260" t="s">
        <v>8311</v>
      </c>
      <c r="Q260" s="14">
        <f t="shared" si="20"/>
        <v>191</v>
      </c>
      <c r="R260" s="14">
        <f t="shared" si="21"/>
        <v>83.35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9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8306</v>
      </c>
      <c r="P261" t="s">
        <v>8311</v>
      </c>
      <c r="Q261" s="14">
        <f t="shared" si="20"/>
        <v>132</v>
      </c>
      <c r="R261" s="14">
        <f t="shared" si="21"/>
        <v>105.05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3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0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8306</v>
      </c>
      <c r="P262" t="s">
        <v>8311</v>
      </c>
      <c r="Q262" s="14">
        <f t="shared" si="20"/>
        <v>106</v>
      </c>
      <c r="R262" s="14">
        <f t="shared" si="21"/>
        <v>120.91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3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8306</v>
      </c>
      <c r="P263" t="s">
        <v>8311</v>
      </c>
      <c r="Q263" s="14">
        <f t="shared" si="20"/>
        <v>107</v>
      </c>
      <c r="R263" s="14">
        <f t="shared" si="21"/>
        <v>97.64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3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0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8306</v>
      </c>
      <c r="P264" t="s">
        <v>8311</v>
      </c>
      <c r="Q264" s="14">
        <f t="shared" si="20"/>
        <v>240</v>
      </c>
      <c r="R264" s="14">
        <f t="shared" si="21"/>
        <v>41.38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5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0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8306</v>
      </c>
      <c r="P265" t="s">
        <v>8311</v>
      </c>
      <c r="Q265" s="14">
        <f t="shared" si="20"/>
        <v>118</v>
      </c>
      <c r="R265" s="14">
        <f t="shared" si="21"/>
        <v>30.65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5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8306</v>
      </c>
      <c r="P266" t="s">
        <v>8311</v>
      </c>
      <c r="Q266" s="14">
        <f t="shared" si="20"/>
        <v>118</v>
      </c>
      <c r="R266" s="14">
        <f t="shared" si="21"/>
        <v>64.95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5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0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8306</v>
      </c>
      <c r="P267" t="s">
        <v>8311</v>
      </c>
      <c r="Q267" s="14">
        <f t="shared" si="20"/>
        <v>111</v>
      </c>
      <c r="R267" s="14">
        <f t="shared" si="21"/>
        <v>95.78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9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0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8306</v>
      </c>
      <c r="P268" t="s">
        <v>8311</v>
      </c>
      <c r="Q268" s="14">
        <f t="shared" si="20"/>
        <v>146</v>
      </c>
      <c r="R268" s="14">
        <f t="shared" si="21"/>
        <v>40.42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9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0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8306</v>
      </c>
      <c r="P269" t="s">
        <v>8311</v>
      </c>
      <c r="Q269" s="14">
        <f t="shared" si="20"/>
        <v>132</v>
      </c>
      <c r="R269" s="14">
        <f t="shared" si="21"/>
        <v>78.58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9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8306</v>
      </c>
      <c r="P270" t="s">
        <v>8311</v>
      </c>
      <c r="Q270" s="14">
        <f t="shared" si="20"/>
        <v>111</v>
      </c>
      <c r="R270" s="14">
        <f t="shared" si="21"/>
        <v>50.18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9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0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8306</v>
      </c>
      <c r="P271" t="s">
        <v>8311</v>
      </c>
      <c r="Q271" s="14">
        <f t="shared" si="20"/>
        <v>147</v>
      </c>
      <c r="R271" s="14">
        <f t="shared" si="21"/>
        <v>92.25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9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8306</v>
      </c>
      <c r="P272" t="s">
        <v>8311</v>
      </c>
      <c r="Q272" s="14">
        <f t="shared" si="20"/>
        <v>153</v>
      </c>
      <c r="R272" s="14">
        <f t="shared" si="21"/>
        <v>57.54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9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0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8306</v>
      </c>
      <c r="P273" t="s">
        <v>8311</v>
      </c>
      <c r="Q273" s="14">
        <f t="shared" si="20"/>
        <v>105</v>
      </c>
      <c r="R273" s="14">
        <f t="shared" si="21"/>
        <v>109.42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2014</v>
      </c>
    </row>
    <row r="274" spans="1:21" ht="49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0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8306</v>
      </c>
      <c r="P274" t="s">
        <v>8311</v>
      </c>
      <c r="Q274" s="14">
        <f t="shared" si="20"/>
        <v>177</v>
      </c>
      <c r="R274" s="14">
        <f t="shared" si="21"/>
        <v>81.89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9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0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8306</v>
      </c>
      <c r="P275" t="s">
        <v>8311</v>
      </c>
      <c r="Q275" s="14">
        <f t="shared" si="20"/>
        <v>108</v>
      </c>
      <c r="R275" s="14">
        <f t="shared" si="21"/>
        <v>45.67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9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0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8306</v>
      </c>
      <c r="P276" t="s">
        <v>8311</v>
      </c>
      <c r="Q276" s="14">
        <f t="shared" si="20"/>
        <v>156</v>
      </c>
      <c r="R276" s="14">
        <f t="shared" si="21"/>
        <v>55.22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9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0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8306</v>
      </c>
      <c r="P277" t="s">
        <v>8311</v>
      </c>
      <c r="Q277" s="14">
        <f t="shared" si="20"/>
        <v>108</v>
      </c>
      <c r="R277" s="14">
        <f t="shared" si="21"/>
        <v>65.3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9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0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8306</v>
      </c>
      <c r="P278" t="s">
        <v>8311</v>
      </c>
      <c r="Q278" s="14">
        <f t="shared" si="20"/>
        <v>148</v>
      </c>
      <c r="R278" s="14">
        <f t="shared" si="21"/>
        <v>95.23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9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8306</v>
      </c>
      <c r="P279" t="s">
        <v>8311</v>
      </c>
      <c r="Q279" s="14">
        <f t="shared" si="20"/>
        <v>110</v>
      </c>
      <c r="R279" s="14">
        <f t="shared" si="21"/>
        <v>75.44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3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8306</v>
      </c>
      <c r="P280" t="s">
        <v>8311</v>
      </c>
      <c r="Q280" s="14">
        <f t="shared" si="20"/>
        <v>150</v>
      </c>
      <c r="R280" s="14">
        <f t="shared" si="21"/>
        <v>97.82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9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0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8306</v>
      </c>
      <c r="P281" t="s">
        <v>8311</v>
      </c>
      <c r="Q281" s="14">
        <f t="shared" si="20"/>
        <v>157</v>
      </c>
      <c r="R281" s="14">
        <f t="shared" si="21"/>
        <v>87.69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9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8306</v>
      </c>
      <c r="P282" t="s">
        <v>8311</v>
      </c>
      <c r="Q282" s="14">
        <f t="shared" si="20"/>
        <v>156</v>
      </c>
      <c r="R282" s="14">
        <f t="shared" si="21"/>
        <v>54.75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9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0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8306</v>
      </c>
      <c r="P283" t="s">
        <v>8311</v>
      </c>
      <c r="Q283" s="14">
        <f t="shared" si="20"/>
        <v>121</v>
      </c>
      <c r="R283" s="14">
        <f t="shared" si="21"/>
        <v>83.95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9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0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8306</v>
      </c>
      <c r="P284" t="s">
        <v>8311</v>
      </c>
      <c r="Q284" s="14">
        <f t="shared" si="20"/>
        <v>101</v>
      </c>
      <c r="R284" s="14">
        <f t="shared" si="21"/>
        <v>254.39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3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0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8306</v>
      </c>
      <c r="P285" t="s">
        <v>8311</v>
      </c>
      <c r="Q285" s="14">
        <f t="shared" si="20"/>
        <v>114</v>
      </c>
      <c r="R285" s="14">
        <f t="shared" si="21"/>
        <v>101.83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9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0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8306</v>
      </c>
      <c r="P286" t="s">
        <v>8311</v>
      </c>
      <c r="Q286" s="14">
        <f t="shared" si="20"/>
        <v>105</v>
      </c>
      <c r="R286" s="14">
        <f t="shared" si="21"/>
        <v>55.07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2012</v>
      </c>
    </row>
    <row r="287" spans="1:21" ht="49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0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8306</v>
      </c>
      <c r="P287" t="s">
        <v>8311</v>
      </c>
      <c r="Q287" s="14">
        <f t="shared" si="20"/>
        <v>229</v>
      </c>
      <c r="R287" s="14">
        <f t="shared" si="21"/>
        <v>56.9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9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0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8306</v>
      </c>
      <c r="P288" t="s">
        <v>8311</v>
      </c>
      <c r="Q288" s="14">
        <f t="shared" si="20"/>
        <v>109</v>
      </c>
      <c r="R288" s="14">
        <f t="shared" si="21"/>
        <v>121.28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3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0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8306</v>
      </c>
      <c r="P289" t="s">
        <v>8311</v>
      </c>
      <c r="Q289" s="14">
        <f t="shared" si="20"/>
        <v>176</v>
      </c>
      <c r="R289" s="14">
        <f t="shared" si="21"/>
        <v>91.19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9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8306</v>
      </c>
      <c r="P290" t="s">
        <v>8311</v>
      </c>
      <c r="Q290" s="14">
        <f t="shared" si="20"/>
        <v>103</v>
      </c>
      <c r="R290" s="14">
        <f t="shared" si="21"/>
        <v>115.45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9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0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8306</v>
      </c>
      <c r="P291" t="s">
        <v>8311</v>
      </c>
      <c r="Q291" s="14">
        <f t="shared" si="20"/>
        <v>105</v>
      </c>
      <c r="R291" s="14">
        <f t="shared" si="21"/>
        <v>67.77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3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0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8306</v>
      </c>
      <c r="P292" t="s">
        <v>8311</v>
      </c>
      <c r="Q292" s="14">
        <f t="shared" si="20"/>
        <v>107</v>
      </c>
      <c r="R292" s="14">
        <f t="shared" si="21"/>
        <v>28.58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2011</v>
      </c>
    </row>
    <row r="293" spans="1:21" ht="49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8306</v>
      </c>
      <c r="P293" t="s">
        <v>8311</v>
      </c>
      <c r="Q293" s="14">
        <f t="shared" si="20"/>
        <v>120</v>
      </c>
      <c r="R293" s="14">
        <f t="shared" si="21"/>
        <v>46.88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9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0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8306</v>
      </c>
      <c r="P294" t="s">
        <v>8311</v>
      </c>
      <c r="Q294" s="14">
        <f t="shared" si="20"/>
        <v>102</v>
      </c>
      <c r="R294" s="14">
        <f t="shared" si="21"/>
        <v>154.41999999999999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9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0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8306</v>
      </c>
      <c r="P295" t="s">
        <v>8311</v>
      </c>
      <c r="Q295" s="14">
        <f t="shared" si="20"/>
        <v>101</v>
      </c>
      <c r="R295" s="14">
        <f t="shared" si="21"/>
        <v>201.22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9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0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8306</v>
      </c>
      <c r="P296" t="s">
        <v>8311</v>
      </c>
      <c r="Q296" s="14">
        <f t="shared" si="20"/>
        <v>100</v>
      </c>
      <c r="R296" s="14">
        <f t="shared" si="21"/>
        <v>100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9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0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8306</v>
      </c>
      <c r="P297" t="s">
        <v>8311</v>
      </c>
      <c r="Q297" s="14">
        <f t="shared" si="20"/>
        <v>133</v>
      </c>
      <c r="R297" s="14">
        <f t="shared" si="21"/>
        <v>100.08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9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0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8306</v>
      </c>
      <c r="P298" t="s">
        <v>8311</v>
      </c>
      <c r="Q298" s="14">
        <f t="shared" si="20"/>
        <v>119</v>
      </c>
      <c r="R298" s="14">
        <f t="shared" si="21"/>
        <v>230.09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9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0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8306</v>
      </c>
      <c r="P299" t="s">
        <v>8311</v>
      </c>
      <c r="Q299" s="14">
        <f t="shared" si="20"/>
        <v>101</v>
      </c>
      <c r="R299" s="14">
        <f t="shared" si="21"/>
        <v>141.75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3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8306</v>
      </c>
      <c r="P300" t="s">
        <v>8311</v>
      </c>
      <c r="Q300" s="14">
        <f t="shared" si="20"/>
        <v>109</v>
      </c>
      <c r="R300" s="14">
        <f t="shared" si="21"/>
        <v>56.34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9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0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8306</v>
      </c>
      <c r="P301" t="s">
        <v>8311</v>
      </c>
      <c r="Q301" s="14">
        <f t="shared" si="20"/>
        <v>179</v>
      </c>
      <c r="R301" s="14">
        <f t="shared" si="21"/>
        <v>73.34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9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0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8306</v>
      </c>
      <c r="P302" t="s">
        <v>8311</v>
      </c>
      <c r="Q302" s="14">
        <f t="shared" si="20"/>
        <v>102</v>
      </c>
      <c r="R302" s="14">
        <f t="shared" si="21"/>
        <v>85.34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9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0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8306</v>
      </c>
      <c r="P303" t="s">
        <v>8311</v>
      </c>
      <c r="Q303" s="14">
        <f t="shared" si="20"/>
        <v>119</v>
      </c>
      <c r="R303" s="14">
        <f t="shared" si="21"/>
        <v>61.5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5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0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8306</v>
      </c>
      <c r="P304" t="s">
        <v>8311</v>
      </c>
      <c r="Q304" s="14">
        <f t="shared" si="20"/>
        <v>100</v>
      </c>
      <c r="R304" s="14">
        <f t="shared" si="21"/>
        <v>93.02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9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0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8306</v>
      </c>
      <c r="P305" t="s">
        <v>8311</v>
      </c>
      <c r="Q305" s="14">
        <f t="shared" si="20"/>
        <v>137</v>
      </c>
      <c r="R305" s="14">
        <f t="shared" si="21"/>
        <v>50.29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3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0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8306</v>
      </c>
      <c r="P306" t="s">
        <v>8311</v>
      </c>
      <c r="Q306" s="14">
        <f t="shared" si="20"/>
        <v>232</v>
      </c>
      <c r="R306" s="14">
        <f t="shared" si="21"/>
        <v>106.43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3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0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8306</v>
      </c>
      <c r="P307" t="s">
        <v>8311</v>
      </c>
      <c r="Q307" s="14">
        <f t="shared" si="20"/>
        <v>130</v>
      </c>
      <c r="R307" s="14">
        <f t="shared" si="21"/>
        <v>51.72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3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0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8306</v>
      </c>
      <c r="P308" t="s">
        <v>8311</v>
      </c>
      <c r="Q308" s="14">
        <f t="shared" si="20"/>
        <v>293</v>
      </c>
      <c r="R308" s="14">
        <f t="shared" si="21"/>
        <v>36.61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7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0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8306</v>
      </c>
      <c r="P309" t="s">
        <v>8311</v>
      </c>
      <c r="Q309" s="14">
        <f t="shared" si="20"/>
        <v>111</v>
      </c>
      <c r="R309" s="14">
        <f t="shared" si="21"/>
        <v>42.52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9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8306</v>
      </c>
      <c r="P310" t="s">
        <v>8311</v>
      </c>
      <c r="Q310" s="14">
        <f t="shared" si="20"/>
        <v>106</v>
      </c>
      <c r="R310" s="14">
        <f t="shared" si="21"/>
        <v>62.71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9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0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8306</v>
      </c>
      <c r="P311" t="s">
        <v>8311</v>
      </c>
      <c r="Q311" s="14">
        <f t="shared" si="20"/>
        <v>119</v>
      </c>
      <c r="R311" s="14">
        <f t="shared" si="21"/>
        <v>89.96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9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0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8306</v>
      </c>
      <c r="P312" t="s">
        <v>8311</v>
      </c>
      <c r="Q312" s="14">
        <f t="shared" si="20"/>
        <v>104</v>
      </c>
      <c r="R312" s="14">
        <f t="shared" si="21"/>
        <v>28.92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9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0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8306</v>
      </c>
      <c r="P313" t="s">
        <v>8311</v>
      </c>
      <c r="Q313" s="14">
        <f t="shared" si="20"/>
        <v>104</v>
      </c>
      <c r="R313" s="14">
        <f t="shared" si="21"/>
        <v>138.80000000000001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2012</v>
      </c>
    </row>
    <row r="314" spans="1:21" ht="49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0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8306</v>
      </c>
      <c r="P314" t="s">
        <v>8311</v>
      </c>
      <c r="Q314" s="14">
        <f t="shared" si="20"/>
        <v>112</v>
      </c>
      <c r="R314" s="14">
        <f t="shared" si="21"/>
        <v>61.3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9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0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8306</v>
      </c>
      <c r="P315" t="s">
        <v>8311</v>
      </c>
      <c r="Q315" s="14">
        <f t="shared" si="20"/>
        <v>105</v>
      </c>
      <c r="R315" s="14">
        <f t="shared" si="21"/>
        <v>80.2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9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0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8306</v>
      </c>
      <c r="P316" t="s">
        <v>8311</v>
      </c>
      <c r="Q316" s="14">
        <f t="shared" si="20"/>
        <v>385</v>
      </c>
      <c r="R316" s="14">
        <f t="shared" si="21"/>
        <v>32.1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9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0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8306</v>
      </c>
      <c r="P317" t="s">
        <v>8311</v>
      </c>
      <c r="Q317" s="14">
        <f t="shared" si="20"/>
        <v>101</v>
      </c>
      <c r="R317" s="14">
        <f t="shared" si="21"/>
        <v>200.89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3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0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8306</v>
      </c>
      <c r="P318" t="s">
        <v>8311</v>
      </c>
      <c r="Q318" s="14">
        <f t="shared" si="20"/>
        <v>114</v>
      </c>
      <c r="R318" s="14">
        <f t="shared" si="21"/>
        <v>108.01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3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0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8306</v>
      </c>
      <c r="P319" t="s">
        <v>8311</v>
      </c>
      <c r="Q319" s="14">
        <f t="shared" si="20"/>
        <v>101</v>
      </c>
      <c r="R319" s="14">
        <f t="shared" si="21"/>
        <v>95.7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9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8306</v>
      </c>
      <c r="P320" t="s">
        <v>8311</v>
      </c>
      <c r="Q320" s="14">
        <f t="shared" si="20"/>
        <v>283</v>
      </c>
      <c r="R320" s="14">
        <f t="shared" si="21"/>
        <v>49.88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5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0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8306</v>
      </c>
      <c r="P321" t="s">
        <v>8311</v>
      </c>
      <c r="Q321" s="14">
        <f t="shared" si="20"/>
        <v>113</v>
      </c>
      <c r="R321" s="14">
        <f t="shared" si="21"/>
        <v>110.47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2010</v>
      </c>
    </row>
    <row r="322" spans="1:21" ht="49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0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8306</v>
      </c>
      <c r="P322" t="s">
        <v>8311</v>
      </c>
      <c r="Q322" s="14">
        <f t="shared" si="20"/>
        <v>107</v>
      </c>
      <c r="R322" s="14">
        <f t="shared" si="21"/>
        <v>134.91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9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0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8306</v>
      </c>
      <c r="P323" t="s">
        <v>8311</v>
      </c>
      <c r="Q323" s="14">
        <f t="shared" ref="Q323:Q386" si="25">ROUND(E323/D323*100,0)</f>
        <v>103</v>
      </c>
      <c r="R323" s="14">
        <f t="shared" ref="R323:R386" si="26">ROUND(E323/L323,2)</f>
        <v>106.62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9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8306</v>
      </c>
      <c r="P324" t="s">
        <v>8311</v>
      </c>
      <c r="Q324" s="14">
        <f t="shared" si="25"/>
        <v>108</v>
      </c>
      <c r="R324" s="14">
        <f t="shared" si="26"/>
        <v>145.04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9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0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8306</v>
      </c>
      <c r="P325" t="s">
        <v>8311</v>
      </c>
      <c r="Q325" s="14">
        <f t="shared" si="25"/>
        <v>123</v>
      </c>
      <c r="R325" s="14">
        <f t="shared" si="26"/>
        <v>114.59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9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0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8306</v>
      </c>
      <c r="P326" t="s">
        <v>8311</v>
      </c>
      <c r="Q326" s="14">
        <f t="shared" si="25"/>
        <v>102</v>
      </c>
      <c r="R326" s="14">
        <f t="shared" si="26"/>
        <v>105.32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9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0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8306</v>
      </c>
      <c r="P327" t="s">
        <v>8311</v>
      </c>
      <c r="Q327" s="14">
        <f t="shared" si="25"/>
        <v>104</v>
      </c>
      <c r="R327" s="14">
        <f t="shared" si="26"/>
        <v>70.92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9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0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8306</v>
      </c>
      <c r="P328" t="s">
        <v>8311</v>
      </c>
      <c r="Q328" s="14">
        <f t="shared" si="25"/>
        <v>113</v>
      </c>
      <c r="R328" s="14">
        <f t="shared" si="26"/>
        <v>147.16999999999999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9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0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8306</v>
      </c>
      <c r="P329" t="s">
        <v>8311</v>
      </c>
      <c r="Q329" s="14">
        <f t="shared" si="25"/>
        <v>136</v>
      </c>
      <c r="R329" s="14">
        <f t="shared" si="26"/>
        <v>160.47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9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8306</v>
      </c>
      <c r="P330" t="s">
        <v>8311</v>
      </c>
      <c r="Q330" s="14">
        <f t="shared" si="25"/>
        <v>104</v>
      </c>
      <c r="R330" s="14">
        <f t="shared" si="26"/>
        <v>156.05000000000001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9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0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8306</v>
      </c>
      <c r="P331" t="s">
        <v>8311</v>
      </c>
      <c r="Q331" s="14">
        <f t="shared" si="25"/>
        <v>106</v>
      </c>
      <c r="R331" s="14">
        <f t="shared" si="26"/>
        <v>63.17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9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8306</v>
      </c>
      <c r="P332" t="s">
        <v>8311</v>
      </c>
      <c r="Q332" s="14">
        <f t="shared" si="25"/>
        <v>102</v>
      </c>
      <c r="R332" s="14">
        <f t="shared" si="26"/>
        <v>104.82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9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0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8306</v>
      </c>
      <c r="P333" t="s">
        <v>8311</v>
      </c>
      <c r="Q333" s="14">
        <f t="shared" si="25"/>
        <v>107</v>
      </c>
      <c r="R333" s="14">
        <f t="shared" si="26"/>
        <v>97.36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9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0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8306</v>
      </c>
      <c r="P334" t="s">
        <v>8311</v>
      </c>
      <c r="Q334" s="14">
        <f t="shared" si="25"/>
        <v>113</v>
      </c>
      <c r="R334" s="14">
        <f t="shared" si="26"/>
        <v>203.63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9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0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8306</v>
      </c>
      <c r="P335" t="s">
        <v>8311</v>
      </c>
      <c r="Q335" s="14">
        <f t="shared" si="25"/>
        <v>125</v>
      </c>
      <c r="R335" s="14">
        <f t="shared" si="26"/>
        <v>188.31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9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8306</v>
      </c>
      <c r="P336" t="s">
        <v>8311</v>
      </c>
      <c r="Q336" s="14">
        <f t="shared" si="25"/>
        <v>101</v>
      </c>
      <c r="R336" s="14">
        <f t="shared" si="26"/>
        <v>146.65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9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8306</v>
      </c>
      <c r="P337" t="s">
        <v>8311</v>
      </c>
      <c r="Q337" s="14">
        <f t="shared" si="25"/>
        <v>103</v>
      </c>
      <c r="R337" s="14">
        <f t="shared" si="26"/>
        <v>109.19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9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0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8306</v>
      </c>
      <c r="P338" t="s">
        <v>8311</v>
      </c>
      <c r="Q338" s="14">
        <f t="shared" si="25"/>
        <v>117</v>
      </c>
      <c r="R338" s="14">
        <f t="shared" si="26"/>
        <v>59.25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9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0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8306</v>
      </c>
      <c r="P339" t="s">
        <v>8311</v>
      </c>
      <c r="Q339" s="14">
        <f t="shared" si="25"/>
        <v>101</v>
      </c>
      <c r="R339" s="14">
        <f t="shared" si="26"/>
        <v>97.9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9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8306</v>
      </c>
      <c r="P340" t="s">
        <v>8311</v>
      </c>
      <c r="Q340" s="14">
        <f t="shared" si="25"/>
        <v>110</v>
      </c>
      <c r="R340" s="14">
        <f t="shared" si="26"/>
        <v>70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9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0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8306</v>
      </c>
      <c r="P341" t="s">
        <v>8311</v>
      </c>
      <c r="Q341" s="14">
        <f t="shared" si="25"/>
        <v>108</v>
      </c>
      <c r="R341" s="14">
        <f t="shared" si="26"/>
        <v>72.87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9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0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8306</v>
      </c>
      <c r="P342" t="s">
        <v>8311</v>
      </c>
      <c r="Q342" s="14">
        <f t="shared" si="25"/>
        <v>125</v>
      </c>
      <c r="R342" s="14">
        <f t="shared" si="26"/>
        <v>146.35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9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0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8306</v>
      </c>
      <c r="P343" t="s">
        <v>8311</v>
      </c>
      <c r="Q343" s="14">
        <f t="shared" si="25"/>
        <v>107</v>
      </c>
      <c r="R343" s="14">
        <f t="shared" si="26"/>
        <v>67.91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3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0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8306</v>
      </c>
      <c r="P344" t="s">
        <v>8311</v>
      </c>
      <c r="Q344" s="14">
        <f t="shared" si="25"/>
        <v>100</v>
      </c>
      <c r="R344" s="14">
        <f t="shared" si="26"/>
        <v>169.85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9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0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8306</v>
      </c>
      <c r="P345" t="s">
        <v>8311</v>
      </c>
      <c r="Q345" s="14">
        <f t="shared" si="25"/>
        <v>102</v>
      </c>
      <c r="R345" s="14">
        <f t="shared" si="26"/>
        <v>58.41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9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8306</v>
      </c>
      <c r="P346" t="s">
        <v>8311</v>
      </c>
      <c r="Q346" s="14">
        <f t="shared" si="25"/>
        <v>102</v>
      </c>
      <c r="R346" s="14">
        <f t="shared" si="26"/>
        <v>119.99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9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8306</v>
      </c>
      <c r="P347" t="s">
        <v>8311</v>
      </c>
      <c r="Q347" s="14">
        <f t="shared" si="25"/>
        <v>123</v>
      </c>
      <c r="R347" s="14">
        <f t="shared" si="26"/>
        <v>99.86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9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0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8306</v>
      </c>
      <c r="P348" t="s">
        <v>8311</v>
      </c>
      <c r="Q348" s="14">
        <f t="shared" si="25"/>
        <v>170</v>
      </c>
      <c r="R348" s="14">
        <f t="shared" si="26"/>
        <v>90.58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9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0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8306</v>
      </c>
      <c r="P349" t="s">
        <v>8311</v>
      </c>
      <c r="Q349" s="14">
        <f t="shared" si="25"/>
        <v>112</v>
      </c>
      <c r="R349" s="14">
        <f t="shared" si="26"/>
        <v>117.77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9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8306</v>
      </c>
      <c r="P350" t="s">
        <v>8311</v>
      </c>
      <c r="Q350" s="14">
        <f t="shared" si="25"/>
        <v>103</v>
      </c>
      <c r="R350" s="14">
        <f t="shared" si="26"/>
        <v>86.55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3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0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8306</v>
      </c>
      <c r="P351" t="s">
        <v>8311</v>
      </c>
      <c r="Q351" s="14">
        <f t="shared" si="25"/>
        <v>107</v>
      </c>
      <c r="R351" s="14">
        <f t="shared" si="26"/>
        <v>71.900000000000006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9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0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8306</v>
      </c>
      <c r="P352" t="s">
        <v>8311</v>
      </c>
      <c r="Q352" s="14">
        <f t="shared" si="25"/>
        <v>115</v>
      </c>
      <c r="R352" s="14">
        <f t="shared" si="26"/>
        <v>129.82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9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0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8306</v>
      </c>
      <c r="P353" t="s">
        <v>8311</v>
      </c>
      <c r="Q353" s="14">
        <f t="shared" si="25"/>
        <v>127</v>
      </c>
      <c r="R353" s="14">
        <f t="shared" si="26"/>
        <v>44.91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9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0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8306</v>
      </c>
      <c r="P354" t="s">
        <v>8311</v>
      </c>
      <c r="Q354" s="14">
        <f t="shared" si="25"/>
        <v>117</v>
      </c>
      <c r="R354" s="14">
        <f t="shared" si="26"/>
        <v>40.76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9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0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8306</v>
      </c>
      <c r="P355" t="s">
        <v>8311</v>
      </c>
      <c r="Q355" s="14">
        <f t="shared" si="25"/>
        <v>109</v>
      </c>
      <c r="R355" s="14">
        <f t="shared" si="26"/>
        <v>103.52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9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0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8306</v>
      </c>
      <c r="P356" t="s">
        <v>8311</v>
      </c>
      <c r="Q356" s="14">
        <f t="shared" si="25"/>
        <v>104</v>
      </c>
      <c r="R356" s="14">
        <f t="shared" si="26"/>
        <v>125.45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3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0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8306</v>
      </c>
      <c r="P357" t="s">
        <v>8311</v>
      </c>
      <c r="Q357" s="14">
        <f t="shared" si="25"/>
        <v>116</v>
      </c>
      <c r="R357" s="14">
        <f t="shared" si="26"/>
        <v>246.61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3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0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8306</v>
      </c>
      <c r="P358" t="s">
        <v>8311</v>
      </c>
      <c r="Q358" s="14">
        <f t="shared" si="25"/>
        <v>103</v>
      </c>
      <c r="R358" s="14">
        <f t="shared" si="26"/>
        <v>79.400000000000006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9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0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8306</v>
      </c>
      <c r="P359" t="s">
        <v>8311</v>
      </c>
      <c r="Q359" s="14">
        <f t="shared" si="25"/>
        <v>174</v>
      </c>
      <c r="R359" s="14">
        <f t="shared" si="26"/>
        <v>86.14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9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8306</v>
      </c>
      <c r="P360" t="s">
        <v>8311</v>
      </c>
      <c r="Q360" s="14">
        <f t="shared" si="25"/>
        <v>103</v>
      </c>
      <c r="R360" s="14">
        <f t="shared" si="26"/>
        <v>193.05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9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0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8306</v>
      </c>
      <c r="P361" t="s">
        <v>8311</v>
      </c>
      <c r="Q361" s="14">
        <f t="shared" si="25"/>
        <v>105</v>
      </c>
      <c r="R361" s="14">
        <f t="shared" si="26"/>
        <v>84.02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9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0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8306</v>
      </c>
      <c r="P362" t="s">
        <v>8311</v>
      </c>
      <c r="Q362" s="14">
        <f t="shared" si="25"/>
        <v>101</v>
      </c>
      <c r="R362" s="14">
        <f t="shared" si="26"/>
        <v>139.83000000000001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9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0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8306</v>
      </c>
      <c r="P363" t="s">
        <v>8311</v>
      </c>
      <c r="Q363" s="14">
        <f t="shared" si="25"/>
        <v>111</v>
      </c>
      <c r="R363" s="14">
        <f t="shared" si="26"/>
        <v>109.82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9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0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8306</v>
      </c>
      <c r="P364" t="s">
        <v>8311</v>
      </c>
      <c r="Q364" s="14">
        <f t="shared" si="25"/>
        <v>124</v>
      </c>
      <c r="R364" s="14">
        <f t="shared" si="26"/>
        <v>139.53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9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0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8306</v>
      </c>
      <c r="P365" t="s">
        <v>8311</v>
      </c>
      <c r="Q365" s="14">
        <f t="shared" si="25"/>
        <v>101</v>
      </c>
      <c r="R365" s="14">
        <f t="shared" si="26"/>
        <v>347.85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9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0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8306</v>
      </c>
      <c r="P366" t="s">
        <v>8311</v>
      </c>
      <c r="Q366" s="14">
        <f t="shared" si="25"/>
        <v>110</v>
      </c>
      <c r="R366" s="14">
        <f t="shared" si="26"/>
        <v>68.239999999999995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9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0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8306</v>
      </c>
      <c r="P367" t="s">
        <v>8311</v>
      </c>
      <c r="Q367" s="14">
        <f t="shared" si="25"/>
        <v>104</v>
      </c>
      <c r="R367" s="14">
        <f t="shared" si="26"/>
        <v>239.94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9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8306</v>
      </c>
      <c r="P368" t="s">
        <v>8311</v>
      </c>
      <c r="Q368" s="14">
        <f t="shared" si="25"/>
        <v>101</v>
      </c>
      <c r="R368" s="14">
        <f t="shared" si="26"/>
        <v>287.31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9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0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8306</v>
      </c>
      <c r="P369" t="s">
        <v>8311</v>
      </c>
      <c r="Q369" s="14">
        <f t="shared" si="25"/>
        <v>103</v>
      </c>
      <c r="R369" s="14">
        <f t="shared" si="26"/>
        <v>86.85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9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8306</v>
      </c>
      <c r="P370" t="s">
        <v>8311</v>
      </c>
      <c r="Q370" s="14">
        <f t="shared" si="25"/>
        <v>104</v>
      </c>
      <c r="R370" s="14">
        <f t="shared" si="26"/>
        <v>81.849999999999994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9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0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8306</v>
      </c>
      <c r="P371" t="s">
        <v>8311</v>
      </c>
      <c r="Q371" s="14">
        <f t="shared" si="25"/>
        <v>110</v>
      </c>
      <c r="R371" s="14">
        <f t="shared" si="26"/>
        <v>42.87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2012</v>
      </c>
    </row>
    <row r="372" spans="1:21" ht="49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0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8306</v>
      </c>
      <c r="P372" t="s">
        <v>8311</v>
      </c>
      <c r="Q372" s="14">
        <f t="shared" si="25"/>
        <v>122</v>
      </c>
      <c r="R372" s="14">
        <f t="shared" si="26"/>
        <v>709.42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2017</v>
      </c>
    </row>
    <row r="373" spans="1:21" ht="49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0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8306</v>
      </c>
      <c r="P373" t="s">
        <v>8311</v>
      </c>
      <c r="Q373" s="14">
        <f t="shared" si="25"/>
        <v>114</v>
      </c>
      <c r="R373" s="14">
        <f t="shared" si="26"/>
        <v>161.26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2013</v>
      </c>
    </row>
    <row r="374" spans="1:21" ht="33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0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8306</v>
      </c>
      <c r="P374" t="s">
        <v>8311</v>
      </c>
      <c r="Q374" s="14">
        <f t="shared" si="25"/>
        <v>125</v>
      </c>
      <c r="R374" s="14">
        <f t="shared" si="26"/>
        <v>41.78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9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0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8306</v>
      </c>
      <c r="P375" t="s">
        <v>8311</v>
      </c>
      <c r="Q375" s="14">
        <f t="shared" si="25"/>
        <v>107</v>
      </c>
      <c r="R375" s="14">
        <f t="shared" si="26"/>
        <v>89.89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9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0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8306</v>
      </c>
      <c r="P376" t="s">
        <v>8311</v>
      </c>
      <c r="Q376" s="14">
        <f t="shared" si="25"/>
        <v>131</v>
      </c>
      <c r="R376" s="14">
        <f t="shared" si="26"/>
        <v>45.05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9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0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8306</v>
      </c>
      <c r="P377" t="s">
        <v>8311</v>
      </c>
      <c r="Q377" s="14">
        <f t="shared" si="25"/>
        <v>120</v>
      </c>
      <c r="R377" s="14">
        <f t="shared" si="26"/>
        <v>42.86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9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0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8306</v>
      </c>
      <c r="P378" t="s">
        <v>8311</v>
      </c>
      <c r="Q378" s="14">
        <f t="shared" si="25"/>
        <v>106</v>
      </c>
      <c r="R378" s="14">
        <f t="shared" si="26"/>
        <v>54.08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9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0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8306</v>
      </c>
      <c r="P379" t="s">
        <v>8311</v>
      </c>
      <c r="Q379" s="14">
        <f t="shared" si="25"/>
        <v>114</v>
      </c>
      <c r="R379" s="14">
        <f t="shared" si="26"/>
        <v>103.22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9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8306</v>
      </c>
      <c r="P380" t="s">
        <v>8311</v>
      </c>
      <c r="Q380" s="14">
        <f t="shared" si="25"/>
        <v>112</v>
      </c>
      <c r="R380" s="14">
        <f t="shared" si="26"/>
        <v>40.4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9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0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8306</v>
      </c>
      <c r="P381" t="s">
        <v>8311</v>
      </c>
      <c r="Q381" s="14">
        <f t="shared" si="25"/>
        <v>116</v>
      </c>
      <c r="R381" s="14">
        <f t="shared" si="26"/>
        <v>116.86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9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0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8306</v>
      </c>
      <c r="P382" t="s">
        <v>8311</v>
      </c>
      <c r="Q382" s="14">
        <f t="shared" si="25"/>
        <v>142</v>
      </c>
      <c r="R382" s="14">
        <f t="shared" si="26"/>
        <v>115.51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2016</v>
      </c>
    </row>
    <row r="383" spans="1:21" ht="49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0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8306</v>
      </c>
      <c r="P383" t="s">
        <v>8311</v>
      </c>
      <c r="Q383" s="14">
        <f t="shared" si="25"/>
        <v>105</v>
      </c>
      <c r="R383" s="14">
        <f t="shared" si="26"/>
        <v>104.31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9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0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8306</v>
      </c>
      <c r="P384" t="s">
        <v>8311</v>
      </c>
      <c r="Q384" s="14">
        <f t="shared" si="25"/>
        <v>256</v>
      </c>
      <c r="R384" s="14">
        <f t="shared" si="26"/>
        <v>69.77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9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8306</v>
      </c>
      <c r="P385" t="s">
        <v>8311</v>
      </c>
      <c r="Q385" s="14">
        <f t="shared" si="25"/>
        <v>207</v>
      </c>
      <c r="R385" s="14">
        <f t="shared" si="26"/>
        <v>43.02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9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0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8306</v>
      </c>
      <c r="P386" t="s">
        <v>8311</v>
      </c>
      <c r="Q386" s="14">
        <f t="shared" si="25"/>
        <v>112</v>
      </c>
      <c r="R386" s="14">
        <f t="shared" si="26"/>
        <v>58.54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2015</v>
      </c>
    </row>
    <row r="387" spans="1:21" ht="49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0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8306</v>
      </c>
      <c r="P387" t="s">
        <v>8311</v>
      </c>
      <c r="Q387" s="14">
        <f t="shared" ref="Q387:Q450" si="30">ROUND(E387/D387*100,0)</f>
        <v>106</v>
      </c>
      <c r="R387" s="14">
        <f t="shared" ref="R387:R450" si="31">ROUND(E387/L387,2)</f>
        <v>111.8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49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0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8306</v>
      </c>
      <c r="P388" t="s">
        <v>8311</v>
      </c>
      <c r="Q388" s="14">
        <f t="shared" si="30"/>
        <v>100</v>
      </c>
      <c r="R388" s="14">
        <f t="shared" si="31"/>
        <v>46.23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9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0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8306</v>
      </c>
      <c r="P389" t="s">
        <v>8311</v>
      </c>
      <c r="Q389" s="14">
        <f t="shared" si="30"/>
        <v>214</v>
      </c>
      <c r="R389" s="14">
        <f t="shared" si="31"/>
        <v>144.69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9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8306</v>
      </c>
      <c r="P390" t="s">
        <v>8311</v>
      </c>
      <c r="Q390" s="14">
        <f t="shared" si="30"/>
        <v>126</v>
      </c>
      <c r="R390" s="14">
        <f t="shared" si="31"/>
        <v>88.85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9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0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8306</v>
      </c>
      <c r="P391" t="s">
        <v>8311</v>
      </c>
      <c r="Q391" s="14">
        <f t="shared" si="30"/>
        <v>182</v>
      </c>
      <c r="R391" s="14">
        <f t="shared" si="31"/>
        <v>81.75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9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8306</v>
      </c>
      <c r="P392" t="s">
        <v>8311</v>
      </c>
      <c r="Q392" s="14">
        <f t="shared" si="30"/>
        <v>100</v>
      </c>
      <c r="R392" s="14">
        <f t="shared" si="31"/>
        <v>71.430000000000007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9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0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8306</v>
      </c>
      <c r="P393" t="s">
        <v>8311</v>
      </c>
      <c r="Q393" s="14">
        <f t="shared" si="30"/>
        <v>101</v>
      </c>
      <c r="R393" s="14">
        <f t="shared" si="31"/>
        <v>104.26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9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0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8306</v>
      </c>
      <c r="P394" t="s">
        <v>8311</v>
      </c>
      <c r="Q394" s="14">
        <f t="shared" si="30"/>
        <v>101</v>
      </c>
      <c r="R394" s="14">
        <f t="shared" si="31"/>
        <v>90.62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3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0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8306</v>
      </c>
      <c r="P395" t="s">
        <v>8311</v>
      </c>
      <c r="Q395" s="14">
        <f t="shared" si="30"/>
        <v>110</v>
      </c>
      <c r="R395" s="14">
        <f t="shared" si="31"/>
        <v>157.33000000000001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9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0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8306</v>
      </c>
      <c r="P396" t="s">
        <v>8311</v>
      </c>
      <c r="Q396" s="14">
        <f t="shared" si="30"/>
        <v>112</v>
      </c>
      <c r="R396" s="14">
        <f t="shared" si="31"/>
        <v>105.18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9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0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8306</v>
      </c>
      <c r="P397" t="s">
        <v>8311</v>
      </c>
      <c r="Q397" s="14">
        <f t="shared" si="30"/>
        <v>108</v>
      </c>
      <c r="R397" s="14">
        <f t="shared" si="31"/>
        <v>58.72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9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0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8306</v>
      </c>
      <c r="P398" t="s">
        <v>8311</v>
      </c>
      <c r="Q398" s="14">
        <f t="shared" si="30"/>
        <v>107</v>
      </c>
      <c r="R398" s="14">
        <f t="shared" si="31"/>
        <v>81.63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5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0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8306</v>
      </c>
      <c r="P399" t="s">
        <v>8311</v>
      </c>
      <c r="Q399" s="14">
        <f t="shared" si="30"/>
        <v>104</v>
      </c>
      <c r="R399" s="14">
        <f t="shared" si="31"/>
        <v>56.46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9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8306</v>
      </c>
      <c r="P400" t="s">
        <v>8311</v>
      </c>
      <c r="Q400" s="14">
        <f t="shared" si="30"/>
        <v>125</v>
      </c>
      <c r="R400" s="14">
        <f t="shared" si="31"/>
        <v>140.1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9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0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8306</v>
      </c>
      <c r="P401" t="s">
        <v>8311</v>
      </c>
      <c r="Q401" s="14">
        <f t="shared" si="30"/>
        <v>107</v>
      </c>
      <c r="R401" s="14">
        <f t="shared" si="31"/>
        <v>224.85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9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8306</v>
      </c>
      <c r="P402" t="s">
        <v>8311</v>
      </c>
      <c r="Q402" s="14">
        <f t="shared" si="30"/>
        <v>112</v>
      </c>
      <c r="R402" s="14">
        <f t="shared" si="31"/>
        <v>181.13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9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0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8306</v>
      </c>
      <c r="P403" t="s">
        <v>8311</v>
      </c>
      <c r="Q403" s="14">
        <f t="shared" si="30"/>
        <v>104</v>
      </c>
      <c r="R403" s="14">
        <f t="shared" si="31"/>
        <v>711.04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9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0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8306</v>
      </c>
      <c r="P404" t="s">
        <v>8311</v>
      </c>
      <c r="Q404" s="14">
        <f t="shared" si="30"/>
        <v>142</v>
      </c>
      <c r="R404" s="14">
        <f t="shared" si="31"/>
        <v>65.88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9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0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8306</v>
      </c>
      <c r="P405" t="s">
        <v>8311</v>
      </c>
      <c r="Q405" s="14">
        <f t="shared" si="30"/>
        <v>105</v>
      </c>
      <c r="R405" s="14">
        <f t="shared" si="31"/>
        <v>75.19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9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0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8306</v>
      </c>
      <c r="P406" t="s">
        <v>8311</v>
      </c>
      <c r="Q406" s="14">
        <f t="shared" si="30"/>
        <v>103</v>
      </c>
      <c r="R406" s="14">
        <f t="shared" si="31"/>
        <v>133.13999999999999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3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0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8306</v>
      </c>
      <c r="P407" t="s">
        <v>8311</v>
      </c>
      <c r="Q407" s="14">
        <f t="shared" si="30"/>
        <v>108</v>
      </c>
      <c r="R407" s="14">
        <f t="shared" si="31"/>
        <v>55.2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9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8306</v>
      </c>
      <c r="P408" t="s">
        <v>8311</v>
      </c>
      <c r="Q408" s="14">
        <f t="shared" si="30"/>
        <v>108</v>
      </c>
      <c r="R408" s="14">
        <f t="shared" si="31"/>
        <v>86.16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9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0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8306</v>
      </c>
      <c r="P409" t="s">
        <v>8311</v>
      </c>
      <c r="Q409" s="14">
        <f t="shared" si="30"/>
        <v>102</v>
      </c>
      <c r="R409" s="14">
        <f t="shared" si="31"/>
        <v>92.32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9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8306</v>
      </c>
      <c r="P410" t="s">
        <v>8311</v>
      </c>
      <c r="Q410" s="14">
        <f t="shared" si="30"/>
        <v>101</v>
      </c>
      <c r="R410" s="14">
        <f t="shared" si="31"/>
        <v>160.16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9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0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8306</v>
      </c>
      <c r="P411" t="s">
        <v>8311</v>
      </c>
      <c r="Q411" s="14">
        <f t="shared" si="30"/>
        <v>137</v>
      </c>
      <c r="R411" s="14">
        <f t="shared" si="31"/>
        <v>45.6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9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8306</v>
      </c>
      <c r="P412" t="s">
        <v>8311</v>
      </c>
      <c r="Q412" s="14">
        <f t="shared" si="30"/>
        <v>128</v>
      </c>
      <c r="R412" s="14">
        <f t="shared" si="31"/>
        <v>183.29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9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0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8306</v>
      </c>
      <c r="P413" t="s">
        <v>8311</v>
      </c>
      <c r="Q413" s="14">
        <f t="shared" si="30"/>
        <v>101</v>
      </c>
      <c r="R413" s="14">
        <f t="shared" si="31"/>
        <v>125.79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9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0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8306</v>
      </c>
      <c r="P414" t="s">
        <v>8311</v>
      </c>
      <c r="Q414" s="14">
        <f t="shared" si="30"/>
        <v>127</v>
      </c>
      <c r="R414" s="14">
        <f t="shared" si="31"/>
        <v>57.65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9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0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8306</v>
      </c>
      <c r="P415" t="s">
        <v>8311</v>
      </c>
      <c r="Q415" s="14">
        <f t="shared" si="30"/>
        <v>105</v>
      </c>
      <c r="R415" s="14">
        <f t="shared" si="31"/>
        <v>78.66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9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0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8306</v>
      </c>
      <c r="P416" t="s">
        <v>8311</v>
      </c>
      <c r="Q416" s="14">
        <f t="shared" si="30"/>
        <v>103</v>
      </c>
      <c r="R416" s="14">
        <f t="shared" si="31"/>
        <v>91.48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5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0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8306</v>
      </c>
      <c r="P417" t="s">
        <v>8311</v>
      </c>
      <c r="Q417" s="14">
        <f t="shared" si="30"/>
        <v>102</v>
      </c>
      <c r="R417" s="14">
        <f t="shared" si="31"/>
        <v>68.099999999999994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3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0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8306</v>
      </c>
      <c r="P418" t="s">
        <v>8311</v>
      </c>
      <c r="Q418" s="14">
        <f t="shared" si="30"/>
        <v>120</v>
      </c>
      <c r="R418" s="14">
        <f t="shared" si="31"/>
        <v>48.09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9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0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8306</v>
      </c>
      <c r="P419" t="s">
        <v>8311</v>
      </c>
      <c r="Q419" s="14">
        <f t="shared" si="30"/>
        <v>100</v>
      </c>
      <c r="R419" s="14">
        <f t="shared" si="31"/>
        <v>202.42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9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8306</v>
      </c>
      <c r="P420" t="s">
        <v>8311</v>
      </c>
      <c r="Q420" s="14">
        <f t="shared" si="30"/>
        <v>101</v>
      </c>
      <c r="R420" s="14">
        <f t="shared" si="31"/>
        <v>216.75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9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8306</v>
      </c>
      <c r="P421" t="s">
        <v>8311</v>
      </c>
      <c r="Q421" s="14">
        <f t="shared" si="30"/>
        <v>100</v>
      </c>
      <c r="R421" s="14">
        <f t="shared" si="31"/>
        <v>110.07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9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8306</v>
      </c>
      <c r="P422" t="s">
        <v>8312</v>
      </c>
      <c r="Q422" s="14">
        <f t="shared" si="30"/>
        <v>0</v>
      </c>
      <c r="R422" s="14">
        <f t="shared" si="31"/>
        <v>4.83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9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8306</v>
      </c>
      <c r="P423" t="s">
        <v>8312</v>
      </c>
      <c r="Q423" s="14">
        <f t="shared" si="30"/>
        <v>2</v>
      </c>
      <c r="R423" s="14">
        <f t="shared" si="31"/>
        <v>50.17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9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8306</v>
      </c>
      <c r="P424" t="s">
        <v>8312</v>
      </c>
      <c r="Q424" s="14">
        <f t="shared" si="30"/>
        <v>1</v>
      </c>
      <c r="R424" s="14">
        <f t="shared" si="31"/>
        <v>35.83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9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8306</v>
      </c>
      <c r="P425" t="s">
        <v>8312</v>
      </c>
      <c r="Q425" s="14">
        <f t="shared" si="30"/>
        <v>1</v>
      </c>
      <c r="R425" s="14">
        <f t="shared" si="31"/>
        <v>11.77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9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8306</v>
      </c>
      <c r="P426" t="s">
        <v>8312</v>
      </c>
      <c r="Q426" s="14">
        <f t="shared" si="30"/>
        <v>7</v>
      </c>
      <c r="R426" s="14">
        <f t="shared" si="31"/>
        <v>40.78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9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8306</v>
      </c>
      <c r="P427" t="s">
        <v>8312</v>
      </c>
      <c r="Q427" s="14">
        <f t="shared" si="30"/>
        <v>0</v>
      </c>
      <c r="R427" s="14">
        <f t="shared" si="31"/>
        <v>3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9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8306</v>
      </c>
      <c r="P428" t="s">
        <v>8312</v>
      </c>
      <c r="Q428" s="14">
        <f t="shared" si="30"/>
        <v>1</v>
      </c>
      <c r="R428" s="14">
        <f t="shared" si="31"/>
        <v>16.63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9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8306</v>
      </c>
      <c r="P429" t="s">
        <v>8312</v>
      </c>
      <c r="Q429" s="14">
        <f t="shared" si="30"/>
        <v>0</v>
      </c>
      <c r="R429" s="14" t="e">
        <f t="shared" si="31"/>
        <v>#DIV/0!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3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8306</v>
      </c>
      <c r="P430" t="s">
        <v>8312</v>
      </c>
      <c r="Q430" s="14">
        <f t="shared" si="30"/>
        <v>6</v>
      </c>
      <c r="R430" s="14">
        <f t="shared" si="31"/>
        <v>52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5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8306</v>
      </c>
      <c r="P431" t="s">
        <v>8312</v>
      </c>
      <c r="Q431" s="14">
        <f t="shared" si="30"/>
        <v>0</v>
      </c>
      <c r="R431" s="14" t="e">
        <f t="shared" si="31"/>
        <v>#DIV/0!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3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8306</v>
      </c>
      <c r="P432" t="s">
        <v>8312</v>
      </c>
      <c r="Q432" s="14">
        <f t="shared" si="30"/>
        <v>2</v>
      </c>
      <c r="R432" s="14">
        <f t="shared" si="31"/>
        <v>4.8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9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8306</v>
      </c>
      <c r="P433" t="s">
        <v>8312</v>
      </c>
      <c r="Q433" s="14">
        <f t="shared" si="30"/>
        <v>14</v>
      </c>
      <c r="R433" s="14">
        <f t="shared" si="31"/>
        <v>51.88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9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8306</v>
      </c>
      <c r="P434" t="s">
        <v>8312</v>
      </c>
      <c r="Q434" s="14">
        <f t="shared" si="30"/>
        <v>10</v>
      </c>
      <c r="R434" s="14">
        <f t="shared" si="31"/>
        <v>71.25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5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8306</v>
      </c>
      <c r="P435" t="s">
        <v>8312</v>
      </c>
      <c r="Q435" s="14">
        <f t="shared" si="30"/>
        <v>0</v>
      </c>
      <c r="R435" s="14" t="e">
        <f t="shared" si="31"/>
        <v>#DIV/0!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9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8306</v>
      </c>
      <c r="P436" t="s">
        <v>8312</v>
      </c>
      <c r="Q436" s="14">
        <f t="shared" si="30"/>
        <v>5</v>
      </c>
      <c r="R436" s="14">
        <f t="shared" si="31"/>
        <v>62.5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9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8306</v>
      </c>
      <c r="P437" t="s">
        <v>8312</v>
      </c>
      <c r="Q437" s="14">
        <f t="shared" si="30"/>
        <v>0</v>
      </c>
      <c r="R437" s="14">
        <f t="shared" si="31"/>
        <v>1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9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8306</v>
      </c>
      <c r="P438" t="s">
        <v>8312</v>
      </c>
      <c r="Q438" s="14">
        <f t="shared" si="30"/>
        <v>0</v>
      </c>
      <c r="R438" s="14" t="e">
        <f t="shared" si="31"/>
        <v>#DIV/0!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9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8306</v>
      </c>
      <c r="P439" t="s">
        <v>8312</v>
      </c>
      <c r="Q439" s="14">
        <f t="shared" si="30"/>
        <v>0</v>
      </c>
      <c r="R439" s="14" t="e">
        <f t="shared" si="31"/>
        <v>#DIV/0!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9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8306</v>
      </c>
      <c r="P440" t="s">
        <v>8312</v>
      </c>
      <c r="Q440" s="14">
        <f t="shared" si="30"/>
        <v>9</v>
      </c>
      <c r="R440" s="14">
        <f t="shared" si="31"/>
        <v>170.55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9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8306</v>
      </c>
      <c r="P441" t="s">
        <v>8312</v>
      </c>
      <c r="Q441" s="14">
        <f t="shared" si="30"/>
        <v>0</v>
      </c>
      <c r="R441" s="14" t="e">
        <f t="shared" si="31"/>
        <v>#DIV/0!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9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8306</v>
      </c>
      <c r="P442" t="s">
        <v>8312</v>
      </c>
      <c r="Q442" s="14">
        <f t="shared" si="30"/>
        <v>0</v>
      </c>
      <c r="R442" s="14">
        <f t="shared" si="31"/>
        <v>5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9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8306</v>
      </c>
      <c r="P443" t="s">
        <v>8312</v>
      </c>
      <c r="Q443" s="14">
        <f t="shared" si="30"/>
        <v>0</v>
      </c>
      <c r="R443" s="14" t="e">
        <f t="shared" si="31"/>
        <v>#DIV/0!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7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8306</v>
      </c>
      <c r="P444" t="s">
        <v>8312</v>
      </c>
      <c r="Q444" s="14">
        <f t="shared" si="30"/>
        <v>39</v>
      </c>
      <c r="R444" s="14">
        <f t="shared" si="31"/>
        <v>393.59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9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8306</v>
      </c>
      <c r="P445" t="s">
        <v>8312</v>
      </c>
      <c r="Q445" s="14">
        <f t="shared" si="30"/>
        <v>0</v>
      </c>
      <c r="R445" s="14">
        <f t="shared" si="31"/>
        <v>5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3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8306</v>
      </c>
      <c r="P446" t="s">
        <v>8312</v>
      </c>
      <c r="Q446" s="14">
        <f t="shared" si="30"/>
        <v>5</v>
      </c>
      <c r="R446" s="14">
        <f t="shared" si="31"/>
        <v>50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2012</v>
      </c>
    </row>
    <row r="447" spans="1:21" ht="49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8306</v>
      </c>
      <c r="P447" t="s">
        <v>8312</v>
      </c>
      <c r="Q447" s="14">
        <f t="shared" si="30"/>
        <v>0</v>
      </c>
      <c r="R447" s="14">
        <f t="shared" si="31"/>
        <v>1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9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8306</v>
      </c>
      <c r="P448" t="s">
        <v>8312</v>
      </c>
      <c r="Q448" s="14">
        <f t="shared" si="30"/>
        <v>7</v>
      </c>
      <c r="R448" s="14">
        <f t="shared" si="31"/>
        <v>47.88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9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8306</v>
      </c>
      <c r="P449" t="s">
        <v>8312</v>
      </c>
      <c r="Q449" s="14">
        <f t="shared" si="30"/>
        <v>0</v>
      </c>
      <c r="R449" s="14">
        <f t="shared" si="31"/>
        <v>5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9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8306</v>
      </c>
      <c r="P450" t="s">
        <v>8312</v>
      </c>
      <c r="Q450" s="14">
        <f t="shared" si="30"/>
        <v>3</v>
      </c>
      <c r="R450" s="14">
        <f t="shared" si="31"/>
        <v>20.5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9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8306</v>
      </c>
      <c r="P451" t="s">
        <v>8312</v>
      </c>
      <c r="Q451" s="14">
        <f t="shared" ref="Q451:Q514" si="35">ROUND(E451/D451*100,0)</f>
        <v>2</v>
      </c>
      <c r="R451" s="14">
        <f t="shared" ref="R451:R514" si="36">ROUND(E451/L451,2)</f>
        <v>9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49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8306</v>
      </c>
      <c r="P452" t="s">
        <v>8312</v>
      </c>
      <c r="Q452" s="14">
        <f t="shared" si="35"/>
        <v>1</v>
      </c>
      <c r="R452" s="14">
        <f t="shared" si="36"/>
        <v>56.57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9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8306</v>
      </c>
      <c r="P453" t="s">
        <v>8312</v>
      </c>
      <c r="Q453" s="14">
        <f t="shared" si="35"/>
        <v>0</v>
      </c>
      <c r="R453" s="14" t="e">
        <f t="shared" si="36"/>
        <v>#DIV/0!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2014</v>
      </c>
    </row>
    <row r="454" spans="1:21" ht="33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8306</v>
      </c>
      <c r="P454" t="s">
        <v>8312</v>
      </c>
      <c r="Q454" s="14">
        <f t="shared" si="35"/>
        <v>64</v>
      </c>
      <c r="R454" s="14">
        <f t="shared" si="36"/>
        <v>40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9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8306</v>
      </c>
      <c r="P455" t="s">
        <v>8312</v>
      </c>
      <c r="Q455" s="14">
        <f t="shared" si="35"/>
        <v>0</v>
      </c>
      <c r="R455" s="14">
        <f t="shared" si="36"/>
        <v>13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9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8306</v>
      </c>
      <c r="P456" t="s">
        <v>8312</v>
      </c>
      <c r="Q456" s="14">
        <f t="shared" si="35"/>
        <v>1</v>
      </c>
      <c r="R456" s="14">
        <f t="shared" si="36"/>
        <v>16.399999999999999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9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8306</v>
      </c>
      <c r="P457" t="s">
        <v>8312</v>
      </c>
      <c r="Q457" s="14">
        <f t="shared" si="35"/>
        <v>0</v>
      </c>
      <c r="R457" s="14">
        <f t="shared" si="36"/>
        <v>22.5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9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8306</v>
      </c>
      <c r="P458" t="s">
        <v>8312</v>
      </c>
      <c r="Q458" s="14">
        <f t="shared" si="35"/>
        <v>1</v>
      </c>
      <c r="R458" s="14">
        <f t="shared" si="36"/>
        <v>20.329999999999998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9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8306</v>
      </c>
      <c r="P459" t="s">
        <v>8312</v>
      </c>
      <c r="Q459" s="14">
        <f t="shared" si="35"/>
        <v>0</v>
      </c>
      <c r="R459" s="14" t="e">
        <f t="shared" si="36"/>
        <v>#DIV/0!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9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8306</v>
      </c>
      <c r="P460" t="s">
        <v>8312</v>
      </c>
      <c r="Q460" s="14">
        <f t="shared" si="35"/>
        <v>8</v>
      </c>
      <c r="R460" s="14">
        <f t="shared" si="36"/>
        <v>16.760000000000002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9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8306</v>
      </c>
      <c r="P461" t="s">
        <v>8312</v>
      </c>
      <c r="Q461" s="14">
        <f t="shared" si="35"/>
        <v>0</v>
      </c>
      <c r="R461" s="14">
        <f t="shared" si="36"/>
        <v>25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3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8306</v>
      </c>
      <c r="P462" t="s">
        <v>8312</v>
      </c>
      <c r="Q462" s="14">
        <f t="shared" si="35"/>
        <v>0</v>
      </c>
      <c r="R462" s="14">
        <f t="shared" si="36"/>
        <v>12.5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9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8306</v>
      </c>
      <c r="P463" t="s">
        <v>8312</v>
      </c>
      <c r="Q463" s="14">
        <f t="shared" si="35"/>
        <v>0</v>
      </c>
      <c r="R463" s="14" t="e">
        <f t="shared" si="36"/>
        <v>#DIV/0!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9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8306</v>
      </c>
      <c r="P464" t="s">
        <v>8312</v>
      </c>
      <c r="Q464" s="14">
        <f t="shared" si="35"/>
        <v>0</v>
      </c>
      <c r="R464" s="14" t="e">
        <f t="shared" si="36"/>
        <v>#DIV/0!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9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8306</v>
      </c>
      <c r="P465" t="s">
        <v>8312</v>
      </c>
      <c r="Q465" s="14">
        <f t="shared" si="35"/>
        <v>2</v>
      </c>
      <c r="R465" s="14">
        <f t="shared" si="36"/>
        <v>113.64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3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8306</v>
      </c>
      <c r="P466" t="s">
        <v>8312</v>
      </c>
      <c r="Q466" s="14">
        <f t="shared" si="35"/>
        <v>0</v>
      </c>
      <c r="R466" s="14">
        <f t="shared" si="36"/>
        <v>1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7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8306</v>
      </c>
      <c r="P467" t="s">
        <v>8312</v>
      </c>
      <c r="Q467" s="14">
        <f t="shared" si="35"/>
        <v>27</v>
      </c>
      <c r="R467" s="14">
        <f t="shared" si="36"/>
        <v>17.25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9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8306</v>
      </c>
      <c r="P468" t="s">
        <v>8312</v>
      </c>
      <c r="Q468" s="14">
        <f t="shared" si="35"/>
        <v>1</v>
      </c>
      <c r="R468" s="14">
        <f t="shared" si="36"/>
        <v>15.2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9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8306</v>
      </c>
      <c r="P469" t="s">
        <v>8312</v>
      </c>
      <c r="Q469" s="14">
        <f t="shared" si="35"/>
        <v>22</v>
      </c>
      <c r="R469" s="14">
        <f t="shared" si="36"/>
        <v>110.64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9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8306</v>
      </c>
      <c r="P470" t="s">
        <v>8312</v>
      </c>
      <c r="Q470" s="14">
        <f t="shared" si="35"/>
        <v>0</v>
      </c>
      <c r="R470" s="14" t="e">
        <f t="shared" si="36"/>
        <v>#DIV/0!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3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8306</v>
      </c>
      <c r="P471" t="s">
        <v>8312</v>
      </c>
      <c r="Q471" s="14">
        <f t="shared" si="35"/>
        <v>0</v>
      </c>
      <c r="R471" s="14" t="e">
        <f t="shared" si="36"/>
        <v>#DIV/0!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9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8306</v>
      </c>
      <c r="P472" t="s">
        <v>8312</v>
      </c>
      <c r="Q472" s="14">
        <f t="shared" si="35"/>
        <v>1</v>
      </c>
      <c r="R472" s="14">
        <f t="shared" si="36"/>
        <v>25.5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2014</v>
      </c>
    </row>
    <row r="473" spans="1:21" ht="65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8306</v>
      </c>
      <c r="P473" t="s">
        <v>8312</v>
      </c>
      <c r="Q473" s="14">
        <f t="shared" si="35"/>
        <v>12</v>
      </c>
      <c r="R473" s="14">
        <f t="shared" si="36"/>
        <v>38.479999999999997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9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8306</v>
      </c>
      <c r="P474" t="s">
        <v>8312</v>
      </c>
      <c r="Q474" s="14">
        <f t="shared" si="35"/>
        <v>18</v>
      </c>
      <c r="R474" s="14">
        <f t="shared" si="36"/>
        <v>28.2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9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8306</v>
      </c>
      <c r="P475" t="s">
        <v>8312</v>
      </c>
      <c r="Q475" s="14">
        <f t="shared" si="35"/>
        <v>3</v>
      </c>
      <c r="R475" s="14">
        <f t="shared" si="36"/>
        <v>61.5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9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8306</v>
      </c>
      <c r="P476" t="s">
        <v>8312</v>
      </c>
      <c r="Q476" s="14">
        <f t="shared" si="35"/>
        <v>0</v>
      </c>
      <c r="R476" s="14">
        <f t="shared" si="36"/>
        <v>1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9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8306</v>
      </c>
      <c r="P477" t="s">
        <v>8312</v>
      </c>
      <c r="Q477" s="14">
        <f t="shared" si="35"/>
        <v>0</v>
      </c>
      <c r="R477" s="14" t="e">
        <f t="shared" si="36"/>
        <v>#DIV/0!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3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8306</v>
      </c>
      <c r="P478" t="s">
        <v>8312</v>
      </c>
      <c r="Q478" s="14">
        <f t="shared" si="35"/>
        <v>2</v>
      </c>
      <c r="R478" s="14">
        <f t="shared" si="36"/>
        <v>39.57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9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8306</v>
      </c>
      <c r="P479" t="s">
        <v>8312</v>
      </c>
      <c r="Q479" s="14">
        <f t="shared" si="35"/>
        <v>0</v>
      </c>
      <c r="R479" s="14" t="e">
        <f t="shared" si="36"/>
        <v>#DIV/0!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9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8306</v>
      </c>
      <c r="P480" t="s">
        <v>8312</v>
      </c>
      <c r="Q480" s="14">
        <f t="shared" si="35"/>
        <v>0</v>
      </c>
      <c r="R480" s="14" t="e">
        <f t="shared" si="36"/>
        <v>#DIV/0!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9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8306</v>
      </c>
      <c r="P481" t="s">
        <v>8312</v>
      </c>
      <c r="Q481" s="14">
        <f t="shared" si="35"/>
        <v>33</v>
      </c>
      <c r="R481" s="14">
        <f t="shared" si="36"/>
        <v>88.8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9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8306</v>
      </c>
      <c r="P482" t="s">
        <v>8312</v>
      </c>
      <c r="Q482" s="14">
        <f t="shared" si="35"/>
        <v>19</v>
      </c>
      <c r="R482" s="14">
        <f t="shared" si="36"/>
        <v>55.46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9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8306</v>
      </c>
      <c r="P483" t="s">
        <v>8312</v>
      </c>
      <c r="Q483" s="14">
        <f t="shared" si="35"/>
        <v>6</v>
      </c>
      <c r="R483" s="14">
        <f t="shared" si="36"/>
        <v>87.14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9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8306</v>
      </c>
      <c r="P484" t="s">
        <v>8312</v>
      </c>
      <c r="Q484" s="14">
        <f t="shared" si="35"/>
        <v>0</v>
      </c>
      <c r="R484" s="14">
        <f t="shared" si="36"/>
        <v>10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9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8306</v>
      </c>
      <c r="P485" t="s">
        <v>8312</v>
      </c>
      <c r="Q485" s="14">
        <f t="shared" si="35"/>
        <v>50</v>
      </c>
      <c r="R485" s="14">
        <f t="shared" si="36"/>
        <v>51.22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2013</v>
      </c>
    </row>
    <row r="486" spans="1:21" ht="65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8306</v>
      </c>
      <c r="P486" t="s">
        <v>8312</v>
      </c>
      <c r="Q486" s="14">
        <f t="shared" si="35"/>
        <v>0</v>
      </c>
      <c r="R486" s="14">
        <f t="shared" si="36"/>
        <v>13.55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3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8306</v>
      </c>
      <c r="P487" t="s">
        <v>8312</v>
      </c>
      <c r="Q487" s="14">
        <f t="shared" si="35"/>
        <v>22</v>
      </c>
      <c r="R487" s="14">
        <f t="shared" si="36"/>
        <v>66.52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9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8306</v>
      </c>
      <c r="P488" t="s">
        <v>8312</v>
      </c>
      <c r="Q488" s="14">
        <f t="shared" si="35"/>
        <v>0</v>
      </c>
      <c r="R488" s="14">
        <f t="shared" si="36"/>
        <v>50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9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8306</v>
      </c>
      <c r="P489" t="s">
        <v>8312</v>
      </c>
      <c r="Q489" s="14">
        <f t="shared" si="35"/>
        <v>0</v>
      </c>
      <c r="R489" s="14" t="e">
        <f t="shared" si="36"/>
        <v>#DIV/0!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3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8306</v>
      </c>
      <c r="P490" t="s">
        <v>8312</v>
      </c>
      <c r="Q490" s="14">
        <f t="shared" si="35"/>
        <v>0</v>
      </c>
      <c r="R490" s="14" t="e">
        <f t="shared" si="36"/>
        <v>#DIV/0!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2017</v>
      </c>
    </row>
    <row r="491" spans="1:21" ht="49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8306</v>
      </c>
      <c r="P491" t="s">
        <v>8312</v>
      </c>
      <c r="Q491" s="14">
        <f t="shared" si="35"/>
        <v>0</v>
      </c>
      <c r="R491" s="14">
        <f t="shared" si="36"/>
        <v>71.67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2012</v>
      </c>
    </row>
    <row r="492" spans="1:21" ht="17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8306</v>
      </c>
      <c r="P492" t="s">
        <v>8312</v>
      </c>
      <c r="Q492" s="14">
        <f t="shared" si="35"/>
        <v>0</v>
      </c>
      <c r="R492" s="14" t="e">
        <f t="shared" si="36"/>
        <v>#DIV/0!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9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8306</v>
      </c>
      <c r="P493" t="s">
        <v>8312</v>
      </c>
      <c r="Q493" s="14">
        <f t="shared" si="35"/>
        <v>0</v>
      </c>
      <c r="R493" s="14" t="e">
        <f t="shared" si="36"/>
        <v>#DIV/0!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2016</v>
      </c>
    </row>
    <row r="494" spans="1:21" ht="49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8306</v>
      </c>
      <c r="P494" t="s">
        <v>8312</v>
      </c>
      <c r="Q494" s="14">
        <f t="shared" si="35"/>
        <v>0</v>
      </c>
      <c r="R494" s="14" t="e">
        <f t="shared" si="36"/>
        <v>#DIV/0!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9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8306</v>
      </c>
      <c r="P495" t="s">
        <v>8312</v>
      </c>
      <c r="Q495" s="14">
        <f t="shared" si="35"/>
        <v>0</v>
      </c>
      <c r="R495" s="14" t="e">
        <f t="shared" si="36"/>
        <v>#DIV/0!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9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8306</v>
      </c>
      <c r="P496" t="s">
        <v>8312</v>
      </c>
      <c r="Q496" s="14">
        <f t="shared" si="35"/>
        <v>0</v>
      </c>
      <c r="R496" s="14">
        <f t="shared" si="36"/>
        <v>10.33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9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8306</v>
      </c>
      <c r="P497" t="s">
        <v>8312</v>
      </c>
      <c r="Q497" s="14">
        <f t="shared" si="35"/>
        <v>0</v>
      </c>
      <c r="R497" s="14" t="e">
        <f t="shared" si="36"/>
        <v>#DIV/0!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3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8306</v>
      </c>
      <c r="P498" t="s">
        <v>8312</v>
      </c>
      <c r="Q498" s="14">
        <f t="shared" si="35"/>
        <v>0</v>
      </c>
      <c r="R498" s="14">
        <f t="shared" si="36"/>
        <v>1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2014</v>
      </c>
    </row>
    <row r="499" spans="1:21" ht="17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8306</v>
      </c>
      <c r="P499" t="s">
        <v>8312</v>
      </c>
      <c r="Q499" s="14">
        <f t="shared" si="35"/>
        <v>1</v>
      </c>
      <c r="R499" s="14">
        <f t="shared" si="36"/>
        <v>10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9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8306</v>
      </c>
      <c r="P500" t="s">
        <v>8312</v>
      </c>
      <c r="Q500" s="14">
        <f t="shared" si="35"/>
        <v>5</v>
      </c>
      <c r="R500" s="14">
        <f t="shared" si="36"/>
        <v>136.09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5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8306</v>
      </c>
      <c r="P501" t="s">
        <v>8312</v>
      </c>
      <c r="Q501" s="14">
        <f t="shared" si="35"/>
        <v>10</v>
      </c>
      <c r="R501" s="14">
        <f t="shared" si="36"/>
        <v>73.459999999999994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5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8306</v>
      </c>
      <c r="P502" t="s">
        <v>8312</v>
      </c>
      <c r="Q502" s="14">
        <f t="shared" si="35"/>
        <v>3</v>
      </c>
      <c r="R502" s="14">
        <f t="shared" si="36"/>
        <v>53.75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9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8306</v>
      </c>
      <c r="P503" t="s">
        <v>8312</v>
      </c>
      <c r="Q503" s="14">
        <f t="shared" si="35"/>
        <v>0</v>
      </c>
      <c r="R503" s="14" t="e">
        <f t="shared" si="36"/>
        <v>#DIV/0!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9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8306</v>
      </c>
      <c r="P504" t="s">
        <v>8312</v>
      </c>
      <c r="Q504" s="14">
        <f t="shared" si="35"/>
        <v>1</v>
      </c>
      <c r="R504" s="14">
        <f t="shared" si="36"/>
        <v>57.5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9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8306</v>
      </c>
      <c r="P505" t="s">
        <v>8312</v>
      </c>
      <c r="Q505" s="14">
        <f t="shared" si="35"/>
        <v>2</v>
      </c>
      <c r="R505" s="14">
        <f t="shared" si="36"/>
        <v>12.67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2015</v>
      </c>
    </row>
    <row r="506" spans="1:21" ht="49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8306</v>
      </c>
      <c r="P506" t="s">
        <v>8312</v>
      </c>
      <c r="Q506" s="14">
        <f t="shared" si="35"/>
        <v>1</v>
      </c>
      <c r="R506" s="14">
        <f t="shared" si="36"/>
        <v>67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9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8306</v>
      </c>
      <c r="P507" t="s">
        <v>8312</v>
      </c>
      <c r="Q507" s="14">
        <f t="shared" si="35"/>
        <v>0</v>
      </c>
      <c r="R507" s="14">
        <f t="shared" si="36"/>
        <v>3.71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9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8306</v>
      </c>
      <c r="P508" t="s">
        <v>8312</v>
      </c>
      <c r="Q508" s="14">
        <f t="shared" si="35"/>
        <v>0</v>
      </c>
      <c r="R508" s="14">
        <f t="shared" si="36"/>
        <v>250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9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8306</v>
      </c>
      <c r="P509" t="s">
        <v>8312</v>
      </c>
      <c r="Q509" s="14">
        <f t="shared" si="35"/>
        <v>3</v>
      </c>
      <c r="R509" s="14">
        <f t="shared" si="36"/>
        <v>64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9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8306</v>
      </c>
      <c r="P510" t="s">
        <v>8312</v>
      </c>
      <c r="Q510" s="14">
        <f t="shared" si="35"/>
        <v>1</v>
      </c>
      <c r="R510" s="14">
        <f t="shared" si="36"/>
        <v>133.33000000000001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9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8306</v>
      </c>
      <c r="P511" t="s">
        <v>8312</v>
      </c>
      <c r="Q511" s="14">
        <f t="shared" si="35"/>
        <v>0</v>
      </c>
      <c r="R511" s="14">
        <f t="shared" si="36"/>
        <v>10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9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8306</v>
      </c>
      <c r="P512" t="s">
        <v>8312</v>
      </c>
      <c r="Q512" s="14">
        <f t="shared" si="35"/>
        <v>0</v>
      </c>
      <c r="R512" s="14" t="e">
        <f t="shared" si="36"/>
        <v>#DIV/0!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9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8306</v>
      </c>
      <c r="P513" t="s">
        <v>8312</v>
      </c>
      <c r="Q513" s="14">
        <f t="shared" si="35"/>
        <v>3</v>
      </c>
      <c r="R513" s="14">
        <f t="shared" si="36"/>
        <v>30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9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8306</v>
      </c>
      <c r="P514" t="s">
        <v>8312</v>
      </c>
      <c r="Q514" s="14">
        <f t="shared" si="35"/>
        <v>0</v>
      </c>
      <c r="R514" s="14">
        <f t="shared" si="36"/>
        <v>5.5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3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8306</v>
      </c>
      <c r="P515" t="s">
        <v>8312</v>
      </c>
      <c r="Q515" s="14">
        <f t="shared" ref="Q515:Q578" si="40">ROUND(E515/D515*100,0)</f>
        <v>14</v>
      </c>
      <c r="R515" s="14">
        <f t="shared" ref="R515:R578" si="41">ROUND(E515/L515,2)</f>
        <v>102.38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9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8306</v>
      </c>
      <c r="P516" t="s">
        <v>8312</v>
      </c>
      <c r="Q516" s="14">
        <f t="shared" si="40"/>
        <v>3</v>
      </c>
      <c r="R516" s="14">
        <f t="shared" si="41"/>
        <v>16.670000000000002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9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8306</v>
      </c>
      <c r="P517" t="s">
        <v>8312</v>
      </c>
      <c r="Q517" s="14">
        <f t="shared" si="40"/>
        <v>25</v>
      </c>
      <c r="R517" s="14">
        <f t="shared" si="41"/>
        <v>725.03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3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8306</v>
      </c>
      <c r="P518" t="s">
        <v>8312</v>
      </c>
      <c r="Q518" s="14">
        <f t="shared" si="40"/>
        <v>0</v>
      </c>
      <c r="R518" s="14" t="e">
        <f t="shared" si="41"/>
        <v>#DIV/0!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9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8306</v>
      </c>
      <c r="P519" t="s">
        <v>8312</v>
      </c>
      <c r="Q519" s="14">
        <f t="shared" si="40"/>
        <v>1</v>
      </c>
      <c r="R519" s="14">
        <f t="shared" si="41"/>
        <v>68.33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9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8306</v>
      </c>
      <c r="P520" t="s">
        <v>8312</v>
      </c>
      <c r="Q520" s="14">
        <f t="shared" si="40"/>
        <v>0</v>
      </c>
      <c r="R520" s="14" t="e">
        <f t="shared" si="41"/>
        <v>#DIV/0!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9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8306</v>
      </c>
      <c r="P521" t="s">
        <v>8312</v>
      </c>
      <c r="Q521" s="14">
        <f t="shared" si="40"/>
        <v>23</v>
      </c>
      <c r="R521" s="14">
        <f t="shared" si="41"/>
        <v>39.229999999999997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0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8313</v>
      </c>
      <c r="P522" t="s">
        <v>8314</v>
      </c>
      <c r="Q522" s="14">
        <f t="shared" si="40"/>
        <v>102</v>
      </c>
      <c r="R522" s="14">
        <f t="shared" si="41"/>
        <v>150.15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9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0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8313</v>
      </c>
      <c r="P523" t="s">
        <v>8314</v>
      </c>
      <c r="Q523" s="14">
        <f t="shared" si="40"/>
        <v>105</v>
      </c>
      <c r="R523" s="14">
        <f t="shared" si="41"/>
        <v>93.43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9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0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8313</v>
      </c>
      <c r="P524" t="s">
        <v>8314</v>
      </c>
      <c r="Q524" s="14">
        <f t="shared" si="40"/>
        <v>115</v>
      </c>
      <c r="R524" s="14">
        <f t="shared" si="41"/>
        <v>110.97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9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0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8313</v>
      </c>
      <c r="P525" t="s">
        <v>8314</v>
      </c>
      <c r="Q525" s="14">
        <f t="shared" si="40"/>
        <v>121</v>
      </c>
      <c r="R525" s="14">
        <f t="shared" si="41"/>
        <v>71.790000000000006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9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0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8313</v>
      </c>
      <c r="P526" t="s">
        <v>8314</v>
      </c>
      <c r="Q526" s="14">
        <f t="shared" si="40"/>
        <v>109</v>
      </c>
      <c r="R526" s="14">
        <f t="shared" si="41"/>
        <v>29.26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9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0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8313</v>
      </c>
      <c r="P527" t="s">
        <v>8314</v>
      </c>
      <c r="Q527" s="14">
        <f t="shared" si="40"/>
        <v>100</v>
      </c>
      <c r="R527" s="14">
        <f t="shared" si="41"/>
        <v>1000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9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0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8313</v>
      </c>
      <c r="P528" t="s">
        <v>8314</v>
      </c>
      <c r="Q528" s="14">
        <f t="shared" si="40"/>
        <v>114</v>
      </c>
      <c r="R528" s="14">
        <f t="shared" si="41"/>
        <v>74.349999999999994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9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0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8313</v>
      </c>
      <c r="P529" t="s">
        <v>8314</v>
      </c>
      <c r="Q529" s="14">
        <f t="shared" si="40"/>
        <v>101</v>
      </c>
      <c r="R529" s="14">
        <f t="shared" si="41"/>
        <v>63.83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7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8313</v>
      </c>
      <c r="P530" t="s">
        <v>8314</v>
      </c>
      <c r="Q530" s="14">
        <f t="shared" si="40"/>
        <v>116</v>
      </c>
      <c r="R530" s="14">
        <f t="shared" si="41"/>
        <v>44.33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9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0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8313</v>
      </c>
      <c r="P531" t="s">
        <v>8314</v>
      </c>
      <c r="Q531" s="14">
        <f t="shared" si="40"/>
        <v>130</v>
      </c>
      <c r="R531" s="14">
        <f t="shared" si="41"/>
        <v>86.94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2017</v>
      </c>
    </row>
    <row r="532" spans="1:21" ht="49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0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8313</v>
      </c>
      <c r="P532" t="s">
        <v>8314</v>
      </c>
      <c r="Q532" s="14">
        <f t="shared" si="40"/>
        <v>108</v>
      </c>
      <c r="R532" s="14">
        <f t="shared" si="41"/>
        <v>126.55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9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0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8313</v>
      </c>
      <c r="P533" t="s">
        <v>8314</v>
      </c>
      <c r="Q533" s="14">
        <f t="shared" si="40"/>
        <v>100</v>
      </c>
      <c r="R533" s="14">
        <f t="shared" si="41"/>
        <v>129.03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9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0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8313</v>
      </c>
      <c r="P534" t="s">
        <v>8314</v>
      </c>
      <c r="Q534" s="14">
        <f t="shared" si="40"/>
        <v>123</v>
      </c>
      <c r="R534" s="14">
        <f t="shared" si="41"/>
        <v>71.239999999999995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9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0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8313</v>
      </c>
      <c r="P535" t="s">
        <v>8314</v>
      </c>
      <c r="Q535" s="14">
        <f t="shared" si="40"/>
        <v>100</v>
      </c>
      <c r="R535" s="14">
        <f t="shared" si="41"/>
        <v>117.88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9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0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8313</v>
      </c>
      <c r="P536" t="s">
        <v>8314</v>
      </c>
      <c r="Q536" s="14">
        <f t="shared" si="40"/>
        <v>105</v>
      </c>
      <c r="R536" s="14">
        <f t="shared" si="41"/>
        <v>327.08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3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0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8313</v>
      </c>
      <c r="P537" t="s">
        <v>8314</v>
      </c>
      <c r="Q537" s="14">
        <f t="shared" si="40"/>
        <v>103</v>
      </c>
      <c r="R537" s="14">
        <f t="shared" si="41"/>
        <v>34.75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2017</v>
      </c>
    </row>
    <row r="538" spans="1:21" ht="49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0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8313</v>
      </c>
      <c r="P538" t="s">
        <v>8314</v>
      </c>
      <c r="Q538" s="14">
        <f t="shared" si="40"/>
        <v>118</v>
      </c>
      <c r="R538" s="14">
        <f t="shared" si="41"/>
        <v>100.06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9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0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8313</v>
      </c>
      <c r="P539" t="s">
        <v>8314</v>
      </c>
      <c r="Q539" s="14">
        <f t="shared" si="40"/>
        <v>121</v>
      </c>
      <c r="R539" s="14">
        <f t="shared" si="41"/>
        <v>40.85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9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8313</v>
      </c>
      <c r="P540" t="s">
        <v>8314</v>
      </c>
      <c r="Q540" s="14">
        <f t="shared" si="40"/>
        <v>302</v>
      </c>
      <c r="R540" s="14">
        <f t="shared" si="41"/>
        <v>252.02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9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0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8313</v>
      </c>
      <c r="P541" t="s">
        <v>8314</v>
      </c>
      <c r="Q541" s="14">
        <f t="shared" si="40"/>
        <v>101</v>
      </c>
      <c r="R541" s="14">
        <f t="shared" si="41"/>
        <v>25.16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5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8315</v>
      </c>
      <c r="P542" t="s">
        <v>8316</v>
      </c>
      <c r="Q542" s="14">
        <f t="shared" si="40"/>
        <v>0</v>
      </c>
      <c r="R542" s="14">
        <f t="shared" si="41"/>
        <v>1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9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8315</v>
      </c>
      <c r="P543" t="s">
        <v>8316</v>
      </c>
      <c r="Q543" s="14">
        <f t="shared" si="40"/>
        <v>1</v>
      </c>
      <c r="R543" s="14">
        <f t="shared" si="41"/>
        <v>25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9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8315</v>
      </c>
      <c r="P544" t="s">
        <v>8316</v>
      </c>
      <c r="Q544" s="14">
        <f t="shared" si="40"/>
        <v>0</v>
      </c>
      <c r="R544" s="14">
        <f t="shared" si="41"/>
        <v>1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9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8315</v>
      </c>
      <c r="P545" t="s">
        <v>8316</v>
      </c>
      <c r="Q545" s="14">
        <f t="shared" si="40"/>
        <v>0</v>
      </c>
      <c r="R545" s="14">
        <f t="shared" si="41"/>
        <v>35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9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8315</v>
      </c>
      <c r="P546" t="s">
        <v>8316</v>
      </c>
      <c r="Q546" s="14">
        <f t="shared" si="40"/>
        <v>1</v>
      </c>
      <c r="R546" s="14">
        <f t="shared" si="41"/>
        <v>3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9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8315</v>
      </c>
      <c r="P547" t="s">
        <v>8316</v>
      </c>
      <c r="Q547" s="14">
        <f t="shared" si="40"/>
        <v>27</v>
      </c>
      <c r="R547" s="14">
        <f t="shared" si="41"/>
        <v>402.71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9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8315</v>
      </c>
      <c r="P548" t="s">
        <v>8316</v>
      </c>
      <c r="Q548" s="14">
        <f t="shared" si="40"/>
        <v>0</v>
      </c>
      <c r="R548" s="14">
        <f t="shared" si="41"/>
        <v>26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9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8315</v>
      </c>
      <c r="P549" t="s">
        <v>8316</v>
      </c>
      <c r="Q549" s="14">
        <f t="shared" si="40"/>
        <v>0</v>
      </c>
      <c r="R549" s="14" t="e">
        <f t="shared" si="41"/>
        <v>#DIV/0!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9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8315</v>
      </c>
      <c r="P550" t="s">
        <v>8316</v>
      </c>
      <c r="Q550" s="14">
        <f t="shared" si="40"/>
        <v>0</v>
      </c>
      <c r="R550" s="14">
        <f t="shared" si="41"/>
        <v>9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9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8315</v>
      </c>
      <c r="P551" t="s">
        <v>8316</v>
      </c>
      <c r="Q551" s="14">
        <f t="shared" si="40"/>
        <v>3</v>
      </c>
      <c r="R551" s="14">
        <f t="shared" si="41"/>
        <v>8.5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9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8315</v>
      </c>
      <c r="P552" t="s">
        <v>8316</v>
      </c>
      <c r="Q552" s="14">
        <f t="shared" si="40"/>
        <v>1</v>
      </c>
      <c r="R552" s="14">
        <f t="shared" si="41"/>
        <v>8.75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9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8315</v>
      </c>
      <c r="P553" t="s">
        <v>8316</v>
      </c>
      <c r="Q553" s="14">
        <f t="shared" si="40"/>
        <v>5</v>
      </c>
      <c r="R553" s="14">
        <f t="shared" si="41"/>
        <v>135.04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9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8315</v>
      </c>
      <c r="P554" t="s">
        <v>8316</v>
      </c>
      <c r="Q554" s="14">
        <f t="shared" si="40"/>
        <v>0</v>
      </c>
      <c r="R554" s="14" t="e">
        <f t="shared" si="41"/>
        <v>#DIV/0!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2016</v>
      </c>
    </row>
    <row r="555" spans="1:21" ht="49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8315</v>
      </c>
      <c r="P555" t="s">
        <v>8316</v>
      </c>
      <c r="Q555" s="14">
        <f t="shared" si="40"/>
        <v>0</v>
      </c>
      <c r="R555" s="14">
        <f t="shared" si="41"/>
        <v>20.5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9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8315</v>
      </c>
      <c r="P556" t="s">
        <v>8316</v>
      </c>
      <c r="Q556" s="14">
        <f t="shared" si="40"/>
        <v>37</v>
      </c>
      <c r="R556" s="14">
        <f t="shared" si="41"/>
        <v>64.36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9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8315</v>
      </c>
      <c r="P557" t="s">
        <v>8316</v>
      </c>
      <c r="Q557" s="14">
        <f t="shared" si="40"/>
        <v>0</v>
      </c>
      <c r="R557" s="14" t="e">
        <f t="shared" si="41"/>
        <v>#DIV/0!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3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8315</v>
      </c>
      <c r="P558" t="s">
        <v>8316</v>
      </c>
      <c r="Q558" s="14">
        <f t="shared" si="40"/>
        <v>3</v>
      </c>
      <c r="R558" s="14">
        <f t="shared" si="41"/>
        <v>200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2016</v>
      </c>
    </row>
    <row r="559" spans="1:21" ht="49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8315</v>
      </c>
      <c r="P559" t="s">
        <v>8316</v>
      </c>
      <c r="Q559" s="14">
        <f t="shared" si="40"/>
        <v>1</v>
      </c>
      <c r="R559" s="14">
        <f t="shared" si="41"/>
        <v>68.3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9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8315</v>
      </c>
      <c r="P560" t="s">
        <v>8316</v>
      </c>
      <c r="Q560" s="14">
        <f t="shared" si="40"/>
        <v>0</v>
      </c>
      <c r="R560" s="14" t="e">
        <f t="shared" si="41"/>
        <v>#DIV/0!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9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8315</v>
      </c>
      <c r="P561" t="s">
        <v>8316</v>
      </c>
      <c r="Q561" s="14">
        <f t="shared" si="40"/>
        <v>0</v>
      </c>
      <c r="R561" s="14">
        <f t="shared" si="41"/>
        <v>50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9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8315</v>
      </c>
      <c r="P562" t="s">
        <v>8316</v>
      </c>
      <c r="Q562" s="14">
        <f t="shared" si="40"/>
        <v>0</v>
      </c>
      <c r="R562" s="14">
        <f t="shared" si="41"/>
        <v>4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9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8315</v>
      </c>
      <c r="P563" t="s">
        <v>8316</v>
      </c>
      <c r="Q563" s="14">
        <f t="shared" si="40"/>
        <v>0</v>
      </c>
      <c r="R563" s="14">
        <f t="shared" si="41"/>
        <v>27.5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9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8315</v>
      </c>
      <c r="P564" t="s">
        <v>8316</v>
      </c>
      <c r="Q564" s="14">
        <f t="shared" si="40"/>
        <v>0</v>
      </c>
      <c r="R564" s="14" t="e">
        <f t="shared" si="41"/>
        <v>#DIV/0!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9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8315</v>
      </c>
      <c r="P565" t="s">
        <v>8316</v>
      </c>
      <c r="Q565" s="14">
        <f t="shared" si="40"/>
        <v>0</v>
      </c>
      <c r="R565" s="14">
        <f t="shared" si="41"/>
        <v>34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9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8315</v>
      </c>
      <c r="P566" t="s">
        <v>8316</v>
      </c>
      <c r="Q566" s="14">
        <f t="shared" si="40"/>
        <v>0</v>
      </c>
      <c r="R566" s="14">
        <f t="shared" si="41"/>
        <v>1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9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8315</v>
      </c>
      <c r="P567" t="s">
        <v>8316</v>
      </c>
      <c r="Q567" s="14">
        <f t="shared" si="40"/>
        <v>0</v>
      </c>
      <c r="R567" s="14" t="e">
        <f t="shared" si="41"/>
        <v>#DIV/0!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9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8315</v>
      </c>
      <c r="P568" t="s">
        <v>8316</v>
      </c>
      <c r="Q568" s="14">
        <f t="shared" si="40"/>
        <v>0</v>
      </c>
      <c r="R568" s="14">
        <f t="shared" si="41"/>
        <v>1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9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8315</v>
      </c>
      <c r="P569" t="s">
        <v>8316</v>
      </c>
      <c r="Q569" s="14">
        <f t="shared" si="40"/>
        <v>0</v>
      </c>
      <c r="R569" s="14" t="e">
        <f t="shared" si="41"/>
        <v>#DIV/0!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2015</v>
      </c>
    </row>
    <row r="570" spans="1:21" ht="6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8315</v>
      </c>
      <c r="P570" t="s">
        <v>8316</v>
      </c>
      <c r="Q570" s="14">
        <f t="shared" si="40"/>
        <v>1</v>
      </c>
      <c r="R570" s="14">
        <f t="shared" si="41"/>
        <v>49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2016</v>
      </c>
    </row>
    <row r="571" spans="1:21" ht="49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8315</v>
      </c>
      <c r="P571" t="s">
        <v>8316</v>
      </c>
      <c r="Q571" s="14">
        <f t="shared" si="40"/>
        <v>1</v>
      </c>
      <c r="R571" s="14">
        <f t="shared" si="41"/>
        <v>20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2016</v>
      </c>
    </row>
    <row r="572" spans="1:21" ht="33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8315</v>
      </c>
      <c r="P572" t="s">
        <v>8316</v>
      </c>
      <c r="Q572" s="14">
        <f t="shared" si="40"/>
        <v>0</v>
      </c>
      <c r="R572" s="14">
        <f t="shared" si="41"/>
        <v>142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9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8315</v>
      </c>
      <c r="P573" t="s">
        <v>8316</v>
      </c>
      <c r="Q573" s="14">
        <f t="shared" si="40"/>
        <v>0</v>
      </c>
      <c r="R573" s="14">
        <f t="shared" si="41"/>
        <v>53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9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8315</v>
      </c>
      <c r="P574" t="s">
        <v>8316</v>
      </c>
      <c r="Q574" s="14">
        <f t="shared" si="40"/>
        <v>0</v>
      </c>
      <c r="R574" s="14" t="e">
        <f t="shared" si="41"/>
        <v>#DIV/0!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9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8315</v>
      </c>
      <c r="P575" t="s">
        <v>8316</v>
      </c>
      <c r="Q575" s="14">
        <f t="shared" si="40"/>
        <v>0</v>
      </c>
      <c r="R575" s="14">
        <f t="shared" si="41"/>
        <v>38.44</v>
      </c>
      <c r="S575" s="16">
        <f t="shared" si="42"/>
        <v>41963.050127314811</v>
      </c>
      <c r="T575" s="16">
        <f t="shared" si="43"/>
        <v>42022.05</v>
      </c>
      <c r="U575">
        <f t="shared" si="44"/>
        <v>2015</v>
      </c>
    </row>
    <row r="576" spans="1:21" ht="49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8315</v>
      </c>
      <c r="P576" t="s">
        <v>8316</v>
      </c>
      <c r="Q576" s="14">
        <f t="shared" si="40"/>
        <v>1</v>
      </c>
      <c r="R576" s="14">
        <f t="shared" si="41"/>
        <v>20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9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8315</v>
      </c>
      <c r="P577" t="s">
        <v>8316</v>
      </c>
      <c r="Q577" s="14">
        <f t="shared" si="40"/>
        <v>0</v>
      </c>
      <c r="R577" s="14">
        <f t="shared" si="41"/>
        <v>64.75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9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8315</v>
      </c>
      <c r="P578" t="s">
        <v>8316</v>
      </c>
      <c r="Q578" s="14">
        <f t="shared" si="40"/>
        <v>0</v>
      </c>
      <c r="R578" s="14">
        <f t="shared" si="41"/>
        <v>1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9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8315</v>
      </c>
      <c r="P579" t="s">
        <v>8316</v>
      </c>
      <c r="Q579" s="14">
        <f t="shared" ref="Q579:Q642" si="45">ROUND(E579/D579*100,0)</f>
        <v>0</v>
      </c>
      <c r="R579" s="14">
        <f t="shared" ref="R579:R642" si="46">ROUND(E579/L579,2)</f>
        <v>10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33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8315</v>
      </c>
      <c r="P580" t="s">
        <v>8316</v>
      </c>
      <c r="Q580" s="14">
        <f t="shared" si="45"/>
        <v>0</v>
      </c>
      <c r="R580" s="14">
        <f t="shared" si="46"/>
        <v>2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3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8315</v>
      </c>
      <c r="P581" t="s">
        <v>8316</v>
      </c>
      <c r="Q581" s="14">
        <f t="shared" si="45"/>
        <v>1</v>
      </c>
      <c r="R581" s="14">
        <f t="shared" si="46"/>
        <v>35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9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8315</v>
      </c>
      <c r="P582" t="s">
        <v>8316</v>
      </c>
      <c r="Q582" s="14">
        <f t="shared" si="45"/>
        <v>0</v>
      </c>
      <c r="R582" s="14">
        <f t="shared" si="46"/>
        <v>1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9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8315</v>
      </c>
      <c r="P583" t="s">
        <v>8316</v>
      </c>
      <c r="Q583" s="14">
        <f t="shared" si="45"/>
        <v>0</v>
      </c>
      <c r="R583" s="14" t="e">
        <f t="shared" si="46"/>
        <v>#DIV/0!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9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8315</v>
      </c>
      <c r="P584" t="s">
        <v>8316</v>
      </c>
      <c r="Q584" s="14">
        <f t="shared" si="45"/>
        <v>0</v>
      </c>
      <c r="R584" s="14" t="e">
        <f t="shared" si="46"/>
        <v>#DIV/0!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3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8315</v>
      </c>
      <c r="P585" t="s">
        <v>8316</v>
      </c>
      <c r="Q585" s="14">
        <f t="shared" si="45"/>
        <v>0</v>
      </c>
      <c r="R585" s="14">
        <f t="shared" si="46"/>
        <v>1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3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8315</v>
      </c>
      <c r="P586" t="s">
        <v>8316</v>
      </c>
      <c r="Q586" s="14">
        <f t="shared" si="45"/>
        <v>1</v>
      </c>
      <c r="R586" s="14">
        <f t="shared" si="46"/>
        <v>5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9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8315</v>
      </c>
      <c r="P587" t="s">
        <v>8316</v>
      </c>
      <c r="Q587" s="14">
        <f t="shared" si="45"/>
        <v>0</v>
      </c>
      <c r="R587" s="14" t="e">
        <f t="shared" si="46"/>
        <v>#DIV/0!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9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8315</v>
      </c>
      <c r="P588" t="s">
        <v>8316</v>
      </c>
      <c r="Q588" s="14">
        <f t="shared" si="45"/>
        <v>1</v>
      </c>
      <c r="R588" s="14">
        <f t="shared" si="46"/>
        <v>14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8315</v>
      </c>
      <c r="P589" t="s">
        <v>8316</v>
      </c>
      <c r="Q589" s="14">
        <f t="shared" si="45"/>
        <v>9</v>
      </c>
      <c r="R589" s="14">
        <f t="shared" si="46"/>
        <v>389.29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9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8315</v>
      </c>
      <c r="P590" t="s">
        <v>8316</v>
      </c>
      <c r="Q590" s="14">
        <f t="shared" si="45"/>
        <v>3</v>
      </c>
      <c r="R590" s="14">
        <f t="shared" si="46"/>
        <v>150.5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7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8315</v>
      </c>
      <c r="P591" t="s">
        <v>8316</v>
      </c>
      <c r="Q591" s="14">
        <f t="shared" si="45"/>
        <v>0</v>
      </c>
      <c r="R591" s="14">
        <f t="shared" si="46"/>
        <v>1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9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8315</v>
      </c>
      <c r="P592" t="s">
        <v>8316</v>
      </c>
      <c r="Q592" s="14">
        <f t="shared" si="45"/>
        <v>4</v>
      </c>
      <c r="R592" s="14">
        <f t="shared" si="46"/>
        <v>24.78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9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8315</v>
      </c>
      <c r="P593" t="s">
        <v>8316</v>
      </c>
      <c r="Q593" s="14">
        <f t="shared" si="45"/>
        <v>0</v>
      </c>
      <c r="R593" s="14">
        <f t="shared" si="46"/>
        <v>30.5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9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8315</v>
      </c>
      <c r="P594" t="s">
        <v>8316</v>
      </c>
      <c r="Q594" s="14">
        <f t="shared" si="45"/>
        <v>3</v>
      </c>
      <c r="R594" s="14">
        <f t="shared" si="46"/>
        <v>250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9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8315</v>
      </c>
      <c r="P595" t="s">
        <v>8316</v>
      </c>
      <c r="Q595" s="14">
        <f t="shared" si="45"/>
        <v>23</v>
      </c>
      <c r="R595" s="14">
        <f t="shared" si="46"/>
        <v>16.43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3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8315</v>
      </c>
      <c r="P596" t="s">
        <v>8316</v>
      </c>
      <c r="Q596" s="14">
        <f t="shared" si="45"/>
        <v>0</v>
      </c>
      <c r="R596" s="14">
        <f t="shared" si="46"/>
        <v>13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9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8315</v>
      </c>
      <c r="P597" t="s">
        <v>8316</v>
      </c>
      <c r="Q597" s="14">
        <f t="shared" si="45"/>
        <v>0</v>
      </c>
      <c r="R597" s="14">
        <f t="shared" si="46"/>
        <v>53.25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3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8315</v>
      </c>
      <c r="P598" t="s">
        <v>8316</v>
      </c>
      <c r="Q598" s="14">
        <f t="shared" si="45"/>
        <v>0</v>
      </c>
      <c r="R598" s="14">
        <f t="shared" si="46"/>
        <v>3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9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8315</v>
      </c>
      <c r="P599" t="s">
        <v>8316</v>
      </c>
      <c r="Q599" s="14">
        <f t="shared" si="45"/>
        <v>0</v>
      </c>
      <c r="R599" s="14">
        <f t="shared" si="46"/>
        <v>10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3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8315</v>
      </c>
      <c r="P600" t="s">
        <v>8316</v>
      </c>
      <c r="Q600" s="14">
        <f t="shared" si="45"/>
        <v>34</v>
      </c>
      <c r="R600" s="14">
        <f t="shared" si="46"/>
        <v>121.43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9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8315</v>
      </c>
      <c r="P601" t="s">
        <v>8316</v>
      </c>
      <c r="Q601" s="14">
        <f t="shared" si="45"/>
        <v>0</v>
      </c>
      <c r="R601" s="14">
        <f t="shared" si="46"/>
        <v>15.5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3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8315</v>
      </c>
      <c r="P602" t="s">
        <v>8316</v>
      </c>
      <c r="Q602" s="14">
        <f t="shared" si="45"/>
        <v>2</v>
      </c>
      <c r="R602" s="14">
        <f t="shared" si="46"/>
        <v>100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9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8315</v>
      </c>
      <c r="P603" t="s">
        <v>8316</v>
      </c>
      <c r="Q603" s="14">
        <f t="shared" si="45"/>
        <v>1</v>
      </c>
      <c r="R603" s="14">
        <f t="shared" si="46"/>
        <v>23.33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9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8315</v>
      </c>
      <c r="P604" t="s">
        <v>8316</v>
      </c>
      <c r="Q604" s="14">
        <f t="shared" si="45"/>
        <v>0</v>
      </c>
      <c r="R604" s="14" t="e">
        <f t="shared" si="46"/>
        <v>#DIV/0!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9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8315</v>
      </c>
      <c r="P605" t="s">
        <v>8316</v>
      </c>
      <c r="Q605" s="14">
        <f t="shared" si="45"/>
        <v>4</v>
      </c>
      <c r="R605" s="14">
        <f t="shared" si="46"/>
        <v>45.39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9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8315</v>
      </c>
      <c r="P606" t="s">
        <v>8316</v>
      </c>
      <c r="Q606" s="14">
        <f t="shared" si="45"/>
        <v>0</v>
      </c>
      <c r="R606" s="14" t="e">
        <f t="shared" si="46"/>
        <v>#DIV/0!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3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8315</v>
      </c>
      <c r="P607" t="s">
        <v>8316</v>
      </c>
      <c r="Q607" s="14">
        <f t="shared" si="45"/>
        <v>3</v>
      </c>
      <c r="R607" s="14">
        <f t="shared" si="46"/>
        <v>16.38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9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8315</v>
      </c>
      <c r="P608" t="s">
        <v>8316</v>
      </c>
      <c r="Q608" s="14">
        <f t="shared" si="45"/>
        <v>0</v>
      </c>
      <c r="R608" s="14">
        <f t="shared" si="46"/>
        <v>10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9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8315</v>
      </c>
      <c r="P609" t="s">
        <v>8316</v>
      </c>
      <c r="Q609" s="14">
        <f t="shared" si="45"/>
        <v>0</v>
      </c>
      <c r="R609" s="14" t="e">
        <f t="shared" si="46"/>
        <v>#DIV/0!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9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8315</v>
      </c>
      <c r="P610" t="s">
        <v>8316</v>
      </c>
      <c r="Q610" s="14">
        <f t="shared" si="45"/>
        <v>1</v>
      </c>
      <c r="R610" s="14">
        <f t="shared" si="46"/>
        <v>292.2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9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8315</v>
      </c>
      <c r="P611" t="s">
        <v>8316</v>
      </c>
      <c r="Q611" s="14">
        <f t="shared" si="45"/>
        <v>1</v>
      </c>
      <c r="R611" s="14">
        <f t="shared" si="46"/>
        <v>5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9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8315</v>
      </c>
      <c r="P612" t="s">
        <v>8316</v>
      </c>
      <c r="Q612" s="14">
        <f t="shared" si="45"/>
        <v>0</v>
      </c>
      <c r="R612" s="14" t="e">
        <f t="shared" si="46"/>
        <v>#DIV/0!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9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8315</v>
      </c>
      <c r="P613" t="s">
        <v>8316</v>
      </c>
      <c r="Q613" s="14">
        <f t="shared" si="45"/>
        <v>0</v>
      </c>
      <c r="R613" s="14" t="e">
        <f t="shared" si="46"/>
        <v>#DIV/0!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2016</v>
      </c>
    </row>
    <row r="614" spans="1:21" ht="33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8315</v>
      </c>
      <c r="P614" t="s">
        <v>8316</v>
      </c>
      <c r="Q614" s="14">
        <f t="shared" si="45"/>
        <v>0</v>
      </c>
      <c r="R614" s="14" t="e">
        <f t="shared" si="46"/>
        <v>#DIV/0!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9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8315</v>
      </c>
      <c r="P615" t="s">
        <v>8316</v>
      </c>
      <c r="Q615" s="14">
        <f t="shared" si="45"/>
        <v>21</v>
      </c>
      <c r="R615" s="14">
        <f t="shared" si="46"/>
        <v>105.93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9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8315</v>
      </c>
      <c r="P616" t="s">
        <v>8316</v>
      </c>
      <c r="Q616" s="14">
        <f t="shared" si="45"/>
        <v>0</v>
      </c>
      <c r="R616" s="14" t="e">
        <f t="shared" si="46"/>
        <v>#DIV/0!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9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8315</v>
      </c>
      <c r="P617" t="s">
        <v>8316</v>
      </c>
      <c r="Q617" s="14">
        <f t="shared" si="45"/>
        <v>0</v>
      </c>
      <c r="R617" s="14" t="e">
        <f t="shared" si="46"/>
        <v>#DIV/0!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9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8315</v>
      </c>
      <c r="P618" t="s">
        <v>8316</v>
      </c>
      <c r="Q618" s="14">
        <f t="shared" si="45"/>
        <v>0</v>
      </c>
      <c r="R618" s="14" t="e">
        <f t="shared" si="46"/>
        <v>#DIV/0!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9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8315</v>
      </c>
      <c r="P619" t="s">
        <v>8316</v>
      </c>
      <c r="Q619" s="14">
        <f t="shared" si="45"/>
        <v>3</v>
      </c>
      <c r="R619" s="14">
        <f t="shared" si="46"/>
        <v>20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9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8315</v>
      </c>
      <c r="P620" t="s">
        <v>8316</v>
      </c>
      <c r="Q620" s="14">
        <f t="shared" si="45"/>
        <v>0</v>
      </c>
      <c r="R620" s="14" t="e">
        <f t="shared" si="46"/>
        <v>#DIV/0!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3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8315</v>
      </c>
      <c r="P621" t="s">
        <v>8316</v>
      </c>
      <c r="Q621" s="14">
        <f t="shared" si="45"/>
        <v>0</v>
      </c>
      <c r="R621" s="14">
        <f t="shared" si="46"/>
        <v>1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9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8315</v>
      </c>
      <c r="P622" t="s">
        <v>8316</v>
      </c>
      <c r="Q622" s="14">
        <f t="shared" si="45"/>
        <v>1</v>
      </c>
      <c r="R622" s="14">
        <f t="shared" si="46"/>
        <v>300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9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8315</v>
      </c>
      <c r="P623" t="s">
        <v>8316</v>
      </c>
      <c r="Q623" s="14">
        <f t="shared" si="45"/>
        <v>1</v>
      </c>
      <c r="R623" s="14">
        <f t="shared" si="46"/>
        <v>87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9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8315</v>
      </c>
      <c r="P624" t="s">
        <v>8316</v>
      </c>
      <c r="Q624" s="14">
        <f t="shared" si="45"/>
        <v>6</v>
      </c>
      <c r="R624" s="14">
        <f t="shared" si="46"/>
        <v>37.89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9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8315</v>
      </c>
      <c r="P625" t="s">
        <v>8316</v>
      </c>
      <c r="Q625" s="14">
        <f t="shared" si="45"/>
        <v>0</v>
      </c>
      <c r="R625" s="14" t="e">
        <f t="shared" si="46"/>
        <v>#DIV/0!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9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8315</v>
      </c>
      <c r="P626" t="s">
        <v>8316</v>
      </c>
      <c r="Q626" s="14">
        <f t="shared" si="45"/>
        <v>0</v>
      </c>
      <c r="R626" s="14" t="e">
        <f t="shared" si="46"/>
        <v>#DIV/0!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9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8315</v>
      </c>
      <c r="P627" t="s">
        <v>8316</v>
      </c>
      <c r="Q627" s="14">
        <f t="shared" si="45"/>
        <v>0</v>
      </c>
      <c r="R627" s="14" t="e">
        <f t="shared" si="46"/>
        <v>#DIV/0!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9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8315</v>
      </c>
      <c r="P628" t="s">
        <v>8316</v>
      </c>
      <c r="Q628" s="14">
        <f t="shared" si="45"/>
        <v>17</v>
      </c>
      <c r="R628" s="14">
        <f t="shared" si="46"/>
        <v>111.41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9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8315</v>
      </c>
      <c r="P629" t="s">
        <v>8316</v>
      </c>
      <c r="Q629" s="14">
        <f t="shared" si="45"/>
        <v>0</v>
      </c>
      <c r="R629" s="14">
        <f t="shared" si="46"/>
        <v>90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9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8315</v>
      </c>
      <c r="P630" t="s">
        <v>8316</v>
      </c>
      <c r="Q630" s="14">
        <f t="shared" si="45"/>
        <v>0</v>
      </c>
      <c r="R630" s="14" t="e">
        <f t="shared" si="46"/>
        <v>#DIV/0!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9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8315</v>
      </c>
      <c r="P631" t="s">
        <v>8316</v>
      </c>
      <c r="Q631" s="14">
        <f t="shared" si="45"/>
        <v>0</v>
      </c>
      <c r="R631" s="14">
        <f t="shared" si="46"/>
        <v>116.67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9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8315</v>
      </c>
      <c r="P632" t="s">
        <v>8316</v>
      </c>
      <c r="Q632" s="14">
        <f t="shared" si="45"/>
        <v>0</v>
      </c>
      <c r="R632" s="14">
        <f t="shared" si="46"/>
        <v>10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3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8315</v>
      </c>
      <c r="P633" t="s">
        <v>8316</v>
      </c>
      <c r="Q633" s="14">
        <f t="shared" si="45"/>
        <v>1</v>
      </c>
      <c r="R633" s="14">
        <f t="shared" si="46"/>
        <v>76.67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3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8315</v>
      </c>
      <c r="P634" t="s">
        <v>8316</v>
      </c>
      <c r="Q634" s="14">
        <f t="shared" si="45"/>
        <v>0</v>
      </c>
      <c r="R634" s="14" t="e">
        <f t="shared" si="46"/>
        <v>#DIV/0!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9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8315</v>
      </c>
      <c r="P635" t="s">
        <v>8316</v>
      </c>
      <c r="Q635" s="14">
        <f t="shared" si="45"/>
        <v>12</v>
      </c>
      <c r="R635" s="14">
        <f t="shared" si="46"/>
        <v>49.8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3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8315</v>
      </c>
      <c r="P636" t="s">
        <v>8316</v>
      </c>
      <c r="Q636" s="14">
        <f t="shared" si="45"/>
        <v>0</v>
      </c>
      <c r="R636" s="14">
        <f t="shared" si="46"/>
        <v>1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3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8315</v>
      </c>
      <c r="P637" t="s">
        <v>8316</v>
      </c>
      <c r="Q637" s="14">
        <f t="shared" si="45"/>
        <v>0</v>
      </c>
      <c r="R637" s="14">
        <f t="shared" si="46"/>
        <v>2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3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8315</v>
      </c>
      <c r="P638" t="s">
        <v>8316</v>
      </c>
      <c r="Q638" s="14">
        <f t="shared" si="45"/>
        <v>0</v>
      </c>
      <c r="R638" s="14">
        <f t="shared" si="46"/>
        <v>4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9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8315</v>
      </c>
      <c r="P639" t="s">
        <v>8316</v>
      </c>
      <c r="Q639" s="14">
        <f t="shared" si="45"/>
        <v>0</v>
      </c>
      <c r="R639" s="14" t="e">
        <f t="shared" si="46"/>
        <v>#DIV/0!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7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8315</v>
      </c>
      <c r="P640" t="s">
        <v>8316</v>
      </c>
      <c r="Q640" s="14">
        <f t="shared" si="45"/>
        <v>0</v>
      </c>
      <c r="R640" s="14">
        <f t="shared" si="46"/>
        <v>3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3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8315</v>
      </c>
      <c r="P641" t="s">
        <v>8316</v>
      </c>
      <c r="Q641" s="14">
        <f t="shared" si="45"/>
        <v>0</v>
      </c>
      <c r="R641" s="14">
        <f t="shared" si="46"/>
        <v>1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9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0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8315</v>
      </c>
      <c r="P642" t="s">
        <v>8317</v>
      </c>
      <c r="Q642" s="14">
        <f t="shared" si="45"/>
        <v>144</v>
      </c>
      <c r="R642" s="14">
        <f t="shared" si="46"/>
        <v>50.5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9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0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8315</v>
      </c>
      <c r="P643" t="s">
        <v>8317</v>
      </c>
      <c r="Q643" s="14">
        <f t="shared" ref="Q643:Q706" si="50">ROUND(E643/D643*100,0)</f>
        <v>119</v>
      </c>
      <c r="R643" s="14">
        <f t="shared" ref="R643:R706" si="51">ROUND(E643/L643,2)</f>
        <v>151.32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YEAR(T643)</f>
        <v>2015</v>
      </c>
    </row>
    <row r="644" spans="1:21" ht="49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0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8315</v>
      </c>
      <c r="P644" t="s">
        <v>8317</v>
      </c>
      <c r="Q644" s="14">
        <f t="shared" si="50"/>
        <v>1460</v>
      </c>
      <c r="R644" s="14">
        <f t="shared" si="51"/>
        <v>134.36000000000001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3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8315</v>
      </c>
      <c r="P645" t="s">
        <v>8317</v>
      </c>
      <c r="Q645" s="14">
        <f t="shared" si="50"/>
        <v>106</v>
      </c>
      <c r="R645" s="14">
        <f t="shared" si="51"/>
        <v>174.03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9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0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8315</v>
      </c>
      <c r="P646" t="s">
        <v>8317</v>
      </c>
      <c r="Q646" s="14">
        <f t="shared" si="50"/>
        <v>300</v>
      </c>
      <c r="R646" s="14">
        <f t="shared" si="51"/>
        <v>73.489999999999995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3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0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8315</v>
      </c>
      <c r="P647" t="s">
        <v>8317</v>
      </c>
      <c r="Q647" s="14">
        <f t="shared" si="50"/>
        <v>279</v>
      </c>
      <c r="R647" s="14">
        <f t="shared" si="51"/>
        <v>23.52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9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0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8315</v>
      </c>
      <c r="P648" t="s">
        <v>8317</v>
      </c>
      <c r="Q648" s="14">
        <f t="shared" si="50"/>
        <v>132</v>
      </c>
      <c r="R648" s="14">
        <f t="shared" si="51"/>
        <v>39.07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9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0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8315</v>
      </c>
      <c r="P649" t="s">
        <v>8317</v>
      </c>
      <c r="Q649" s="14">
        <f t="shared" si="50"/>
        <v>107</v>
      </c>
      <c r="R649" s="14">
        <f t="shared" si="51"/>
        <v>125.94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3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8315</v>
      </c>
      <c r="P650" t="s">
        <v>8317</v>
      </c>
      <c r="Q650" s="14">
        <f t="shared" si="50"/>
        <v>127</v>
      </c>
      <c r="R650" s="14">
        <f t="shared" si="51"/>
        <v>1644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9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0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8315</v>
      </c>
      <c r="P651" t="s">
        <v>8317</v>
      </c>
      <c r="Q651" s="14">
        <f t="shared" si="50"/>
        <v>140</v>
      </c>
      <c r="R651" s="14">
        <f t="shared" si="51"/>
        <v>42.67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9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0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8315</v>
      </c>
      <c r="P652" t="s">
        <v>8317</v>
      </c>
      <c r="Q652" s="14">
        <f t="shared" si="50"/>
        <v>112</v>
      </c>
      <c r="R652" s="14">
        <f t="shared" si="51"/>
        <v>35.130000000000003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9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0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8315</v>
      </c>
      <c r="P653" t="s">
        <v>8317</v>
      </c>
      <c r="Q653" s="14">
        <f t="shared" si="50"/>
        <v>101</v>
      </c>
      <c r="R653" s="14">
        <f t="shared" si="51"/>
        <v>239.35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9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0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8315</v>
      </c>
      <c r="P654" t="s">
        <v>8317</v>
      </c>
      <c r="Q654" s="14">
        <f t="shared" si="50"/>
        <v>100</v>
      </c>
      <c r="R654" s="14">
        <f t="shared" si="51"/>
        <v>107.64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9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0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8315</v>
      </c>
      <c r="P655" t="s">
        <v>8317</v>
      </c>
      <c r="Q655" s="14">
        <f t="shared" si="50"/>
        <v>141</v>
      </c>
      <c r="R655" s="14">
        <f t="shared" si="51"/>
        <v>95.83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9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0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8315</v>
      </c>
      <c r="P656" t="s">
        <v>8317</v>
      </c>
      <c r="Q656" s="14">
        <f t="shared" si="50"/>
        <v>267</v>
      </c>
      <c r="R656" s="14">
        <f t="shared" si="51"/>
        <v>31.66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9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0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8315</v>
      </c>
      <c r="P657" t="s">
        <v>8317</v>
      </c>
      <c r="Q657" s="14">
        <f t="shared" si="50"/>
        <v>147</v>
      </c>
      <c r="R657" s="14">
        <f t="shared" si="51"/>
        <v>42.89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9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0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8315</v>
      </c>
      <c r="P658" t="s">
        <v>8317</v>
      </c>
      <c r="Q658" s="14">
        <f t="shared" si="50"/>
        <v>214</v>
      </c>
      <c r="R658" s="14">
        <f t="shared" si="51"/>
        <v>122.74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9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0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8315</v>
      </c>
      <c r="P659" t="s">
        <v>8317</v>
      </c>
      <c r="Q659" s="14">
        <f t="shared" si="50"/>
        <v>126</v>
      </c>
      <c r="R659" s="14">
        <f t="shared" si="51"/>
        <v>190.45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9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8315</v>
      </c>
      <c r="P660" t="s">
        <v>8317</v>
      </c>
      <c r="Q660" s="14">
        <f t="shared" si="50"/>
        <v>104</v>
      </c>
      <c r="R660" s="14">
        <f t="shared" si="51"/>
        <v>109.34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7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0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8315</v>
      </c>
      <c r="P661" t="s">
        <v>8317</v>
      </c>
      <c r="Q661" s="14">
        <f t="shared" si="50"/>
        <v>101</v>
      </c>
      <c r="R661" s="14">
        <f t="shared" si="51"/>
        <v>143.66999999999999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9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8315</v>
      </c>
      <c r="P662" t="s">
        <v>8317</v>
      </c>
      <c r="Q662" s="14">
        <f t="shared" si="50"/>
        <v>3</v>
      </c>
      <c r="R662" s="14">
        <f t="shared" si="51"/>
        <v>84.94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9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8315</v>
      </c>
      <c r="P663" t="s">
        <v>8317</v>
      </c>
      <c r="Q663" s="14">
        <f t="shared" si="50"/>
        <v>1</v>
      </c>
      <c r="R663" s="14">
        <f t="shared" si="51"/>
        <v>10.56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3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8315</v>
      </c>
      <c r="P664" t="s">
        <v>8317</v>
      </c>
      <c r="Q664" s="14">
        <f t="shared" si="50"/>
        <v>0</v>
      </c>
      <c r="R664" s="14">
        <f t="shared" si="51"/>
        <v>39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2015</v>
      </c>
    </row>
    <row r="665" spans="1:21" ht="49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8315</v>
      </c>
      <c r="P665" t="s">
        <v>8317</v>
      </c>
      <c r="Q665" s="14">
        <f t="shared" si="50"/>
        <v>0</v>
      </c>
      <c r="R665" s="14">
        <f t="shared" si="51"/>
        <v>100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9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8315</v>
      </c>
      <c r="P666" t="s">
        <v>8317</v>
      </c>
      <c r="Q666" s="14">
        <f t="shared" si="50"/>
        <v>8</v>
      </c>
      <c r="R666" s="14">
        <f t="shared" si="51"/>
        <v>31.17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9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8315</v>
      </c>
      <c r="P667" t="s">
        <v>8317</v>
      </c>
      <c r="Q667" s="14">
        <f t="shared" si="50"/>
        <v>19</v>
      </c>
      <c r="R667" s="14">
        <f t="shared" si="51"/>
        <v>155.33000000000001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2017</v>
      </c>
    </row>
    <row r="668" spans="1:21" ht="49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8315</v>
      </c>
      <c r="P668" t="s">
        <v>8317</v>
      </c>
      <c r="Q668" s="14">
        <f t="shared" si="50"/>
        <v>0</v>
      </c>
      <c r="R668" s="14">
        <f t="shared" si="51"/>
        <v>2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9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8315</v>
      </c>
      <c r="P669" t="s">
        <v>8317</v>
      </c>
      <c r="Q669" s="14">
        <f t="shared" si="50"/>
        <v>10</v>
      </c>
      <c r="R669" s="14">
        <f t="shared" si="51"/>
        <v>178.93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9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8315</v>
      </c>
      <c r="P670" t="s">
        <v>8317</v>
      </c>
      <c r="Q670" s="14">
        <f t="shared" si="50"/>
        <v>5</v>
      </c>
      <c r="R670" s="14">
        <f t="shared" si="51"/>
        <v>27.36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5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8315</v>
      </c>
      <c r="P671" t="s">
        <v>8317</v>
      </c>
      <c r="Q671" s="14">
        <f t="shared" si="50"/>
        <v>22</v>
      </c>
      <c r="R671" s="14">
        <f t="shared" si="51"/>
        <v>1536.25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9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8315</v>
      </c>
      <c r="P672" t="s">
        <v>8317</v>
      </c>
      <c r="Q672" s="14">
        <f t="shared" si="50"/>
        <v>29</v>
      </c>
      <c r="R672" s="14">
        <f t="shared" si="51"/>
        <v>85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9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8315</v>
      </c>
      <c r="P673" t="s">
        <v>8317</v>
      </c>
      <c r="Q673" s="14">
        <f t="shared" si="50"/>
        <v>39</v>
      </c>
      <c r="R673" s="14">
        <f t="shared" si="51"/>
        <v>788.53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2015</v>
      </c>
    </row>
    <row r="674" spans="1:21" ht="49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8315</v>
      </c>
      <c r="P674" t="s">
        <v>8317</v>
      </c>
      <c r="Q674" s="14">
        <f t="shared" si="50"/>
        <v>22</v>
      </c>
      <c r="R674" s="14">
        <f t="shared" si="51"/>
        <v>50.3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2015</v>
      </c>
    </row>
    <row r="675" spans="1:21" ht="49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8315</v>
      </c>
      <c r="P675" t="s">
        <v>8317</v>
      </c>
      <c r="Q675" s="14">
        <f t="shared" si="50"/>
        <v>0</v>
      </c>
      <c r="R675" s="14">
        <f t="shared" si="51"/>
        <v>68.33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3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8315</v>
      </c>
      <c r="P676" t="s">
        <v>8317</v>
      </c>
      <c r="Q676" s="14">
        <f t="shared" si="50"/>
        <v>0</v>
      </c>
      <c r="R676" s="14">
        <f t="shared" si="51"/>
        <v>7.5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9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8315</v>
      </c>
      <c r="P677" t="s">
        <v>8317</v>
      </c>
      <c r="Q677" s="14">
        <f t="shared" si="50"/>
        <v>15</v>
      </c>
      <c r="R677" s="14">
        <f t="shared" si="51"/>
        <v>34.270000000000003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2015</v>
      </c>
    </row>
    <row r="678" spans="1:21" ht="65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8315</v>
      </c>
      <c r="P678" t="s">
        <v>8317</v>
      </c>
      <c r="Q678" s="14">
        <f t="shared" si="50"/>
        <v>1</v>
      </c>
      <c r="R678" s="14">
        <f t="shared" si="51"/>
        <v>61.29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9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8315</v>
      </c>
      <c r="P679" t="s">
        <v>8317</v>
      </c>
      <c r="Q679" s="14">
        <f t="shared" si="50"/>
        <v>26</v>
      </c>
      <c r="R679" s="14">
        <f t="shared" si="51"/>
        <v>133.25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9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8315</v>
      </c>
      <c r="P680" t="s">
        <v>8317</v>
      </c>
      <c r="Q680" s="14">
        <f t="shared" si="50"/>
        <v>4</v>
      </c>
      <c r="R680" s="14">
        <f t="shared" si="51"/>
        <v>65.180000000000007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9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8315</v>
      </c>
      <c r="P681" t="s">
        <v>8317</v>
      </c>
      <c r="Q681" s="14">
        <f t="shared" si="50"/>
        <v>15</v>
      </c>
      <c r="R681" s="14">
        <f t="shared" si="51"/>
        <v>93.9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9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8315</v>
      </c>
      <c r="P682" t="s">
        <v>8317</v>
      </c>
      <c r="Q682" s="14">
        <f t="shared" si="50"/>
        <v>26</v>
      </c>
      <c r="R682" s="14">
        <f t="shared" si="51"/>
        <v>150.65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9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8315</v>
      </c>
      <c r="P683" t="s">
        <v>8317</v>
      </c>
      <c r="Q683" s="14">
        <f t="shared" si="50"/>
        <v>0</v>
      </c>
      <c r="R683" s="14">
        <f t="shared" si="51"/>
        <v>1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9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8315</v>
      </c>
      <c r="P684" t="s">
        <v>8317</v>
      </c>
      <c r="Q684" s="14">
        <f t="shared" si="50"/>
        <v>0</v>
      </c>
      <c r="R684" s="14">
        <f t="shared" si="51"/>
        <v>13.25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9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8315</v>
      </c>
      <c r="P685" t="s">
        <v>8317</v>
      </c>
      <c r="Q685" s="14">
        <f t="shared" si="50"/>
        <v>1</v>
      </c>
      <c r="R685" s="14">
        <f t="shared" si="51"/>
        <v>99.33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7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8315</v>
      </c>
      <c r="P686" t="s">
        <v>8317</v>
      </c>
      <c r="Q686" s="14">
        <f t="shared" si="50"/>
        <v>7</v>
      </c>
      <c r="R686" s="14">
        <f t="shared" si="51"/>
        <v>177.39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9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8315</v>
      </c>
      <c r="P687" t="s">
        <v>8317</v>
      </c>
      <c r="Q687" s="14">
        <f t="shared" si="50"/>
        <v>28</v>
      </c>
      <c r="R687" s="14">
        <f t="shared" si="51"/>
        <v>55.3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2015</v>
      </c>
    </row>
    <row r="688" spans="1:21" ht="65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8315</v>
      </c>
      <c r="P688" t="s">
        <v>8317</v>
      </c>
      <c r="Q688" s="14">
        <f t="shared" si="50"/>
        <v>0</v>
      </c>
      <c r="R688" s="14" t="e">
        <f t="shared" si="51"/>
        <v>#DIV/0!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9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8315</v>
      </c>
      <c r="P689" t="s">
        <v>8317</v>
      </c>
      <c r="Q689" s="14">
        <f t="shared" si="50"/>
        <v>4</v>
      </c>
      <c r="R689" s="14">
        <f t="shared" si="51"/>
        <v>591.66999999999996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2017</v>
      </c>
    </row>
    <row r="690" spans="1:21" ht="49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8315</v>
      </c>
      <c r="P690" t="s">
        <v>8317</v>
      </c>
      <c r="Q690" s="14">
        <f t="shared" si="50"/>
        <v>73</v>
      </c>
      <c r="R690" s="14">
        <f t="shared" si="51"/>
        <v>405.5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9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8315</v>
      </c>
      <c r="P691" t="s">
        <v>8317</v>
      </c>
      <c r="Q691" s="14">
        <f t="shared" si="50"/>
        <v>58</v>
      </c>
      <c r="R691" s="14">
        <f t="shared" si="51"/>
        <v>343.15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3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8315</v>
      </c>
      <c r="P692" t="s">
        <v>8317</v>
      </c>
      <c r="Q692" s="14">
        <f t="shared" si="50"/>
        <v>12</v>
      </c>
      <c r="R692" s="14">
        <f t="shared" si="51"/>
        <v>72.59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9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8315</v>
      </c>
      <c r="P693" t="s">
        <v>8317</v>
      </c>
      <c r="Q693" s="14">
        <f t="shared" si="50"/>
        <v>1</v>
      </c>
      <c r="R693" s="14">
        <f t="shared" si="51"/>
        <v>26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9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8315</v>
      </c>
      <c r="P694" t="s">
        <v>8317</v>
      </c>
      <c r="Q694" s="14">
        <f t="shared" si="50"/>
        <v>7</v>
      </c>
      <c r="R694" s="14">
        <f t="shared" si="51"/>
        <v>6.5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3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8315</v>
      </c>
      <c r="P695" t="s">
        <v>8317</v>
      </c>
      <c r="Q695" s="14">
        <f t="shared" si="50"/>
        <v>35</v>
      </c>
      <c r="R695" s="14">
        <f t="shared" si="51"/>
        <v>119.39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9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8315</v>
      </c>
      <c r="P696" t="s">
        <v>8317</v>
      </c>
      <c r="Q696" s="14">
        <f t="shared" si="50"/>
        <v>0</v>
      </c>
      <c r="R696" s="14">
        <f t="shared" si="51"/>
        <v>84.29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9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8315</v>
      </c>
      <c r="P697" t="s">
        <v>8317</v>
      </c>
      <c r="Q697" s="14">
        <f t="shared" si="50"/>
        <v>1</v>
      </c>
      <c r="R697" s="14">
        <f t="shared" si="51"/>
        <v>90.86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3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8315</v>
      </c>
      <c r="P698" t="s">
        <v>8317</v>
      </c>
      <c r="Q698" s="14">
        <f t="shared" si="50"/>
        <v>0</v>
      </c>
      <c r="R698" s="14">
        <f t="shared" si="51"/>
        <v>1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9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8315</v>
      </c>
      <c r="P699" t="s">
        <v>8317</v>
      </c>
      <c r="Q699" s="14">
        <f t="shared" si="50"/>
        <v>46</v>
      </c>
      <c r="R699" s="14">
        <f t="shared" si="51"/>
        <v>20.34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9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8315</v>
      </c>
      <c r="P700" t="s">
        <v>8317</v>
      </c>
      <c r="Q700" s="14">
        <f t="shared" si="50"/>
        <v>15</v>
      </c>
      <c r="R700" s="14">
        <f t="shared" si="51"/>
        <v>530.69000000000005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9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8315</v>
      </c>
      <c r="P701" t="s">
        <v>8317</v>
      </c>
      <c r="Q701" s="14">
        <f t="shared" si="50"/>
        <v>82</v>
      </c>
      <c r="R701" s="14">
        <f t="shared" si="51"/>
        <v>120.39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9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8315</v>
      </c>
      <c r="P702" t="s">
        <v>8317</v>
      </c>
      <c r="Q702" s="14">
        <f t="shared" si="50"/>
        <v>3</v>
      </c>
      <c r="R702" s="14">
        <f t="shared" si="51"/>
        <v>13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2017</v>
      </c>
    </row>
    <row r="703" spans="1:21" ht="49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8315</v>
      </c>
      <c r="P703" t="s">
        <v>8317</v>
      </c>
      <c r="Q703" s="14">
        <f t="shared" si="50"/>
        <v>27</v>
      </c>
      <c r="R703" s="14">
        <f t="shared" si="51"/>
        <v>291.33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9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8315</v>
      </c>
      <c r="P704" t="s">
        <v>8317</v>
      </c>
      <c r="Q704" s="14">
        <f t="shared" si="50"/>
        <v>31</v>
      </c>
      <c r="R704" s="14">
        <f t="shared" si="51"/>
        <v>124.92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9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8315</v>
      </c>
      <c r="P705" t="s">
        <v>8317</v>
      </c>
      <c r="Q705" s="14">
        <f t="shared" si="50"/>
        <v>6</v>
      </c>
      <c r="R705" s="14">
        <f t="shared" si="51"/>
        <v>119.57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2017</v>
      </c>
    </row>
    <row r="706" spans="1:21" ht="49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8315</v>
      </c>
      <c r="P706" t="s">
        <v>8317</v>
      </c>
      <c r="Q706" s="14">
        <f t="shared" si="50"/>
        <v>1</v>
      </c>
      <c r="R706" s="14">
        <f t="shared" si="51"/>
        <v>120.25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2017</v>
      </c>
    </row>
    <row r="707" spans="1:21" ht="33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8315</v>
      </c>
      <c r="P707" t="s">
        <v>8317</v>
      </c>
      <c r="Q707" s="14">
        <f t="shared" ref="Q707:Q770" si="55">ROUND(E707/D707*100,0)</f>
        <v>1</v>
      </c>
      <c r="R707" s="14">
        <f t="shared" ref="R707:R770" si="56">ROUND(E707/L707,2)</f>
        <v>195.4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49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8315</v>
      </c>
      <c r="P708" t="s">
        <v>8317</v>
      </c>
      <c r="Q708" s="14">
        <f t="shared" si="55"/>
        <v>0</v>
      </c>
      <c r="R708" s="14" t="e">
        <f t="shared" si="56"/>
        <v>#DIV/0!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9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8315</v>
      </c>
      <c r="P709" t="s">
        <v>8317</v>
      </c>
      <c r="Q709" s="14">
        <f t="shared" si="55"/>
        <v>79</v>
      </c>
      <c r="R709" s="14">
        <f t="shared" si="56"/>
        <v>117.7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2017</v>
      </c>
    </row>
    <row r="710" spans="1:21" ht="49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8315</v>
      </c>
      <c r="P710" t="s">
        <v>8317</v>
      </c>
      <c r="Q710" s="14">
        <f t="shared" si="55"/>
        <v>22</v>
      </c>
      <c r="R710" s="14">
        <f t="shared" si="56"/>
        <v>23.95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3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8315</v>
      </c>
      <c r="P711" t="s">
        <v>8317</v>
      </c>
      <c r="Q711" s="14">
        <f t="shared" si="55"/>
        <v>0</v>
      </c>
      <c r="R711" s="14">
        <f t="shared" si="56"/>
        <v>30.5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3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8315</v>
      </c>
      <c r="P712" t="s">
        <v>8317</v>
      </c>
      <c r="Q712" s="14">
        <f t="shared" si="55"/>
        <v>0</v>
      </c>
      <c r="R712" s="14" t="e">
        <f t="shared" si="56"/>
        <v>#DIV/0!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9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8315</v>
      </c>
      <c r="P713" t="s">
        <v>8317</v>
      </c>
      <c r="Q713" s="14">
        <f t="shared" si="55"/>
        <v>34</v>
      </c>
      <c r="R713" s="14">
        <f t="shared" si="56"/>
        <v>99.97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9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8315</v>
      </c>
      <c r="P714" t="s">
        <v>8317</v>
      </c>
      <c r="Q714" s="14">
        <f t="shared" si="55"/>
        <v>0</v>
      </c>
      <c r="R714" s="14">
        <f t="shared" si="56"/>
        <v>26.25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9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8315</v>
      </c>
      <c r="P715" t="s">
        <v>8317</v>
      </c>
      <c r="Q715" s="14">
        <f t="shared" si="55"/>
        <v>1</v>
      </c>
      <c r="R715" s="14">
        <f t="shared" si="56"/>
        <v>199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9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8315</v>
      </c>
      <c r="P716" t="s">
        <v>8317</v>
      </c>
      <c r="Q716" s="14">
        <f t="shared" si="55"/>
        <v>15</v>
      </c>
      <c r="R716" s="14">
        <f t="shared" si="56"/>
        <v>80.319999999999993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2017</v>
      </c>
    </row>
    <row r="717" spans="1:21" ht="49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8315</v>
      </c>
      <c r="P717" t="s">
        <v>8317</v>
      </c>
      <c r="Q717" s="14">
        <f t="shared" si="55"/>
        <v>5</v>
      </c>
      <c r="R717" s="14">
        <f t="shared" si="56"/>
        <v>115.75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9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8315</v>
      </c>
      <c r="P718" t="s">
        <v>8317</v>
      </c>
      <c r="Q718" s="14">
        <f t="shared" si="55"/>
        <v>10</v>
      </c>
      <c r="R718" s="14">
        <f t="shared" si="56"/>
        <v>44.69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7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8315</v>
      </c>
      <c r="P719" t="s">
        <v>8317</v>
      </c>
      <c r="Q719" s="14">
        <f t="shared" si="55"/>
        <v>0</v>
      </c>
      <c r="R719" s="14">
        <f t="shared" si="56"/>
        <v>76.25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9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8315</v>
      </c>
      <c r="P720" t="s">
        <v>8317</v>
      </c>
      <c r="Q720" s="14">
        <f t="shared" si="55"/>
        <v>1</v>
      </c>
      <c r="R720" s="14">
        <f t="shared" si="56"/>
        <v>22.5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9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8315</v>
      </c>
      <c r="P721" t="s">
        <v>8317</v>
      </c>
      <c r="Q721" s="14">
        <f t="shared" si="55"/>
        <v>1</v>
      </c>
      <c r="R721" s="14">
        <f t="shared" si="56"/>
        <v>19.399999999999999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9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0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8318</v>
      </c>
      <c r="P722" t="s">
        <v>8319</v>
      </c>
      <c r="Q722" s="14">
        <f t="shared" si="55"/>
        <v>144</v>
      </c>
      <c r="R722" s="14">
        <f t="shared" si="56"/>
        <v>66.709999999999994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9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0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8318</v>
      </c>
      <c r="P723" t="s">
        <v>8319</v>
      </c>
      <c r="Q723" s="14">
        <f t="shared" si="55"/>
        <v>122</v>
      </c>
      <c r="R723" s="14">
        <f t="shared" si="56"/>
        <v>84.14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9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0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8318</v>
      </c>
      <c r="P724" t="s">
        <v>8319</v>
      </c>
      <c r="Q724" s="14">
        <f t="shared" si="55"/>
        <v>132</v>
      </c>
      <c r="R724" s="14">
        <f t="shared" si="56"/>
        <v>215.73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3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0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8318</v>
      </c>
      <c r="P725" t="s">
        <v>8319</v>
      </c>
      <c r="Q725" s="14">
        <f t="shared" si="55"/>
        <v>109</v>
      </c>
      <c r="R725" s="14">
        <f t="shared" si="56"/>
        <v>54.69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9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0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8318</v>
      </c>
      <c r="P726" t="s">
        <v>8319</v>
      </c>
      <c r="Q726" s="14">
        <f t="shared" si="55"/>
        <v>105</v>
      </c>
      <c r="R726" s="14">
        <f t="shared" si="56"/>
        <v>51.63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9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0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8318</v>
      </c>
      <c r="P727" t="s">
        <v>8319</v>
      </c>
      <c r="Q727" s="14">
        <f t="shared" si="55"/>
        <v>100</v>
      </c>
      <c r="R727" s="14">
        <f t="shared" si="56"/>
        <v>143.36000000000001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9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0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8318</v>
      </c>
      <c r="P728" t="s">
        <v>8319</v>
      </c>
      <c r="Q728" s="14">
        <f t="shared" si="55"/>
        <v>101</v>
      </c>
      <c r="R728" s="14">
        <f t="shared" si="56"/>
        <v>72.430000000000007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9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0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8318</v>
      </c>
      <c r="P729" t="s">
        <v>8319</v>
      </c>
      <c r="Q729" s="14">
        <f t="shared" si="55"/>
        <v>156</v>
      </c>
      <c r="R729" s="14">
        <f t="shared" si="56"/>
        <v>36.53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2013</v>
      </c>
    </row>
    <row r="730" spans="1:21" ht="49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8318</v>
      </c>
      <c r="P730" t="s">
        <v>8319</v>
      </c>
      <c r="Q730" s="14">
        <f t="shared" si="55"/>
        <v>106</v>
      </c>
      <c r="R730" s="14">
        <f t="shared" si="56"/>
        <v>60.9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9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0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8318</v>
      </c>
      <c r="P731" t="s">
        <v>8319</v>
      </c>
      <c r="Q731" s="14">
        <f t="shared" si="55"/>
        <v>131</v>
      </c>
      <c r="R731" s="14">
        <f t="shared" si="56"/>
        <v>43.55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3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0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8318</v>
      </c>
      <c r="P732" t="s">
        <v>8319</v>
      </c>
      <c r="Q732" s="14">
        <f t="shared" si="55"/>
        <v>132</v>
      </c>
      <c r="R732" s="14">
        <f t="shared" si="56"/>
        <v>99.77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9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0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8318</v>
      </c>
      <c r="P733" t="s">
        <v>8319</v>
      </c>
      <c r="Q733" s="14">
        <f t="shared" si="55"/>
        <v>126</v>
      </c>
      <c r="R733" s="14">
        <f t="shared" si="56"/>
        <v>88.73</v>
      </c>
      <c r="S733" s="16">
        <f t="shared" si="57"/>
        <v>40879.795682870368</v>
      </c>
      <c r="T733" s="16">
        <f t="shared" si="58"/>
        <v>40930.25</v>
      </c>
      <c r="U733">
        <f t="shared" si="59"/>
        <v>2012</v>
      </c>
    </row>
    <row r="734" spans="1:21" ht="49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0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8318</v>
      </c>
      <c r="P734" t="s">
        <v>8319</v>
      </c>
      <c r="Q734" s="14">
        <f t="shared" si="55"/>
        <v>160</v>
      </c>
      <c r="R734" s="14">
        <f t="shared" si="56"/>
        <v>4.92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9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0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8318</v>
      </c>
      <c r="P735" t="s">
        <v>8319</v>
      </c>
      <c r="Q735" s="14">
        <f t="shared" si="55"/>
        <v>120</v>
      </c>
      <c r="R735" s="14">
        <f t="shared" si="56"/>
        <v>17.82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3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8318</v>
      </c>
      <c r="P736" t="s">
        <v>8319</v>
      </c>
      <c r="Q736" s="14">
        <f t="shared" si="55"/>
        <v>126</v>
      </c>
      <c r="R736" s="14">
        <f t="shared" si="56"/>
        <v>187.19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9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0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8318</v>
      </c>
      <c r="P737" t="s">
        <v>8319</v>
      </c>
      <c r="Q737" s="14">
        <f t="shared" si="55"/>
        <v>114</v>
      </c>
      <c r="R737" s="14">
        <f t="shared" si="56"/>
        <v>234.81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9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0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8318</v>
      </c>
      <c r="P738" t="s">
        <v>8319</v>
      </c>
      <c r="Q738" s="14">
        <f t="shared" si="55"/>
        <v>315</v>
      </c>
      <c r="R738" s="14">
        <f t="shared" si="56"/>
        <v>105.05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9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0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8318</v>
      </c>
      <c r="P739" t="s">
        <v>8319</v>
      </c>
      <c r="Q739" s="14">
        <f t="shared" si="55"/>
        <v>122</v>
      </c>
      <c r="R739" s="14">
        <f t="shared" si="56"/>
        <v>56.67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3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8318</v>
      </c>
      <c r="P740" t="s">
        <v>8319</v>
      </c>
      <c r="Q740" s="14">
        <f t="shared" si="55"/>
        <v>107</v>
      </c>
      <c r="R740" s="14">
        <f t="shared" si="56"/>
        <v>39.049999999999997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9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0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8318</v>
      </c>
      <c r="P741" t="s">
        <v>8319</v>
      </c>
      <c r="Q741" s="14">
        <f t="shared" si="55"/>
        <v>158</v>
      </c>
      <c r="R741" s="14">
        <f t="shared" si="56"/>
        <v>68.349999999999994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9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0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8318</v>
      </c>
      <c r="P742" t="s">
        <v>8319</v>
      </c>
      <c r="Q742" s="14">
        <f t="shared" si="55"/>
        <v>107</v>
      </c>
      <c r="R742" s="14">
        <f t="shared" si="56"/>
        <v>169.58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3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0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8318</v>
      </c>
      <c r="P743" t="s">
        <v>8319</v>
      </c>
      <c r="Q743" s="14">
        <f t="shared" si="55"/>
        <v>102</v>
      </c>
      <c r="R743" s="14">
        <f t="shared" si="56"/>
        <v>141.41999999999999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9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0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8318</v>
      </c>
      <c r="P744" t="s">
        <v>8319</v>
      </c>
      <c r="Q744" s="14">
        <f t="shared" si="55"/>
        <v>111</v>
      </c>
      <c r="R744" s="14">
        <f t="shared" si="56"/>
        <v>67.39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9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0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8318</v>
      </c>
      <c r="P745" t="s">
        <v>8319</v>
      </c>
      <c r="Q745" s="14">
        <f t="shared" si="55"/>
        <v>148</v>
      </c>
      <c r="R745" s="14">
        <f t="shared" si="56"/>
        <v>54.27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3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0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8318</v>
      </c>
      <c r="P746" t="s">
        <v>8319</v>
      </c>
      <c r="Q746" s="14">
        <f t="shared" si="55"/>
        <v>102</v>
      </c>
      <c r="R746" s="14">
        <f t="shared" si="56"/>
        <v>82.52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9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8318</v>
      </c>
      <c r="P747" t="s">
        <v>8319</v>
      </c>
      <c r="Q747" s="14">
        <f t="shared" si="55"/>
        <v>179</v>
      </c>
      <c r="R747" s="14">
        <f t="shared" si="56"/>
        <v>53.73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7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0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8318</v>
      </c>
      <c r="P748" t="s">
        <v>8319</v>
      </c>
      <c r="Q748" s="14">
        <f t="shared" si="55"/>
        <v>111</v>
      </c>
      <c r="R748" s="14">
        <f t="shared" si="56"/>
        <v>34.21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9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0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8318</v>
      </c>
      <c r="P749" t="s">
        <v>8319</v>
      </c>
      <c r="Q749" s="14">
        <f t="shared" si="55"/>
        <v>100</v>
      </c>
      <c r="R749" s="14">
        <f t="shared" si="56"/>
        <v>127.33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2015</v>
      </c>
    </row>
    <row r="750" spans="1:21" ht="49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8318</v>
      </c>
      <c r="P750" t="s">
        <v>8319</v>
      </c>
      <c r="Q750" s="14">
        <f t="shared" si="55"/>
        <v>100</v>
      </c>
      <c r="R750" s="14">
        <f t="shared" si="56"/>
        <v>45.57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9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0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8318</v>
      </c>
      <c r="P751" t="s">
        <v>8319</v>
      </c>
      <c r="Q751" s="14">
        <f t="shared" si="55"/>
        <v>106</v>
      </c>
      <c r="R751" s="14">
        <f t="shared" si="56"/>
        <v>95.96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2017</v>
      </c>
    </row>
    <row r="752" spans="1:21" ht="49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0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8318</v>
      </c>
      <c r="P752" t="s">
        <v>8319</v>
      </c>
      <c r="Q752" s="14">
        <f t="shared" si="55"/>
        <v>103</v>
      </c>
      <c r="R752" s="14">
        <f t="shared" si="56"/>
        <v>77.27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9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0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8318</v>
      </c>
      <c r="P753" t="s">
        <v>8319</v>
      </c>
      <c r="Q753" s="14">
        <f t="shared" si="55"/>
        <v>119</v>
      </c>
      <c r="R753" s="14">
        <f t="shared" si="56"/>
        <v>57.34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9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0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8318</v>
      </c>
      <c r="P754" t="s">
        <v>8319</v>
      </c>
      <c r="Q754" s="14">
        <f t="shared" si="55"/>
        <v>112</v>
      </c>
      <c r="R754" s="14">
        <f t="shared" si="56"/>
        <v>53.19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9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0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8318</v>
      </c>
      <c r="P755" t="s">
        <v>8319</v>
      </c>
      <c r="Q755" s="14">
        <f t="shared" si="55"/>
        <v>128</v>
      </c>
      <c r="R755" s="14">
        <f t="shared" si="56"/>
        <v>492.31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9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0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8318</v>
      </c>
      <c r="P756" t="s">
        <v>8319</v>
      </c>
      <c r="Q756" s="14">
        <f t="shared" si="55"/>
        <v>104</v>
      </c>
      <c r="R756" s="14">
        <f t="shared" si="56"/>
        <v>42.35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2013</v>
      </c>
    </row>
    <row r="757" spans="1:21" ht="49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8318</v>
      </c>
      <c r="P757" t="s">
        <v>8319</v>
      </c>
      <c r="Q757" s="14">
        <f t="shared" si="55"/>
        <v>102</v>
      </c>
      <c r="R757" s="14">
        <f t="shared" si="56"/>
        <v>37.47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9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0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8318</v>
      </c>
      <c r="P758" t="s">
        <v>8319</v>
      </c>
      <c r="Q758" s="14">
        <f t="shared" si="55"/>
        <v>118</v>
      </c>
      <c r="R758" s="14">
        <f t="shared" si="56"/>
        <v>37.450000000000003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9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0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8318</v>
      </c>
      <c r="P759" t="s">
        <v>8319</v>
      </c>
      <c r="Q759" s="14">
        <f t="shared" si="55"/>
        <v>238</v>
      </c>
      <c r="R759" s="14">
        <f t="shared" si="56"/>
        <v>33.06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3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8318</v>
      </c>
      <c r="P760" t="s">
        <v>8319</v>
      </c>
      <c r="Q760" s="14">
        <f t="shared" si="55"/>
        <v>102</v>
      </c>
      <c r="R760" s="14">
        <f t="shared" si="56"/>
        <v>134.21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9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0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8318</v>
      </c>
      <c r="P761" t="s">
        <v>8319</v>
      </c>
      <c r="Q761" s="14">
        <f t="shared" si="55"/>
        <v>102</v>
      </c>
      <c r="R761" s="14">
        <f t="shared" si="56"/>
        <v>51.47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9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8318</v>
      </c>
      <c r="P762" t="s">
        <v>8320</v>
      </c>
      <c r="Q762" s="14">
        <f t="shared" si="55"/>
        <v>0</v>
      </c>
      <c r="R762" s="14" t="e">
        <f t="shared" si="56"/>
        <v>#DIV/0!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9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8318</v>
      </c>
      <c r="P763" t="s">
        <v>8320</v>
      </c>
      <c r="Q763" s="14">
        <f t="shared" si="55"/>
        <v>5</v>
      </c>
      <c r="R763" s="14">
        <f t="shared" si="56"/>
        <v>39.17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9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8318</v>
      </c>
      <c r="P764" t="s">
        <v>8320</v>
      </c>
      <c r="Q764" s="14">
        <f t="shared" si="55"/>
        <v>0</v>
      </c>
      <c r="R764" s="14" t="e">
        <f t="shared" si="56"/>
        <v>#DIV/0!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9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8318</v>
      </c>
      <c r="P765" t="s">
        <v>8320</v>
      </c>
      <c r="Q765" s="14">
        <f t="shared" si="55"/>
        <v>0</v>
      </c>
      <c r="R765" s="14">
        <f t="shared" si="56"/>
        <v>5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9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8318</v>
      </c>
      <c r="P766" t="s">
        <v>8320</v>
      </c>
      <c r="Q766" s="14">
        <f t="shared" si="55"/>
        <v>0</v>
      </c>
      <c r="R766" s="14" t="e">
        <f t="shared" si="56"/>
        <v>#DIV/0!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9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8318</v>
      </c>
      <c r="P767" t="s">
        <v>8320</v>
      </c>
      <c r="Q767" s="14">
        <f t="shared" si="55"/>
        <v>36</v>
      </c>
      <c r="R767" s="14">
        <f t="shared" si="56"/>
        <v>57.3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9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8318</v>
      </c>
      <c r="P768" t="s">
        <v>8320</v>
      </c>
      <c r="Q768" s="14">
        <f t="shared" si="55"/>
        <v>0</v>
      </c>
      <c r="R768" s="14" t="e">
        <f t="shared" si="56"/>
        <v>#DIV/0!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8318</v>
      </c>
      <c r="P769" t="s">
        <v>8320</v>
      </c>
      <c r="Q769" s="14">
        <f t="shared" si="55"/>
        <v>4</v>
      </c>
      <c r="R769" s="14">
        <f t="shared" si="56"/>
        <v>59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9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8318</v>
      </c>
      <c r="P770" t="s">
        <v>8320</v>
      </c>
      <c r="Q770" s="14">
        <f t="shared" si="55"/>
        <v>0</v>
      </c>
      <c r="R770" s="14" t="e">
        <f t="shared" si="56"/>
        <v>#DIV/0!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9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8318</v>
      </c>
      <c r="P771" t="s">
        <v>8320</v>
      </c>
      <c r="Q771" s="14">
        <f t="shared" ref="Q771:Q834" si="60">ROUND(E771/D771*100,0)</f>
        <v>41</v>
      </c>
      <c r="R771" s="14">
        <f t="shared" ref="R771:R834" si="61">ROUND(E771/L771,2)</f>
        <v>31.85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49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8318</v>
      </c>
      <c r="P772" t="s">
        <v>8320</v>
      </c>
      <c r="Q772" s="14">
        <f t="shared" si="60"/>
        <v>0</v>
      </c>
      <c r="R772" s="14" t="e">
        <f t="shared" si="61"/>
        <v>#DIV/0!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9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8318</v>
      </c>
      <c r="P773" t="s">
        <v>8320</v>
      </c>
      <c r="Q773" s="14">
        <f t="shared" si="60"/>
        <v>0</v>
      </c>
      <c r="R773" s="14">
        <f t="shared" si="61"/>
        <v>10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2016</v>
      </c>
    </row>
    <row r="774" spans="1:21" ht="65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8318</v>
      </c>
      <c r="P774" t="s">
        <v>8320</v>
      </c>
      <c r="Q774" s="14">
        <f t="shared" si="60"/>
        <v>3</v>
      </c>
      <c r="R774" s="14">
        <f t="shared" si="61"/>
        <v>50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9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8318</v>
      </c>
      <c r="P775" t="s">
        <v>8320</v>
      </c>
      <c r="Q775" s="14">
        <f t="shared" si="60"/>
        <v>1</v>
      </c>
      <c r="R775" s="14">
        <f t="shared" si="61"/>
        <v>16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9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8318</v>
      </c>
      <c r="P776" t="s">
        <v>8320</v>
      </c>
      <c r="Q776" s="14">
        <f t="shared" si="60"/>
        <v>70</v>
      </c>
      <c r="R776" s="14">
        <f t="shared" si="61"/>
        <v>39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9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8318</v>
      </c>
      <c r="P777" t="s">
        <v>8320</v>
      </c>
      <c r="Q777" s="14">
        <f t="shared" si="60"/>
        <v>2</v>
      </c>
      <c r="R777" s="14">
        <f t="shared" si="61"/>
        <v>34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9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8318</v>
      </c>
      <c r="P778" t="s">
        <v>8320</v>
      </c>
      <c r="Q778" s="14">
        <f t="shared" si="60"/>
        <v>51</v>
      </c>
      <c r="R778" s="14">
        <f t="shared" si="61"/>
        <v>63.12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9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8318</v>
      </c>
      <c r="P779" t="s">
        <v>8320</v>
      </c>
      <c r="Q779" s="14">
        <f t="shared" si="60"/>
        <v>1</v>
      </c>
      <c r="R779" s="14">
        <f t="shared" si="61"/>
        <v>7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9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8318</v>
      </c>
      <c r="P780" t="s">
        <v>8320</v>
      </c>
      <c r="Q780" s="14">
        <f t="shared" si="60"/>
        <v>0</v>
      </c>
      <c r="R780" s="14">
        <f t="shared" si="61"/>
        <v>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9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8318</v>
      </c>
      <c r="P781" t="s">
        <v>8320</v>
      </c>
      <c r="Q781" s="14">
        <f t="shared" si="60"/>
        <v>3</v>
      </c>
      <c r="R781" s="14">
        <f t="shared" si="61"/>
        <v>66.67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3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8321</v>
      </c>
      <c r="P782" t="s">
        <v>8322</v>
      </c>
      <c r="Q782" s="14">
        <f t="shared" si="60"/>
        <v>104</v>
      </c>
      <c r="R782" s="14">
        <f t="shared" si="61"/>
        <v>38.520000000000003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9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0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8321</v>
      </c>
      <c r="P783" t="s">
        <v>8322</v>
      </c>
      <c r="Q783" s="14">
        <f t="shared" si="60"/>
        <v>133</v>
      </c>
      <c r="R783" s="14">
        <f t="shared" si="61"/>
        <v>42.61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9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0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8321</v>
      </c>
      <c r="P784" t="s">
        <v>8322</v>
      </c>
      <c r="Q784" s="14">
        <f t="shared" si="60"/>
        <v>100</v>
      </c>
      <c r="R784" s="14">
        <f t="shared" si="61"/>
        <v>50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9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0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8321</v>
      </c>
      <c r="P785" t="s">
        <v>8322</v>
      </c>
      <c r="Q785" s="14">
        <f t="shared" si="60"/>
        <v>148</v>
      </c>
      <c r="R785" s="14">
        <f t="shared" si="61"/>
        <v>63.49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9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0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8321</v>
      </c>
      <c r="P786" t="s">
        <v>8322</v>
      </c>
      <c r="Q786" s="14">
        <f t="shared" si="60"/>
        <v>103</v>
      </c>
      <c r="R786" s="14">
        <f t="shared" si="61"/>
        <v>102.5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9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0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8321</v>
      </c>
      <c r="P787" t="s">
        <v>8322</v>
      </c>
      <c r="Q787" s="14">
        <f t="shared" si="60"/>
        <v>181</v>
      </c>
      <c r="R787" s="14">
        <f t="shared" si="61"/>
        <v>31.14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9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0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8321</v>
      </c>
      <c r="P788" t="s">
        <v>8322</v>
      </c>
      <c r="Q788" s="14">
        <f t="shared" si="60"/>
        <v>143</v>
      </c>
      <c r="R788" s="14">
        <f t="shared" si="61"/>
        <v>162.27000000000001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9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0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8321</v>
      </c>
      <c r="P789" t="s">
        <v>8322</v>
      </c>
      <c r="Q789" s="14">
        <f t="shared" si="60"/>
        <v>114</v>
      </c>
      <c r="R789" s="14">
        <f t="shared" si="61"/>
        <v>80.59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9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8321</v>
      </c>
      <c r="P790" t="s">
        <v>8322</v>
      </c>
      <c r="Q790" s="14">
        <f t="shared" si="60"/>
        <v>204</v>
      </c>
      <c r="R790" s="14">
        <f t="shared" si="61"/>
        <v>59.85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9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0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8321</v>
      </c>
      <c r="P791" t="s">
        <v>8322</v>
      </c>
      <c r="Q791" s="14">
        <f t="shared" si="60"/>
        <v>109</v>
      </c>
      <c r="R791" s="14">
        <f t="shared" si="61"/>
        <v>132.86000000000001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9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0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8321</v>
      </c>
      <c r="P792" t="s">
        <v>8322</v>
      </c>
      <c r="Q792" s="14">
        <f t="shared" si="60"/>
        <v>144</v>
      </c>
      <c r="R792" s="14">
        <f t="shared" si="61"/>
        <v>92.55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9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0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8321</v>
      </c>
      <c r="P793" t="s">
        <v>8322</v>
      </c>
      <c r="Q793" s="14">
        <f t="shared" si="60"/>
        <v>104</v>
      </c>
      <c r="R793" s="14">
        <f t="shared" si="61"/>
        <v>60.86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3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0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8321</v>
      </c>
      <c r="P794" t="s">
        <v>8322</v>
      </c>
      <c r="Q794" s="14">
        <f t="shared" si="60"/>
        <v>100</v>
      </c>
      <c r="R794" s="14">
        <f t="shared" si="61"/>
        <v>41.85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9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0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8321</v>
      </c>
      <c r="P795" t="s">
        <v>8322</v>
      </c>
      <c r="Q795" s="14">
        <f t="shared" si="60"/>
        <v>103</v>
      </c>
      <c r="R795" s="14">
        <f t="shared" si="61"/>
        <v>88.33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9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0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8321</v>
      </c>
      <c r="P796" t="s">
        <v>8322</v>
      </c>
      <c r="Q796" s="14">
        <f t="shared" si="60"/>
        <v>105</v>
      </c>
      <c r="R796" s="14">
        <f t="shared" si="61"/>
        <v>158.96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9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0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8321</v>
      </c>
      <c r="P797" t="s">
        <v>8322</v>
      </c>
      <c r="Q797" s="14">
        <f t="shared" si="60"/>
        <v>112</v>
      </c>
      <c r="R797" s="14">
        <f t="shared" si="61"/>
        <v>85.05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5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0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8321</v>
      </c>
      <c r="P798" t="s">
        <v>8322</v>
      </c>
      <c r="Q798" s="14">
        <f t="shared" si="60"/>
        <v>101</v>
      </c>
      <c r="R798" s="14">
        <f t="shared" si="61"/>
        <v>112.61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9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0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8321</v>
      </c>
      <c r="P799" t="s">
        <v>8322</v>
      </c>
      <c r="Q799" s="14">
        <f t="shared" si="60"/>
        <v>108</v>
      </c>
      <c r="R799" s="14">
        <f t="shared" si="61"/>
        <v>45.44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9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8321</v>
      </c>
      <c r="P800" t="s">
        <v>8322</v>
      </c>
      <c r="Q800" s="14">
        <f t="shared" si="60"/>
        <v>115</v>
      </c>
      <c r="R800" s="14">
        <f t="shared" si="61"/>
        <v>46.22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9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0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8321</v>
      </c>
      <c r="P801" t="s">
        <v>8322</v>
      </c>
      <c r="Q801" s="14">
        <f t="shared" si="60"/>
        <v>100</v>
      </c>
      <c r="R801" s="14">
        <f t="shared" si="61"/>
        <v>178.61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9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0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8321</v>
      </c>
      <c r="P802" t="s">
        <v>8322</v>
      </c>
      <c r="Q802" s="14">
        <f t="shared" si="60"/>
        <v>152</v>
      </c>
      <c r="R802" s="14">
        <f t="shared" si="61"/>
        <v>40.75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9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0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8321</v>
      </c>
      <c r="P803" t="s">
        <v>8322</v>
      </c>
      <c r="Q803" s="14">
        <f t="shared" si="60"/>
        <v>112</v>
      </c>
      <c r="R803" s="14">
        <f t="shared" si="61"/>
        <v>43.73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9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0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8321</v>
      </c>
      <c r="P804" t="s">
        <v>8322</v>
      </c>
      <c r="Q804" s="14">
        <f t="shared" si="60"/>
        <v>101</v>
      </c>
      <c r="R804" s="14">
        <f t="shared" si="61"/>
        <v>81.069999999999993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9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0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8321</v>
      </c>
      <c r="P805" t="s">
        <v>8322</v>
      </c>
      <c r="Q805" s="14">
        <f t="shared" si="60"/>
        <v>123</v>
      </c>
      <c r="R805" s="14">
        <f t="shared" si="61"/>
        <v>74.61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9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0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8321</v>
      </c>
      <c r="P806" t="s">
        <v>8322</v>
      </c>
      <c r="Q806" s="14">
        <f t="shared" si="60"/>
        <v>100</v>
      </c>
      <c r="R806" s="14">
        <f t="shared" si="61"/>
        <v>305.56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9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0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8321</v>
      </c>
      <c r="P807" t="s">
        <v>8322</v>
      </c>
      <c r="Q807" s="14">
        <f t="shared" si="60"/>
        <v>105</v>
      </c>
      <c r="R807" s="14">
        <f t="shared" si="61"/>
        <v>58.33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7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0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8321</v>
      </c>
      <c r="P808" t="s">
        <v>8322</v>
      </c>
      <c r="Q808" s="14">
        <f t="shared" si="60"/>
        <v>104</v>
      </c>
      <c r="R808" s="14">
        <f t="shared" si="61"/>
        <v>117.68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3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0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8321</v>
      </c>
      <c r="P809" t="s">
        <v>8322</v>
      </c>
      <c r="Q809" s="14">
        <f t="shared" si="60"/>
        <v>105</v>
      </c>
      <c r="R809" s="14">
        <f t="shared" si="61"/>
        <v>73.77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9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8321</v>
      </c>
      <c r="P810" t="s">
        <v>8322</v>
      </c>
      <c r="Q810" s="14">
        <f t="shared" si="60"/>
        <v>100</v>
      </c>
      <c r="R810" s="14">
        <f t="shared" si="61"/>
        <v>104.65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3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0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8321</v>
      </c>
      <c r="P811" t="s">
        <v>8322</v>
      </c>
      <c r="Q811" s="14">
        <f t="shared" si="60"/>
        <v>104</v>
      </c>
      <c r="R811" s="14">
        <f t="shared" si="61"/>
        <v>79.83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2014</v>
      </c>
    </row>
    <row r="812" spans="1:21" ht="49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0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8321</v>
      </c>
      <c r="P812" t="s">
        <v>8322</v>
      </c>
      <c r="Q812" s="14">
        <f t="shared" si="60"/>
        <v>105</v>
      </c>
      <c r="R812" s="14">
        <f t="shared" si="61"/>
        <v>58.33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3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0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8321</v>
      </c>
      <c r="P813" t="s">
        <v>8322</v>
      </c>
      <c r="Q813" s="14">
        <f t="shared" si="60"/>
        <v>104</v>
      </c>
      <c r="R813" s="14">
        <f t="shared" si="61"/>
        <v>86.67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9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0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8321</v>
      </c>
      <c r="P814" t="s">
        <v>8322</v>
      </c>
      <c r="Q814" s="14">
        <f t="shared" si="60"/>
        <v>152</v>
      </c>
      <c r="R814" s="14">
        <f t="shared" si="61"/>
        <v>27.61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3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0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8321</v>
      </c>
      <c r="P815" t="s">
        <v>8322</v>
      </c>
      <c r="Q815" s="14">
        <f t="shared" si="60"/>
        <v>160</v>
      </c>
      <c r="R815" s="14">
        <f t="shared" si="61"/>
        <v>25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9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0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8321</v>
      </c>
      <c r="P816" t="s">
        <v>8322</v>
      </c>
      <c r="Q816" s="14">
        <f t="shared" si="60"/>
        <v>127</v>
      </c>
      <c r="R816" s="14">
        <f t="shared" si="61"/>
        <v>45.46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3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0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8321</v>
      </c>
      <c r="P817" t="s">
        <v>8322</v>
      </c>
      <c r="Q817" s="14">
        <f t="shared" si="60"/>
        <v>107</v>
      </c>
      <c r="R817" s="14">
        <f t="shared" si="61"/>
        <v>99.53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3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0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8321</v>
      </c>
      <c r="P818" t="s">
        <v>8322</v>
      </c>
      <c r="Q818" s="14">
        <f t="shared" si="60"/>
        <v>115</v>
      </c>
      <c r="R818" s="14">
        <f t="shared" si="61"/>
        <v>39.31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9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0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8321</v>
      </c>
      <c r="P819" t="s">
        <v>8322</v>
      </c>
      <c r="Q819" s="14">
        <f t="shared" si="60"/>
        <v>137</v>
      </c>
      <c r="R819" s="14">
        <f t="shared" si="61"/>
        <v>89.42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9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8321</v>
      </c>
      <c r="P820" t="s">
        <v>8322</v>
      </c>
      <c r="Q820" s="14">
        <f t="shared" si="60"/>
        <v>156</v>
      </c>
      <c r="R820" s="14">
        <f t="shared" si="61"/>
        <v>28.68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3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0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8321</v>
      </c>
      <c r="P821" t="s">
        <v>8322</v>
      </c>
      <c r="Q821" s="14">
        <f t="shared" si="60"/>
        <v>109</v>
      </c>
      <c r="R821" s="14">
        <f t="shared" si="61"/>
        <v>31.07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9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0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8321</v>
      </c>
      <c r="P822" t="s">
        <v>8322</v>
      </c>
      <c r="Q822" s="14">
        <f t="shared" si="60"/>
        <v>134</v>
      </c>
      <c r="R822" s="14">
        <f t="shared" si="61"/>
        <v>70.55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9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0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8321</v>
      </c>
      <c r="P823" t="s">
        <v>8322</v>
      </c>
      <c r="Q823" s="14">
        <f t="shared" si="60"/>
        <v>100</v>
      </c>
      <c r="R823" s="14">
        <f t="shared" si="61"/>
        <v>224.13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3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0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8321</v>
      </c>
      <c r="P824" t="s">
        <v>8322</v>
      </c>
      <c r="Q824" s="14">
        <f t="shared" si="60"/>
        <v>119</v>
      </c>
      <c r="R824" s="14">
        <f t="shared" si="61"/>
        <v>51.81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9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0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8321</v>
      </c>
      <c r="P825" t="s">
        <v>8322</v>
      </c>
      <c r="Q825" s="14">
        <f t="shared" si="60"/>
        <v>180</v>
      </c>
      <c r="R825" s="14">
        <f t="shared" si="61"/>
        <v>43.52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9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0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8321</v>
      </c>
      <c r="P826" t="s">
        <v>8322</v>
      </c>
      <c r="Q826" s="14">
        <f t="shared" si="60"/>
        <v>134</v>
      </c>
      <c r="R826" s="14">
        <f t="shared" si="61"/>
        <v>39.82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3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0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8321</v>
      </c>
      <c r="P827" t="s">
        <v>8322</v>
      </c>
      <c r="Q827" s="14">
        <f t="shared" si="60"/>
        <v>100</v>
      </c>
      <c r="R827" s="14">
        <f t="shared" si="61"/>
        <v>126.81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9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0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8321</v>
      </c>
      <c r="P828" t="s">
        <v>8322</v>
      </c>
      <c r="Q828" s="14">
        <f t="shared" si="60"/>
        <v>101</v>
      </c>
      <c r="R828" s="14">
        <f t="shared" si="61"/>
        <v>113.88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9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0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8321</v>
      </c>
      <c r="P829" t="s">
        <v>8322</v>
      </c>
      <c r="Q829" s="14">
        <f t="shared" si="60"/>
        <v>103</v>
      </c>
      <c r="R829" s="14">
        <f t="shared" si="61"/>
        <v>28.18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9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8321</v>
      </c>
      <c r="P830" t="s">
        <v>8322</v>
      </c>
      <c r="Q830" s="14">
        <f t="shared" si="60"/>
        <v>107</v>
      </c>
      <c r="R830" s="14">
        <f t="shared" si="61"/>
        <v>36.61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9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0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8321</v>
      </c>
      <c r="P831" t="s">
        <v>8322</v>
      </c>
      <c r="Q831" s="14">
        <f t="shared" si="60"/>
        <v>104</v>
      </c>
      <c r="R831" s="14">
        <f t="shared" si="61"/>
        <v>32.5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9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0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8321</v>
      </c>
      <c r="P832" t="s">
        <v>8322</v>
      </c>
      <c r="Q832" s="14">
        <f t="shared" si="60"/>
        <v>108</v>
      </c>
      <c r="R832" s="14">
        <f t="shared" si="61"/>
        <v>60.66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3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0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8321</v>
      </c>
      <c r="P833" t="s">
        <v>8322</v>
      </c>
      <c r="Q833" s="14">
        <f t="shared" si="60"/>
        <v>233</v>
      </c>
      <c r="R833" s="14">
        <f t="shared" si="61"/>
        <v>175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9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0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8321</v>
      </c>
      <c r="P834" t="s">
        <v>8322</v>
      </c>
      <c r="Q834" s="14">
        <f t="shared" si="60"/>
        <v>101</v>
      </c>
      <c r="R834" s="14">
        <f t="shared" si="61"/>
        <v>97.99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2012</v>
      </c>
    </row>
    <row r="835" spans="1:21" ht="17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0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8321</v>
      </c>
      <c r="P835" t="s">
        <v>8322</v>
      </c>
      <c r="Q835" s="14">
        <f t="shared" ref="Q835:Q898" si="65">ROUND(E835/D835*100,0)</f>
        <v>102</v>
      </c>
      <c r="R835" s="14">
        <f t="shared" ref="R835:R898" si="66">ROUND(E835/L835,2)</f>
        <v>148.78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49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0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8321</v>
      </c>
      <c r="P836" t="s">
        <v>8322</v>
      </c>
      <c r="Q836" s="14">
        <f t="shared" si="65"/>
        <v>131</v>
      </c>
      <c r="R836" s="14">
        <f t="shared" si="66"/>
        <v>96.08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9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8321</v>
      </c>
      <c r="P837" t="s">
        <v>8322</v>
      </c>
      <c r="Q837" s="14">
        <f t="shared" si="65"/>
        <v>117</v>
      </c>
      <c r="R837" s="14">
        <f t="shared" si="66"/>
        <v>58.63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7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0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8321</v>
      </c>
      <c r="P838" t="s">
        <v>8322</v>
      </c>
      <c r="Q838" s="14">
        <f t="shared" si="65"/>
        <v>101</v>
      </c>
      <c r="R838" s="14">
        <f t="shared" si="66"/>
        <v>109.71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3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8321</v>
      </c>
      <c r="P839" t="s">
        <v>8322</v>
      </c>
      <c r="Q839" s="14">
        <f t="shared" si="65"/>
        <v>122</v>
      </c>
      <c r="R839" s="14">
        <f t="shared" si="66"/>
        <v>49.11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9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8321</v>
      </c>
      <c r="P840" t="s">
        <v>8322</v>
      </c>
      <c r="Q840" s="14">
        <f t="shared" si="65"/>
        <v>145</v>
      </c>
      <c r="R840" s="14">
        <f t="shared" si="66"/>
        <v>47.67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2012</v>
      </c>
    </row>
    <row r="841" spans="1:21" ht="49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0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8321</v>
      </c>
      <c r="P841" t="s">
        <v>8322</v>
      </c>
      <c r="Q841" s="14">
        <f t="shared" si="65"/>
        <v>117</v>
      </c>
      <c r="R841" s="14">
        <f t="shared" si="66"/>
        <v>60.74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3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0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8321</v>
      </c>
      <c r="P842" t="s">
        <v>8323</v>
      </c>
      <c r="Q842" s="14">
        <f t="shared" si="65"/>
        <v>120</v>
      </c>
      <c r="R842" s="14">
        <f t="shared" si="66"/>
        <v>63.38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9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0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8321</v>
      </c>
      <c r="P843" t="s">
        <v>8323</v>
      </c>
      <c r="Q843" s="14">
        <f t="shared" si="65"/>
        <v>101</v>
      </c>
      <c r="R843" s="14">
        <f t="shared" si="66"/>
        <v>53.89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9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0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8321</v>
      </c>
      <c r="P844" t="s">
        <v>8323</v>
      </c>
      <c r="Q844" s="14">
        <f t="shared" si="65"/>
        <v>104</v>
      </c>
      <c r="R844" s="14">
        <f t="shared" si="66"/>
        <v>66.87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9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0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8321</v>
      </c>
      <c r="P845" t="s">
        <v>8323</v>
      </c>
      <c r="Q845" s="14">
        <f t="shared" si="65"/>
        <v>267</v>
      </c>
      <c r="R845" s="14">
        <f t="shared" si="66"/>
        <v>63.1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9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0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8321</v>
      </c>
      <c r="P846" t="s">
        <v>8323</v>
      </c>
      <c r="Q846" s="14">
        <f t="shared" si="65"/>
        <v>194</v>
      </c>
      <c r="R846" s="14">
        <f t="shared" si="66"/>
        <v>36.630000000000003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9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0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8321</v>
      </c>
      <c r="P847" t="s">
        <v>8323</v>
      </c>
      <c r="Q847" s="14">
        <f t="shared" si="65"/>
        <v>120</v>
      </c>
      <c r="R847" s="14">
        <f t="shared" si="66"/>
        <v>34.01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3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0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8321</v>
      </c>
      <c r="P848" t="s">
        <v>8323</v>
      </c>
      <c r="Q848" s="14">
        <f t="shared" si="65"/>
        <v>122</v>
      </c>
      <c r="R848" s="14">
        <f t="shared" si="66"/>
        <v>28.55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7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0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8321</v>
      </c>
      <c r="P849" t="s">
        <v>8323</v>
      </c>
      <c r="Q849" s="14">
        <f t="shared" si="65"/>
        <v>100</v>
      </c>
      <c r="R849" s="14">
        <f t="shared" si="66"/>
        <v>10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9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8321</v>
      </c>
      <c r="P850" t="s">
        <v>8323</v>
      </c>
      <c r="Q850" s="14">
        <f t="shared" si="65"/>
        <v>100</v>
      </c>
      <c r="R850" s="14">
        <f t="shared" si="66"/>
        <v>18.75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5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0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8321</v>
      </c>
      <c r="P851" t="s">
        <v>8323</v>
      </c>
      <c r="Q851" s="14">
        <f t="shared" si="65"/>
        <v>120</v>
      </c>
      <c r="R851" s="14">
        <f t="shared" si="66"/>
        <v>41.7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9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0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8321</v>
      </c>
      <c r="P852" t="s">
        <v>8323</v>
      </c>
      <c r="Q852" s="14">
        <f t="shared" si="65"/>
        <v>155</v>
      </c>
      <c r="R852" s="14">
        <f t="shared" si="66"/>
        <v>46.67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3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0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8321</v>
      </c>
      <c r="P853" t="s">
        <v>8323</v>
      </c>
      <c r="Q853" s="14">
        <f t="shared" si="65"/>
        <v>130</v>
      </c>
      <c r="R853" s="14">
        <f t="shared" si="66"/>
        <v>37.270000000000003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3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0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8321</v>
      </c>
      <c r="P854" t="s">
        <v>8323</v>
      </c>
      <c r="Q854" s="14">
        <f t="shared" si="65"/>
        <v>105</v>
      </c>
      <c r="R854" s="14">
        <f t="shared" si="66"/>
        <v>59.26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9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0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8321</v>
      </c>
      <c r="P855" t="s">
        <v>8323</v>
      </c>
      <c r="Q855" s="14">
        <f t="shared" si="65"/>
        <v>100</v>
      </c>
      <c r="R855" s="14">
        <f t="shared" si="66"/>
        <v>30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9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0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8321</v>
      </c>
      <c r="P856" t="s">
        <v>8323</v>
      </c>
      <c r="Q856" s="14">
        <f t="shared" si="65"/>
        <v>118</v>
      </c>
      <c r="R856" s="14">
        <f t="shared" si="66"/>
        <v>65.86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3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0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8321</v>
      </c>
      <c r="P857" t="s">
        <v>8323</v>
      </c>
      <c r="Q857" s="14">
        <f t="shared" si="65"/>
        <v>103</v>
      </c>
      <c r="R857" s="14">
        <f t="shared" si="66"/>
        <v>31.91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9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0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8321</v>
      </c>
      <c r="P858" t="s">
        <v>8323</v>
      </c>
      <c r="Q858" s="14">
        <f t="shared" si="65"/>
        <v>218</v>
      </c>
      <c r="R858" s="14">
        <f t="shared" si="66"/>
        <v>19.46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3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0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8321</v>
      </c>
      <c r="P859" t="s">
        <v>8323</v>
      </c>
      <c r="Q859" s="14">
        <f t="shared" si="65"/>
        <v>100</v>
      </c>
      <c r="R859" s="14">
        <f t="shared" si="66"/>
        <v>50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9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8321</v>
      </c>
      <c r="P860" t="s">
        <v>8323</v>
      </c>
      <c r="Q860" s="14">
        <f t="shared" si="65"/>
        <v>144</v>
      </c>
      <c r="R860" s="14">
        <f t="shared" si="66"/>
        <v>22.74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3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0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8321</v>
      </c>
      <c r="P861" t="s">
        <v>8323</v>
      </c>
      <c r="Q861" s="14">
        <f t="shared" si="65"/>
        <v>105</v>
      </c>
      <c r="R861" s="14">
        <f t="shared" si="66"/>
        <v>42.72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9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8321</v>
      </c>
      <c r="P862" t="s">
        <v>8324</v>
      </c>
      <c r="Q862" s="14">
        <f t="shared" si="65"/>
        <v>18</v>
      </c>
      <c r="R862" s="14">
        <f t="shared" si="66"/>
        <v>52.92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9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8321</v>
      </c>
      <c r="P863" t="s">
        <v>8324</v>
      </c>
      <c r="Q863" s="14">
        <f t="shared" si="65"/>
        <v>2</v>
      </c>
      <c r="R863" s="14">
        <f t="shared" si="66"/>
        <v>50.5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9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8321</v>
      </c>
      <c r="P864" t="s">
        <v>8324</v>
      </c>
      <c r="Q864" s="14">
        <f t="shared" si="65"/>
        <v>0</v>
      </c>
      <c r="R864" s="14">
        <f t="shared" si="66"/>
        <v>42.5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9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8321</v>
      </c>
      <c r="P865" t="s">
        <v>8324</v>
      </c>
      <c r="Q865" s="14">
        <f t="shared" si="65"/>
        <v>5</v>
      </c>
      <c r="R865" s="14">
        <f t="shared" si="66"/>
        <v>18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9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8321</v>
      </c>
      <c r="P866" t="s">
        <v>8324</v>
      </c>
      <c r="Q866" s="14">
        <f t="shared" si="65"/>
        <v>42</v>
      </c>
      <c r="R866" s="14">
        <f t="shared" si="66"/>
        <v>34.18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9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8321</v>
      </c>
      <c r="P867" t="s">
        <v>8324</v>
      </c>
      <c r="Q867" s="14">
        <f t="shared" si="65"/>
        <v>2</v>
      </c>
      <c r="R867" s="14">
        <f t="shared" si="66"/>
        <v>22.5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2013</v>
      </c>
    </row>
    <row r="868" spans="1:21" ht="49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8321</v>
      </c>
      <c r="P868" t="s">
        <v>8324</v>
      </c>
      <c r="Q868" s="14">
        <f t="shared" si="65"/>
        <v>18</v>
      </c>
      <c r="R868" s="14">
        <f t="shared" si="66"/>
        <v>58.18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9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8321</v>
      </c>
      <c r="P869" t="s">
        <v>8324</v>
      </c>
      <c r="Q869" s="14">
        <f t="shared" si="65"/>
        <v>24</v>
      </c>
      <c r="R869" s="14">
        <f t="shared" si="66"/>
        <v>109.18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5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8321</v>
      </c>
      <c r="P870" t="s">
        <v>8324</v>
      </c>
      <c r="Q870" s="14">
        <f t="shared" si="65"/>
        <v>0</v>
      </c>
      <c r="R870" s="14">
        <f t="shared" si="66"/>
        <v>50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2014</v>
      </c>
    </row>
    <row r="871" spans="1:21" ht="49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8321</v>
      </c>
      <c r="P871" t="s">
        <v>8324</v>
      </c>
      <c r="Q871" s="14">
        <f t="shared" si="65"/>
        <v>12</v>
      </c>
      <c r="R871" s="14">
        <f t="shared" si="66"/>
        <v>346.67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9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8321</v>
      </c>
      <c r="P872" t="s">
        <v>8324</v>
      </c>
      <c r="Q872" s="14">
        <f t="shared" si="65"/>
        <v>0</v>
      </c>
      <c r="R872" s="14">
        <f t="shared" si="66"/>
        <v>12.4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9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8321</v>
      </c>
      <c r="P873" t="s">
        <v>8324</v>
      </c>
      <c r="Q873" s="14">
        <f t="shared" si="65"/>
        <v>5</v>
      </c>
      <c r="R873" s="14">
        <f t="shared" si="66"/>
        <v>27.08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9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8321</v>
      </c>
      <c r="P874" t="s">
        <v>8324</v>
      </c>
      <c r="Q874" s="14">
        <f t="shared" si="65"/>
        <v>1</v>
      </c>
      <c r="R874" s="14">
        <f t="shared" si="66"/>
        <v>32.5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3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8321</v>
      </c>
      <c r="P875" t="s">
        <v>8324</v>
      </c>
      <c r="Q875" s="14">
        <f t="shared" si="65"/>
        <v>1</v>
      </c>
      <c r="R875" s="14">
        <f t="shared" si="66"/>
        <v>9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9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8321</v>
      </c>
      <c r="P876" t="s">
        <v>8324</v>
      </c>
      <c r="Q876" s="14">
        <f t="shared" si="65"/>
        <v>24</v>
      </c>
      <c r="R876" s="14">
        <f t="shared" si="66"/>
        <v>34.76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5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8321</v>
      </c>
      <c r="P877" t="s">
        <v>8324</v>
      </c>
      <c r="Q877" s="14">
        <f t="shared" si="65"/>
        <v>0</v>
      </c>
      <c r="R877" s="14" t="e">
        <f t="shared" si="66"/>
        <v>#DIV/0!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7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8321</v>
      </c>
      <c r="P878" t="s">
        <v>8324</v>
      </c>
      <c r="Q878" s="14">
        <f t="shared" si="65"/>
        <v>41</v>
      </c>
      <c r="R878" s="14">
        <f t="shared" si="66"/>
        <v>28.58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9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8321</v>
      </c>
      <c r="P879" t="s">
        <v>8324</v>
      </c>
      <c r="Q879" s="14">
        <f t="shared" si="65"/>
        <v>68</v>
      </c>
      <c r="R879" s="14">
        <f t="shared" si="66"/>
        <v>46.59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9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8321</v>
      </c>
      <c r="P880" t="s">
        <v>8324</v>
      </c>
      <c r="Q880" s="14">
        <f t="shared" si="65"/>
        <v>1</v>
      </c>
      <c r="R880" s="14">
        <f t="shared" si="66"/>
        <v>32.5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9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8321</v>
      </c>
      <c r="P881" t="s">
        <v>8324</v>
      </c>
      <c r="Q881" s="14">
        <f t="shared" si="65"/>
        <v>31</v>
      </c>
      <c r="R881" s="14">
        <f t="shared" si="66"/>
        <v>21.47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9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8321</v>
      </c>
      <c r="P882" t="s">
        <v>8325</v>
      </c>
      <c r="Q882" s="14">
        <f t="shared" si="65"/>
        <v>3</v>
      </c>
      <c r="R882" s="14">
        <f t="shared" si="66"/>
        <v>14.13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9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8321</v>
      </c>
      <c r="P883" t="s">
        <v>8325</v>
      </c>
      <c r="Q883" s="14">
        <f t="shared" si="65"/>
        <v>1</v>
      </c>
      <c r="R883" s="14">
        <f t="shared" si="66"/>
        <v>30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2012</v>
      </c>
    </row>
    <row r="884" spans="1:21" ht="49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8321</v>
      </c>
      <c r="P884" t="s">
        <v>8325</v>
      </c>
      <c r="Q884" s="14">
        <f t="shared" si="65"/>
        <v>20</v>
      </c>
      <c r="R884" s="14">
        <f t="shared" si="66"/>
        <v>21.57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9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8321</v>
      </c>
      <c r="P885" t="s">
        <v>8325</v>
      </c>
      <c r="Q885" s="14">
        <f t="shared" si="65"/>
        <v>40</v>
      </c>
      <c r="R885" s="14">
        <f t="shared" si="66"/>
        <v>83.38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9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8321</v>
      </c>
      <c r="P886" t="s">
        <v>8325</v>
      </c>
      <c r="Q886" s="14">
        <f t="shared" si="65"/>
        <v>1</v>
      </c>
      <c r="R886" s="14">
        <f t="shared" si="66"/>
        <v>10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9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8321</v>
      </c>
      <c r="P887" t="s">
        <v>8325</v>
      </c>
      <c r="Q887" s="14">
        <f t="shared" si="65"/>
        <v>75</v>
      </c>
      <c r="R887" s="14">
        <f t="shared" si="66"/>
        <v>35.71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9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8321</v>
      </c>
      <c r="P888" t="s">
        <v>8325</v>
      </c>
      <c r="Q888" s="14">
        <f t="shared" si="65"/>
        <v>41</v>
      </c>
      <c r="R888" s="14">
        <f t="shared" si="66"/>
        <v>29.29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9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8321</v>
      </c>
      <c r="P889" t="s">
        <v>8325</v>
      </c>
      <c r="Q889" s="14">
        <f t="shared" si="65"/>
        <v>0</v>
      </c>
      <c r="R889" s="14" t="e">
        <f t="shared" si="66"/>
        <v>#DIV/0!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9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8321</v>
      </c>
      <c r="P890" t="s">
        <v>8325</v>
      </c>
      <c r="Q890" s="14">
        <f t="shared" si="65"/>
        <v>7</v>
      </c>
      <c r="R890" s="14">
        <f t="shared" si="66"/>
        <v>18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9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8321</v>
      </c>
      <c r="P891" t="s">
        <v>8325</v>
      </c>
      <c r="Q891" s="14">
        <f t="shared" si="65"/>
        <v>9</v>
      </c>
      <c r="R891" s="14">
        <f t="shared" si="66"/>
        <v>73.760000000000005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9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8321</v>
      </c>
      <c r="P892" t="s">
        <v>8325</v>
      </c>
      <c r="Q892" s="14">
        <f t="shared" si="65"/>
        <v>4</v>
      </c>
      <c r="R892" s="14">
        <f t="shared" si="66"/>
        <v>31.25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9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8321</v>
      </c>
      <c r="P893" t="s">
        <v>8325</v>
      </c>
      <c r="Q893" s="14">
        <f t="shared" si="65"/>
        <v>3</v>
      </c>
      <c r="R893" s="14">
        <f t="shared" si="66"/>
        <v>28.89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9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8321</v>
      </c>
      <c r="P894" t="s">
        <v>8325</v>
      </c>
      <c r="Q894" s="14">
        <f t="shared" si="65"/>
        <v>41</v>
      </c>
      <c r="R894" s="14">
        <f t="shared" si="66"/>
        <v>143.82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9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8321</v>
      </c>
      <c r="P895" t="s">
        <v>8325</v>
      </c>
      <c r="Q895" s="14">
        <f t="shared" si="65"/>
        <v>10</v>
      </c>
      <c r="R895" s="14">
        <f t="shared" si="66"/>
        <v>40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9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8321</v>
      </c>
      <c r="P896" t="s">
        <v>8325</v>
      </c>
      <c r="Q896" s="14">
        <f t="shared" si="65"/>
        <v>39</v>
      </c>
      <c r="R896" s="14">
        <f t="shared" si="66"/>
        <v>147.81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9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8321</v>
      </c>
      <c r="P897" t="s">
        <v>8325</v>
      </c>
      <c r="Q897" s="14">
        <f t="shared" si="65"/>
        <v>2</v>
      </c>
      <c r="R897" s="14">
        <f t="shared" si="66"/>
        <v>27.86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9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8321</v>
      </c>
      <c r="P898" t="s">
        <v>8325</v>
      </c>
      <c r="Q898" s="14">
        <f t="shared" si="65"/>
        <v>40</v>
      </c>
      <c r="R898" s="14">
        <f t="shared" si="66"/>
        <v>44.44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9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8321</v>
      </c>
      <c r="P899" t="s">
        <v>8325</v>
      </c>
      <c r="Q899" s="14">
        <f t="shared" ref="Q899:Q962" si="70">ROUND(E899/D899*100,0)</f>
        <v>0</v>
      </c>
      <c r="R899" s="14" t="e">
        <f t="shared" ref="R899:R962" si="71">ROUND(E899/L899,2)</f>
        <v>#DIV/0!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49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8321</v>
      </c>
      <c r="P900" t="s">
        <v>8325</v>
      </c>
      <c r="Q900" s="14">
        <f t="shared" si="70"/>
        <v>3</v>
      </c>
      <c r="R900" s="14">
        <f t="shared" si="71"/>
        <v>35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2012</v>
      </c>
    </row>
    <row r="901" spans="1:21" ht="49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8321</v>
      </c>
      <c r="P901" t="s">
        <v>8325</v>
      </c>
      <c r="Q901" s="14">
        <f t="shared" si="70"/>
        <v>37</v>
      </c>
      <c r="R901" s="14">
        <f t="shared" si="71"/>
        <v>35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3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8321</v>
      </c>
      <c r="P902" t="s">
        <v>8324</v>
      </c>
      <c r="Q902" s="14">
        <f t="shared" si="70"/>
        <v>0</v>
      </c>
      <c r="R902" s="14">
        <f t="shared" si="71"/>
        <v>10.5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5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8321</v>
      </c>
      <c r="P903" t="s">
        <v>8324</v>
      </c>
      <c r="Q903" s="14">
        <f t="shared" si="70"/>
        <v>0</v>
      </c>
      <c r="R903" s="14" t="e">
        <f t="shared" si="71"/>
        <v>#DIV/0!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9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8321</v>
      </c>
      <c r="P904" t="s">
        <v>8324</v>
      </c>
      <c r="Q904" s="14">
        <f t="shared" si="70"/>
        <v>0</v>
      </c>
      <c r="R904" s="14">
        <f t="shared" si="71"/>
        <v>30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9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8321</v>
      </c>
      <c r="P905" t="s">
        <v>8324</v>
      </c>
      <c r="Q905" s="14">
        <f t="shared" si="70"/>
        <v>3</v>
      </c>
      <c r="R905" s="14">
        <f t="shared" si="71"/>
        <v>40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9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8321</v>
      </c>
      <c r="P906" t="s">
        <v>8324</v>
      </c>
      <c r="Q906" s="14">
        <f t="shared" si="70"/>
        <v>0</v>
      </c>
      <c r="R906" s="14">
        <f t="shared" si="71"/>
        <v>50.33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2016</v>
      </c>
    </row>
    <row r="907" spans="1:21" ht="49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8321</v>
      </c>
      <c r="P907" t="s">
        <v>8324</v>
      </c>
      <c r="Q907" s="14">
        <f t="shared" si="70"/>
        <v>3</v>
      </c>
      <c r="R907" s="14">
        <f t="shared" si="71"/>
        <v>32.67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2011</v>
      </c>
    </row>
    <row r="908" spans="1:21" ht="33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8321</v>
      </c>
      <c r="P908" t="s">
        <v>8324</v>
      </c>
      <c r="Q908" s="14">
        <f t="shared" si="70"/>
        <v>0</v>
      </c>
      <c r="R908" s="14" t="e">
        <f t="shared" si="71"/>
        <v>#DIV/0!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3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8321</v>
      </c>
      <c r="P909" t="s">
        <v>8324</v>
      </c>
      <c r="Q909" s="14">
        <f t="shared" si="70"/>
        <v>0</v>
      </c>
      <c r="R909" s="14" t="e">
        <f t="shared" si="71"/>
        <v>#DIV/0!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9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8321</v>
      </c>
      <c r="P910" t="s">
        <v>8324</v>
      </c>
      <c r="Q910" s="14">
        <f t="shared" si="70"/>
        <v>0</v>
      </c>
      <c r="R910" s="14" t="e">
        <f t="shared" si="71"/>
        <v>#DIV/0!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9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8321</v>
      </c>
      <c r="P911" t="s">
        <v>8324</v>
      </c>
      <c r="Q911" s="14">
        <f t="shared" si="70"/>
        <v>3</v>
      </c>
      <c r="R911" s="14">
        <f t="shared" si="71"/>
        <v>65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9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8321</v>
      </c>
      <c r="P912" t="s">
        <v>8324</v>
      </c>
      <c r="Q912" s="14">
        <f t="shared" si="70"/>
        <v>22</v>
      </c>
      <c r="R912" s="14">
        <f t="shared" si="71"/>
        <v>24.6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9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8321</v>
      </c>
      <c r="P913" t="s">
        <v>8324</v>
      </c>
      <c r="Q913" s="14">
        <f t="shared" si="70"/>
        <v>0</v>
      </c>
      <c r="R913" s="14" t="e">
        <f t="shared" si="71"/>
        <v>#DIV/0!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9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8321</v>
      </c>
      <c r="P914" t="s">
        <v>8324</v>
      </c>
      <c r="Q914" s="14">
        <f t="shared" si="70"/>
        <v>1</v>
      </c>
      <c r="R914" s="14">
        <f t="shared" si="71"/>
        <v>15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9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8321</v>
      </c>
      <c r="P915" t="s">
        <v>8324</v>
      </c>
      <c r="Q915" s="14">
        <f t="shared" si="70"/>
        <v>7</v>
      </c>
      <c r="R915" s="14">
        <f t="shared" si="71"/>
        <v>82.58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9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8321</v>
      </c>
      <c r="P916" t="s">
        <v>8324</v>
      </c>
      <c r="Q916" s="14">
        <f t="shared" si="70"/>
        <v>0</v>
      </c>
      <c r="R916" s="14" t="e">
        <f t="shared" si="71"/>
        <v>#DIV/0!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9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8321</v>
      </c>
      <c r="P917" t="s">
        <v>8324</v>
      </c>
      <c r="Q917" s="14">
        <f t="shared" si="70"/>
        <v>6</v>
      </c>
      <c r="R917" s="14">
        <f t="shared" si="71"/>
        <v>41.67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9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8321</v>
      </c>
      <c r="P918" t="s">
        <v>8324</v>
      </c>
      <c r="Q918" s="14">
        <f t="shared" si="70"/>
        <v>0</v>
      </c>
      <c r="R918" s="14" t="e">
        <f t="shared" si="71"/>
        <v>#DIV/0!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9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8321</v>
      </c>
      <c r="P919" t="s">
        <v>8324</v>
      </c>
      <c r="Q919" s="14">
        <f t="shared" si="70"/>
        <v>1</v>
      </c>
      <c r="R919" s="14">
        <f t="shared" si="71"/>
        <v>30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9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8321</v>
      </c>
      <c r="P920" t="s">
        <v>8324</v>
      </c>
      <c r="Q920" s="14">
        <f t="shared" si="70"/>
        <v>5</v>
      </c>
      <c r="R920" s="14">
        <f t="shared" si="71"/>
        <v>19.600000000000001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7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8321</v>
      </c>
      <c r="P921" t="s">
        <v>8324</v>
      </c>
      <c r="Q921" s="14">
        <f t="shared" si="70"/>
        <v>1</v>
      </c>
      <c r="R921" s="14">
        <f t="shared" si="71"/>
        <v>100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9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8321</v>
      </c>
      <c r="P922" t="s">
        <v>8324</v>
      </c>
      <c r="Q922" s="14">
        <f t="shared" si="70"/>
        <v>0</v>
      </c>
      <c r="R922" s="14" t="e">
        <f t="shared" si="71"/>
        <v>#DIV/0!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9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8321</v>
      </c>
      <c r="P923" t="s">
        <v>8324</v>
      </c>
      <c r="Q923" s="14">
        <f t="shared" si="70"/>
        <v>31</v>
      </c>
      <c r="R923" s="14">
        <f t="shared" si="71"/>
        <v>231.75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9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8321</v>
      </c>
      <c r="P924" t="s">
        <v>8324</v>
      </c>
      <c r="Q924" s="14">
        <f t="shared" si="70"/>
        <v>21</v>
      </c>
      <c r="R924" s="14">
        <f t="shared" si="71"/>
        <v>189.33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9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8321</v>
      </c>
      <c r="P925" t="s">
        <v>8324</v>
      </c>
      <c r="Q925" s="14">
        <f t="shared" si="70"/>
        <v>2</v>
      </c>
      <c r="R925" s="14">
        <f t="shared" si="71"/>
        <v>55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9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8321</v>
      </c>
      <c r="P926" t="s">
        <v>8324</v>
      </c>
      <c r="Q926" s="14">
        <f t="shared" si="70"/>
        <v>11</v>
      </c>
      <c r="R926" s="14">
        <f t="shared" si="71"/>
        <v>21.8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9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8321</v>
      </c>
      <c r="P927" t="s">
        <v>8324</v>
      </c>
      <c r="Q927" s="14">
        <f t="shared" si="70"/>
        <v>3</v>
      </c>
      <c r="R927" s="14">
        <f t="shared" si="71"/>
        <v>32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5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8321</v>
      </c>
      <c r="P928" t="s">
        <v>8324</v>
      </c>
      <c r="Q928" s="14">
        <f t="shared" si="70"/>
        <v>0</v>
      </c>
      <c r="R928" s="14" t="e">
        <f t="shared" si="71"/>
        <v>#DIV/0!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3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8321</v>
      </c>
      <c r="P929" t="s">
        <v>8324</v>
      </c>
      <c r="Q929" s="14">
        <f t="shared" si="70"/>
        <v>0</v>
      </c>
      <c r="R929" s="14" t="e">
        <f t="shared" si="71"/>
        <v>#DIV/0!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9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8321</v>
      </c>
      <c r="P930" t="s">
        <v>8324</v>
      </c>
      <c r="Q930" s="14">
        <f t="shared" si="70"/>
        <v>11</v>
      </c>
      <c r="R930" s="14">
        <f t="shared" si="71"/>
        <v>56.25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9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8321</v>
      </c>
      <c r="P931" t="s">
        <v>8324</v>
      </c>
      <c r="Q931" s="14">
        <f t="shared" si="70"/>
        <v>0</v>
      </c>
      <c r="R931" s="14" t="e">
        <f t="shared" si="71"/>
        <v>#DIV/0!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9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8321</v>
      </c>
      <c r="P932" t="s">
        <v>8324</v>
      </c>
      <c r="Q932" s="14">
        <f t="shared" si="70"/>
        <v>38</v>
      </c>
      <c r="R932" s="14">
        <f t="shared" si="71"/>
        <v>69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9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8321</v>
      </c>
      <c r="P933" t="s">
        <v>8324</v>
      </c>
      <c r="Q933" s="14">
        <f t="shared" si="70"/>
        <v>7</v>
      </c>
      <c r="R933" s="14">
        <f t="shared" si="71"/>
        <v>18.71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3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8321</v>
      </c>
      <c r="P934" t="s">
        <v>8324</v>
      </c>
      <c r="Q934" s="14">
        <f t="shared" si="70"/>
        <v>15</v>
      </c>
      <c r="R934" s="14">
        <f t="shared" si="71"/>
        <v>46.03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9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8321</v>
      </c>
      <c r="P935" t="s">
        <v>8324</v>
      </c>
      <c r="Q935" s="14">
        <f t="shared" si="70"/>
        <v>6</v>
      </c>
      <c r="R935" s="14">
        <f t="shared" si="71"/>
        <v>60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9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8321</v>
      </c>
      <c r="P936" t="s">
        <v>8324</v>
      </c>
      <c r="Q936" s="14">
        <f t="shared" si="70"/>
        <v>30</v>
      </c>
      <c r="R936" s="14">
        <f t="shared" si="71"/>
        <v>50.67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9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8321</v>
      </c>
      <c r="P937" t="s">
        <v>8324</v>
      </c>
      <c r="Q937" s="14">
        <f t="shared" si="70"/>
        <v>1</v>
      </c>
      <c r="R937" s="14">
        <f t="shared" si="71"/>
        <v>25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2016</v>
      </c>
    </row>
    <row r="938" spans="1:21" ht="49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8321</v>
      </c>
      <c r="P938" t="s">
        <v>8324</v>
      </c>
      <c r="Q938" s="14">
        <f t="shared" si="70"/>
        <v>0</v>
      </c>
      <c r="R938" s="14" t="e">
        <f t="shared" si="71"/>
        <v>#DIV/0!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2012</v>
      </c>
    </row>
    <row r="939" spans="1:21" ht="49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8321</v>
      </c>
      <c r="P939" t="s">
        <v>8324</v>
      </c>
      <c r="Q939" s="14">
        <f t="shared" si="70"/>
        <v>1</v>
      </c>
      <c r="R939" s="14">
        <f t="shared" si="71"/>
        <v>20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9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8321</v>
      </c>
      <c r="P940" t="s">
        <v>8324</v>
      </c>
      <c r="Q940" s="14">
        <f t="shared" si="70"/>
        <v>0</v>
      </c>
      <c r="R940" s="14">
        <f t="shared" si="71"/>
        <v>25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9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8321</v>
      </c>
      <c r="P941" t="s">
        <v>8324</v>
      </c>
      <c r="Q941" s="14">
        <f t="shared" si="70"/>
        <v>1</v>
      </c>
      <c r="R941" s="14">
        <f t="shared" si="71"/>
        <v>20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9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8315</v>
      </c>
      <c r="P942" t="s">
        <v>8317</v>
      </c>
      <c r="Q942" s="14">
        <f t="shared" si="70"/>
        <v>17</v>
      </c>
      <c r="R942" s="14">
        <f t="shared" si="71"/>
        <v>110.29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9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8315</v>
      </c>
      <c r="P943" t="s">
        <v>8317</v>
      </c>
      <c r="Q943" s="14">
        <f t="shared" si="70"/>
        <v>2</v>
      </c>
      <c r="R943" s="14">
        <f t="shared" si="71"/>
        <v>37.450000000000003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9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8315</v>
      </c>
      <c r="P944" t="s">
        <v>8317</v>
      </c>
      <c r="Q944" s="14">
        <f t="shared" si="70"/>
        <v>9</v>
      </c>
      <c r="R944" s="14">
        <f t="shared" si="71"/>
        <v>41.75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3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8315</v>
      </c>
      <c r="P945" t="s">
        <v>8317</v>
      </c>
      <c r="Q945" s="14">
        <f t="shared" si="70"/>
        <v>10</v>
      </c>
      <c r="R945" s="14">
        <f t="shared" si="71"/>
        <v>24.08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9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8315</v>
      </c>
      <c r="P946" t="s">
        <v>8317</v>
      </c>
      <c r="Q946" s="14">
        <f t="shared" si="70"/>
        <v>13</v>
      </c>
      <c r="R946" s="14">
        <f t="shared" si="71"/>
        <v>69.41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9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8315</v>
      </c>
      <c r="P947" t="s">
        <v>8317</v>
      </c>
      <c r="Q947" s="14">
        <f t="shared" si="70"/>
        <v>2</v>
      </c>
      <c r="R947" s="14">
        <f t="shared" si="71"/>
        <v>155.25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2017</v>
      </c>
    </row>
    <row r="948" spans="1:21" ht="33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8315</v>
      </c>
      <c r="P948" t="s">
        <v>8317</v>
      </c>
      <c r="Q948" s="14">
        <f t="shared" si="70"/>
        <v>2</v>
      </c>
      <c r="R948" s="14">
        <f t="shared" si="71"/>
        <v>57.2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9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8315</v>
      </c>
      <c r="P949" t="s">
        <v>8317</v>
      </c>
      <c r="Q949" s="14">
        <f t="shared" si="70"/>
        <v>0</v>
      </c>
      <c r="R949" s="14" t="e">
        <f t="shared" si="71"/>
        <v>#DIV/0!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9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8315</v>
      </c>
      <c r="P950" t="s">
        <v>8317</v>
      </c>
      <c r="Q950" s="14">
        <f t="shared" si="70"/>
        <v>12</v>
      </c>
      <c r="R950" s="14">
        <f t="shared" si="71"/>
        <v>60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9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8315</v>
      </c>
      <c r="P951" t="s">
        <v>8317</v>
      </c>
      <c r="Q951" s="14">
        <f t="shared" si="70"/>
        <v>1</v>
      </c>
      <c r="R951" s="14">
        <f t="shared" si="71"/>
        <v>39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2016</v>
      </c>
    </row>
    <row r="952" spans="1:21" ht="49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8315</v>
      </c>
      <c r="P952" t="s">
        <v>8317</v>
      </c>
      <c r="Q952" s="14">
        <f t="shared" si="70"/>
        <v>28</v>
      </c>
      <c r="R952" s="14">
        <f t="shared" si="71"/>
        <v>58.42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2016</v>
      </c>
    </row>
    <row r="953" spans="1:21" ht="17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8315</v>
      </c>
      <c r="P953" t="s">
        <v>8317</v>
      </c>
      <c r="Q953" s="14">
        <f t="shared" si="70"/>
        <v>38</v>
      </c>
      <c r="R953" s="14">
        <f t="shared" si="71"/>
        <v>158.63999999999999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3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8315</v>
      </c>
      <c r="P954" t="s">
        <v>8317</v>
      </c>
      <c r="Q954" s="14">
        <f t="shared" si="70"/>
        <v>40</v>
      </c>
      <c r="R954" s="14">
        <f t="shared" si="71"/>
        <v>99.86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9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8315</v>
      </c>
      <c r="P955" t="s">
        <v>8317</v>
      </c>
      <c r="Q955" s="14">
        <f t="shared" si="70"/>
        <v>1</v>
      </c>
      <c r="R955" s="14">
        <f t="shared" si="71"/>
        <v>25.2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2015</v>
      </c>
    </row>
    <row r="956" spans="1:21" ht="49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8315</v>
      </c>
      <c r="P956" t="s">
        <v>8317</v>
      </c>
      <c r="Q956" s="14">
        <f t="shared" si="70"/>
        <v>43</v>
      </c>
      <c r="R956" s="14">
        <f t="shared" si="71"/>
        <v>89.19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9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8315</v>
      </c>
      <c r="P957" t="s">
        <v>8317</v>
      </c>
      <c r="Q957" s="14">
        <f t="shared" si="70"/>
        <v>6</v>
      </c>
      <c r="R957" s="14">
        <f t="shared" si="71"/>
        <v>182.62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5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8315</v>
      </c>
      <c r="P958" t="s">
        <v>8317</v>
      </c>
      <c r="Q958" s="14">
        <f t="shared" si="70"/>
        <v>2</v>
      </c>
      <c r="R958" s="14">
        <f t="shared" si="71"/>
        <v>50.65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3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8315</v>
      </c>
      <c r="P959" t="s">
        <v>8317</v>
      </c>
      <c r="Q959" s="14">
        <f t="shared" si="70"/>
        <v>2</v>
      </c>
      <c r="R959" s="14">
        <f t="shared" si="71"/>
        <v>33.29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9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8315</v>
      </c>
      <c r="P960" t="s">
        <v>8317</v>
      </c>
      <c r="Q960" s="14">
        <f t="shared" si="70"/>
        <v>11</v>
      </c>
      <c r="R960" s="14">
        <f t="shared" si="71"/>
        <v>51.82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9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8315</v>
      </c>
      <c r="P961" t="s">
        <v>8317</v>
      </c>
      <c r="Q961" s="14">
        <f t="shared" si="70"/>
        <v>39</v>
      </c>
      <c r="R961" s="14">
        <f t="shared" si="71"/>
        <v>113.63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2015</v>
      </c>
    </row>
    <row r="962" spans="1:21" ht="49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8315</v>
      </c>
      <c r="P962" t="s">
        <v>8317</v>
      </c>
      <c r="Q962" s="14">
        <f t="shared" si="70"/>
        <v>46</v>
      </c>
      <c r="R962" s="14">
        <f t="shared" si="71"/>
        <v>136.46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9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8315</v>
      </c>
      <c r="P963" t="s">
        <v>8317</v>
      </c>
      <c r="Q963" s="14">
        <f t="shared" ref="Q963:Q1026" si="75">ROUND(E963/D963*100,0)</f>
        <v>42</v>
      </c>
      <c r="R963" s="14">
        <f t="shared" ref="R963:R1026" si="76">ROUND(E963/L963,2)</f>
        <v>364.35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49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8315</v>
      </c>
      <c r="P964" t="s">
        <v>8317</v>
      </c>
      <c r="Q964" s="14">
        <f t="shared" si="75"/>
        <v>28</v>
      </c>
      <c r="R964" s="14">
        <f t="shared" si="76"/>
        <v>19.239999999999998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3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8315</v>
      </c>
      <c r="P965" t="s">
        <v>8317</v>
      </c>
      <c r="Q965" s="14">
        <f t="shared" si="75"/>
        <v>1</v>
      </c>
      <c r="R965" s="14">
        <f t="shared" si="76"/>
        <v>41.89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9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8315</v>
      </c>
      <c r="P966" t="s">
        <v>8317</v>
      </c>
      <c r="Q966" s="14">
        <f t="shared" si="75"/>
        <v>1</v>
      </c>
      <c r="R966" s="14">
        <f t="shared" si="76"/>
        <v>30.31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9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8315</v>
      </c>
      <c r="P967" t="s">
        <v>8317</v>
      </c>
      <c r="Q967" s="14">
        <f t="shared" si="75"/>
        <v>1</v>
      </c>
      <c r="R967" s="14">
        <f t="shared" si="76"/>
        <v>49.67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9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8315</v>
      </c>
      <c r="P968" t="s">
        <v>8317</v>
      </c>
      <c r="Q968" s="14">
        <f t="shared" si="75"/>
        <v>15</v>
      </c>
      <c r="R968" s="14">
        <f t="shared" si="76"/>
        <v>59.2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9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8315</v>
      </c>
      <c r="P969" t="s">
        <v>8317</v>
      </c>
      <c r="Q969" s="14">
        <f t="shared" si="75"/>
        <v>18</v>
      </c>
      <c r="R969" s="14">
        <f t="shared" si="76"/>
        <v>43.98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9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8315</v>
      </c>
      <c r="P970" t="s">
        <v>8317</v>
      </c>
      <c r="Q970" s="14">
        <f t="shared" si="75"/>
        <v>1</v>
      </c>
      <c r="R970" s="14">
        <f t="shared" si="76"/>
        <v>26.5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3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8315</v>
      </c>
      <c r="P971" t="s">
        <v>8317</v>
      </c>
      <c r="Q971" s="14">
        <f t="shared" si="75"/>
        <v>47</v>
      </c>
      <c r="R971" s="14">
        <f t="shared" si="76"/>
        <v>1272.73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9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8315</v>
      </c>
      <c r="P972" t="s">
        <v>8317</v>
      </c>
      <c r="Q972" s="14">
        <f t="shared" si="75"/>
        <v>46</v>
      </c>
      <c r="R972" s="14">
        <f t="shared" si="76"/>
        <v>164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2017</v>
      </c>
    </row>
    <row r="973" spans="1:21" ht="49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8315</v>
      </c>
      <c r="P973" t="s">
        <v>8317</v>
      </c>
      <c r="Q973" s="14">
        <f t="shared" si="75"/>
        <v>0</v>
      </c>
      <c r="R973" s="14">
        <f t="shared" si="76"/>
        <v>45.2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9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8315</v>
      </c>
      <c r="P974" t="s">
        <v>8317</v>
      </c>
      <c r="Q974" s="14">
        <f t="shared" si="75"/>
        <v>35</v>
      </c>
      <c r="R974" s="14">
        <f t="shared" si="76"/>
        <v>153.88999999999999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9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8315</v>
      </c>
      <c r="P975" t="s">
        <v>8317</v>
      </c>
      <c r="Q975" s="14">
        <f t="shared" si="75"/>
        <v>2</v>
      </c>
      <c r="R975" s="14">
        <f t="shared" si="76"/>
        <v>51.38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9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8315</v>
      </c>
      <c r="P976" t="s">
        <v>8317</v>
      </c>
      <c r="Q976" s="14">
        <f t="shared" si="75"/>
        <v>1</v>
      </c>
      <c r="R976" s="14">
        <f t="shared" si="76"/>
        <v>93.33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9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8315</v>
      </c>
      <c r="P977" t="s">
        <v>8317</v>
      </c>
      <c r="Q977" s="14">
        <f t="shared" si="75"/>
        <v>3</v>
      </c>
      <c r="R977" s="14">
        <f t="shared" si="76"/>
        <v>108.63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9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8315</v>
      </c>
      <c r="P978" t="s">
        <v>8317</v>
      </c>
      <c r="Q978" s="14">
        <f t="shared" si="75"/>
        <v>2</v>
      </c>
      <c r="R978" s="14">
        <f t="shared" si="76"/>
        <v>160.5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9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8315</v>
      </c>
      <c r="P979" t="s">
        <v>8317</v>
      </c>
      <c r="Q979" s="14">
        <f t="shared" si="75"/>
        <v>34</v>
      </c>
      <c r="R979" s="14">
        <f t="shared" si="76"/>
        <v>75.75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9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8315</v>
      </c>
      <c r="P980" t="s">
        <v>8317</v>
      </c>
      <c r="Q980" s="14">
        <f t="shared" si="75"/>
        <v>56</v>
      </c>
      <c r="R980" s="14">
        <f t="shared" si="76"/>
        <v>790.84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9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8315</v>
      </c>
      <c r="P981" t="s">
        <v>8317</v>
      </c>
      <c r="Q981" s="14">
        <f t="shared" si="75"/>
        <v>83</v>
      </c>
      <c r="R981" s="14">
        <f t="shared" si="76"/>
        <v>301.94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9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8315</v>
      </c>
      <c r="P982" t="s">
        <v>8317</v>
      </c>
      <c r="Q982" s="14">
        <f t="shared" si="75"/>
        <v>15</v>
      </c>
      <c r="R982" s="14">
        <f t="shared" si="76"/>
        <v>47.94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9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8315</v>
      </c>
      <c r="P983" t="s">
        <v>8317</v>
      </c>
      <c r="Q983" s="14">
        <f t="shared" si="75"/>
        <v>0</v>
      </c>
      <c r="R983" s="14">
        <f t="shared" si="76"/>
        <v>2.75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3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8315</v>
      </c>
      <c r="P984" t="s">
        <v>8317</v>
      </c>
      <c r="Q984" s="14">
        <f t="shared" si="75"/>
        <v>0</v>
      </c>
      <c r="R984" s="14">
        <f t="shared" si="76"/>
        <v>1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9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8315</v>
      </c>
      <c r="P985" t="s">
        <v>8317</v>
      </c>
      <c r="Q985" s="14">
        <f t="shared" si="75"/>
        <v>30</v>
      </c>
      <c r="R985" s="14">
        <f t="shared" si="76"/>
        <v>171.79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8315</v>
      </c>
      <c r="P986" t="s">
        <v>8317</v>
      </c>
      <c r="Q986" s="14">
        <f t="shared" si="75"/>
        <v>1</v>
      </c>
      <c r="R986" s="14">
        <f t="shared" si="76"/>
        <v>35.33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9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8315</v>
      </c>
      <c r="P987" t="s">
        <v>8317</v>
      </c>
      <c r="Q987" s="14">
        <f t="shared" si="75"/>
        <v>6</v>
      </c>
      <c r="R987" s="14">
        <f t="shared" si="76"/>
        <v>82.09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9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8315</v>
      </c>
      <c r="P988" t="s">
        <v>8317</v>
      </c>
      <c r="Q988" s="14">
        <f t="shared" si="75"/>
        <v>13</v>
      </c>
      <c r="R988" s="14">
        <f t="shared" si="76"/>
        <v>110.87</v>
      </c>
      <c r="S988" s="16">
        <f t="shared" si="77"/>
        <v>42324.767361111109</v>
      </c>
      <c r="T988" s="16">
        <f t="shared" si="78"/>
        <v>42379</v>
      </c>
      <c r="U988">
        <f t="shared" si="79"/>
        <v>2016</v>
      </c>
    </row>
    <row r="989" spans="1:21" ht="49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8315</v>
      </c>
      <c r="P989" t="s">
        <v>8317</v>
      </c>
      <c r="Q989" s="14">
        <f t="shared" si="75"/>
        <v>13</v>
      </c>
      <c r="R989" s="14">
        <f t="shared" si="76"/>
        <v>161.22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9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8315</v>
      </c>
      <c r="P990" t="s">
        <v>8317</v>
      </c>
      <c r="Q990" s="14">
        <f t="shared" si="75"/>
        <v>0</v>
      </c>
      <c r="R990" s="14" t="e">
        <f t="shared" si="76"/>
        <v>#DIV/0!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7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8315</v>
      </c>
      <c r="P991" t="s">
        <v>8317</v>
      </c>
      <c r="Q991" s="14">
        <f t="shared" si="75"/>
        <v>17</v>
      </c>
      <c r="R991" s="14">
        <f t="shared" si="76"/>
        <v>52.41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9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8315</v>
      </c>
      <c r="P992" t="s">
        <v>8317</v>
      </c>
      <c r="Q992" s="14">
        <f t="shared" si="75"/>
        <v>0</v>
      </c>
      <c r="R992" s="14">
        <f t="shared" si="76"/>
        <v>13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8315</v>
      </c>
      <c r="P993" t="s">
        <v>8317</v>
      </c>
      <c r="Q993" s="14">
        <f t="shared" si="75"/>
        <v>4</v>
      </c>
      <c r="R993" s="14">
        <f t="shared" si="76"/>
        <v>30.29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9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8315</v>
      </c>
      <c r="P994" t="s">
        <v>8317</v>
      </c>
      <c r="Q994" s="14">
        <f t="shared" si="75"/>
        <v>0</v>
      </c>
      <c r="R994" s="14">
        <f t="shared" si="76"/>
        <v>116.75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9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8315</v>
      </c>
      <c r="P995" t="s">
        <v>8317</v>
      </c>
      <c r="Q995" s="14">
        <f t="shared" si="75"/>
        <v>25</v>
      </c>
      <c r="R995" s="14">
        <f t="shared" si="76"/>
        <v>89.6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5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8315</v>
      </c>
      <c r="P996" t="s">
        <v>8317</v>
      </c>
      <c r="Q996" s="14">
        <f t="shared" si="75"/>
        <v>2</v>
      </c>
      <c r="R996" s="14">
        <f t="shared" si="76"/>
        <v>424.45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9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8315</v>
      </c>
      <c r="P997" t="s">
        <v>8317</v>
      </c>
      <c r="Q997" s="14">
        <f t="shared" si="75"/>
        <v>7</v>
      </c>
      <c r="R997" s="14">
        <f t="shared" si="76"/>
        <v>80.67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3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8315</v>
      </c>
      <c r="P998" t="s">
        <v>8317</v>
      </c>
      <c r="Q998" s="14">
        <f t="shared" si="75"/>
        <v>2</v>
      </c>
      <c r="R998" s="14">
        <f t="shared" si="76"/>
        <v>13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3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8315</v>
      </c>
      <c r="P999" t="s">
        <v>8317</v>
      </c>
      <c r="Q999" s="14">
        <f t="shared" si="75"/>
        <v>1</v>
      </c>
      <c r="R999" s="14">
        <f t="shared" si="76"/>
        <v>8.1300000000000008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3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8315</v>
      </c>
      <c r="P1000" t="s">
        <v>8317</v>
      </c>
      <c r="Q1000" s="14">
        <f t="shared" si="75"/>
        <v>59</v>
      </c>
      <c r="R1000" s="14">
        <f t="shared" si="76"/>
        <v>153.43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9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8315</v>
      </c>
      <c r="P1001" t="s">
        <v>8317</v>
      </c>
      <c r="Q1001" s="14">
        <f t="shared" si="75"/>
        <v>8</v>
      </c>
      <c r="R1001" s="14">
        <f t="shared" si="76"/>
        <v>292.08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9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8315</v>
      </c>
      <c r="P1002" t="s">
        <v>8317</v>
      </c>
      <c r="Q1002" s="14">
        <f t="shared" si="75"/>
        <v>2</v>
      </c>
      <c r="R1002" s="14">
        <f t="shared" si="76"/>
        <v>3304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9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8315</v>
      </c>
      <c r="P1003" t="s">
        <v>8317</v>
      </c>
      <c r="Q1003" s="14">
        <f t="shared" si="75"/>
        <v>104</v>
      </c>
      <c r="R1003" s="14">
        <f t="shared" si="76"/>
        <v>1300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2017</v>
      </c>
    </row>
    <row r="1004" spans="1:21" ht="49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8315</v>
      </c>
      <c r="P1004" t="s">
        <v>8317</v>
      </c>
      <c r="Q1004" s="14">
        <f t="shared" si="75"/>
        <v>30</v>
      </c>
      <c r="R1004" s="14">
        <f t="shared" si="76"/>
        <v>134.55000000000001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9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8315</v>
      </c>
      <c r="P1005" t="s">
        <v>8317</v>
      </c>
      <c r="Q1005" s="14">
        <f t="shared" si="75"/>
        <v>16</v>
      </c>
      <c r="R1005" s="14">
        <f t="shared" si="76"/>
        <v>214.07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3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8315</v>
      </c>
      <c r="P1006" t="s">
        <v>8317</v>
      </c>
      <c r="Q1006" s="14">
        <f t="shared" si="75"/>
        <v>82</v>
      </c>
      <c r="R1006" s="14">
        <f t="shared" si="76"/>
        <v>216.34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3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8315</v>
      </c>
      <c r="P1007" t="s">
        <v>8317</v>
      </c>
      <c r="Q1007" s="14">
        <f t="shared" si="75"/>
        <v>75</v>
      </c>
      <c r="R1007" s="14">
        <f t="shared" si="76"/>
        <v>932.31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9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8315</v>
      </c>
      <c r="P1008" t="s">
        <v>8317</v>
      </c>
      <c r="Q1008" s="14">
        <f t="shared" si="75"/>
        <v>6</v>
      </c>
      <c r="R1008" s="14">
        <f t="shared" si="76"/>
        <v>29.25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9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8315</v>
      </c>
      <c r="P1009" t="s">
        <v>8317</v>
      </c>
      <c r="Q1009" s="14">
        <f t="shared" si="75"/>
        <v>44</v>
      </c>
      <c r="R1009" s="14">
        <f t="shared" si="76"/>
        <v>174.95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9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8315</v>
      </c>
      <c r="P1010" t="s">
        <v>8317</v>
      </c>
      <c r="Q1010" s="14">
        <f t="shared" si="75"/>
        <v>0</v>
      </c>
      <c r="R1010" s="14">
        <f t="shared" si="76"/>
        <v>250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9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8315</v>
      </c>
      <c r="P1011" t="s">
        <v>8317</v>
      </c>
      <c r="Q1011" s="14">
        <f t="shared" si="75"/>
        <v>13</v>
      </c>
      <c r="R1011" s="14">
        <f t="shared" si="76"/>
        <v>65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9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8315</v>
      </c>
      <c r="P1012" t="s">
        <v>8317</v>
      </c>
      <c r="Q1012" s="14">
        <f t="shared" si="75"/>
        <v>0</v>
      </c>
      <c r="R1012" s="14">
        <f t="shared" si="76"/>
        <v>55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9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8315</v>
      </c>
      <c r="P1013" t="s">
        <v>8317</v>
      </c>
      <c r="Q1013" s="14">
        <f t="shared" si="75"/>
        <v>0</v>
      </c>
      <c r="R1013" s="14">
        <f t="shared" si="76"/>
        <v>75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9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8315</v>
      </c>
      <c r="P1014" t="s">
        <v>8317</v>
      </c>
      <c r="Q1014" s="14">
        <f t="shared" si="75"/>
        <v>21535</v>
      </c>
      <c r="R1014" s="14">
        <f t="shared" si="76"/>
        <v>1389.36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2017</v>
      </c>
    </row>
    <row r="1015" spans="1:21" ht="49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8315</v>
      </c>
      <c r="P1015" t="s">
        <v>8317</v>
      </c>
      <c r="Q1015" s="14">
        <f t="shared" si="75"/>
        <v>35</v>
      </c>
      <c r="R1015" s="14">
        <f t="shared" si="76"/>
        <v>95.91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3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8315</v>
      </c>
      <c r="P1016" t="s">
        <v>8317</v>
      </c>
      <c r="Q1016" s="14">
        <f t="shared" si="75"/>
        <v>31</v>
      </c>
      <c r="R1016" s="14">
        <f t="shared" si="76"/>
        <v>191.25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2015</v>
      </c>
    </row>
    <row r="1017" spans="1:21" ht="33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8315</v>
      </c>
      <c r="P1017" t="s">
        <v>8317</v>
      </c>
      <c r="Q1017" s="14">
        <f t="shared" si="75"/>
        <v>3</v>
      </c>
      <c r="R1017" s="14">
        <f t="shared" si="76"/>
        <v>40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9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8315</v>
      </c>
      <c r="P1018" t="s">
        <v>8317</v>
      </c>
      <c r="Q1018" s="14">
        <f t="shared" si="75"/>
        <v>3</v>
      </c>
      <c r="R1018" s="14">
        <f t="shared" si="76"/>
        <v>74.790000000000006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9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8315</v>
      </c>
      <c r="P1019" t="s">
        <v>8317</v>
      </c>
      <c r="Q1019" s="14">
        <f t="shared" si="75"/>
        <v>23</v>
      </c>
      <c r="R1019" s="14">
        <f t="shared" si="76"/>
        <v>161.12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9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8315</v>
      </c>
      <c r="P1020" t="s">
        <v>8317</v>
      </c>
      <c r="Q1020" s="14">
        <f t="shared" si="75"/>
        <v>3</v>
      </c>
      <c r="R1020" s="14">
        <f t="shared" si="76"/>
        <v>88.71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3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8315</v>
      </c>
      <c r="P1021" t="s">
        <v>8317</v>
      </c>
      <c r="Q1021" s="14">
        <f t="shared" si="75"/>
        <v>47</v>
      </c>
      <c r="R1021" s="14">
        <f t="shared" si="76"/>
        <v>53.25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9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0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8321</v>
      </c>
      <c r="P1022" t="s">
        <v>8326</v>
      </c>
      <c r="Q1022" s="14">
        <f t="shared" si="75"/>
        <v>206</v>
      </c>
      <c r="R1022" s="14">
        <f t="shared" si="76"/>
        <v>106.2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9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0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8321</v>
      </c>
      <c r="P1023" t="s">
        <v>8326</v>
      </c>
      <c r="Q1023" s="14">
        <f t="shared" si="75"/>
        <v>352</v>
      </c>
      <c r="R1023" s="14">
        <f t="shared" si="76"/>
        <v>22.08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3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8321</v>
      </c>
      <c r="P1024" t="s">
        <v>8326</v>
      </c>
      <c r="Q1024" s="14">
        <f t="shared" si="75"/>
        <v>115</v>
      </c>
      <c r="R1024" s="14">
        <f t="shared" si="76"/>
        <v>31.05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9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0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8321</v>
      </c>
      <c r="P1025" t="s">
        <v>8326</v>
      </c>
      <c r="Q1025" s="14">
        <f t="shared" si="75"/>
        <v>237</v>
      </c>
      <c r="R1025" s="14">
        <f t="shared" si="76"/>
        <v>36.21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9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0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8321</v>
      </c>
      <c r="P1026" t="s">
        <v>8326</v>
      </c>
      <c r="Q1026" s="14">
        <f t="shared" si="75"/>
        <v>119</v>
      </c>
      <c r="R1026" s="14">
        <f t="shared" si="76"/>
        <v>388.98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3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0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8321</v>
      </c>
      <c r="P1027" t="s">
        <v>8326</v>
      </c>
      <c r="Q1027" s="14">
        <f t="shared" ref="Q1027:Q1090" si="80">ROUND(E1027/D1027*100,0)</f>
        <v>110</v>
      </c>
      <c r="R1027" s="14">
        <f t="shared" ref="R1027:R1090" si="81">ROUND(E1027/L1027,2)</f>
        <v>71.849999999999994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49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0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8321</v>
      </c>
      <c r="P1028" t="s">
        <v>8326</v>
      </c>
      <c r="Q1028" s="14">
        <f t="shared" si="80"/>
        <v>100</v>
      </c>
      <c r="R1028" s="14">
        <f t="shared" si="81"/>
        <v>57.38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9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0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8321</v>
      </c>
      <c r="P1029" t="s">
        <v>8326</v>
      </c>
      <c r="Q1029" s="14">
        <f t="shared" si="80"/>
        <v>103</v>
      </c>
      <c r="R1029" s="14">
        <f t="shared" si="81"/>
        <v>69.67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9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8321</v>
      </c>
      <c r="P1030" t="s">
        <v>8326</v>
      </c>
      <c r="Q1030" s="14">
        <f t="shared" si="80"/>
        <v>117</v>
      </c>
      <c r="R1030" s="14">
        <f t="shared" si="81"/>
        <v>45.99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3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0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8321</v>
      </c>
      <c r="P1031" t="s">
        <v>8326</v>
      </c>
      <c r="Q1031" s="14">
        <f t="shared" si="80"/>
        <v>112</v>
      </c>
      <c r="R1031" s="14">
        <f t="shared" si="81"/>
        <v>79.260000000000005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3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0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8321</v>
      </c>
      <c r="P1032" t="s">
        <v>8326</v>
      </c>
      <c r="Q1032" s="14">
        <f t="shared" si="80"/>
        <v>342</v>
      </c>
      <c r="R1032" s="14">
        <f t="shared" si="81"/>
        <v>43.03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9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0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8321</v>
      </c>
      <c r="P1033" t="s">
        <v>8326</v>
      </c>
      <c r="Q1033" s="14">
        <f t="shared" si="80"/>
        <v>107</v>
      </c>
      <c r="R1033" s="14">
        <f t="shared" si="81"/>
        <v>108.48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7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0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8321</v>
      </c>
      <c r="P1034" t="s">
        <v>8326</v>
      </c>
      <c r="Q1034" s="14">
        <f t="shared" si="80"/>
        <v>108</v>
      </c>
      <c r="R1034" s="14">
        <f t="shared" si="81"/>
        <v>61.03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9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0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8321</v>
      </c>
      <c r="P1035" t="s">
        <v>8326</v>
      </c>
      <c r="Q1035" s="14">
        <f t="shared" si="80"/>
        <v>103</v>
      </c>
      <c r="R1035" s="14">
        <f t="shared" si="81"/>
        <v>50.59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9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0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8321</v>
      </c>
      <c r="P1036" t="s">
        <v>8326</v>
      </c>
      <c r="Q1036" s="14">
        <f t="shared" si="80"/>
        <v>130</v>
      </c>
      <c r="R1036" s="14">
        <f t="shared" si="81"/>
        <v>39.159999999999997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9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0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8321</v>
      </c>
      <c r="P1037" t="s">
        <v>8326</v>
      </c>
      <c r="Q1037" s="14">
        <f t="shared" si="80"/>
        <v>108</v>
      </c>
      <c r="R1037" s="14">
        <f t="shared" si="81"/>
        <v>65.16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9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0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8321</v>
      </c>
      <c r="P1038" t="s">
        <v>8326</v>
      </c>
      <c r="Q1038" s="14">
        <f t="shared" si="80"/>
        <v>112</v>
      </c>
      <c r="R1038" s="14">
        <f t="shared" si="81"/>
        <v>23.96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2013</v>
      </c>
    </row>
    <row r="1039" spans="1:21" ht="49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8321</v>
      </c>
      <c r="P1039" t="s">
        <v>8326</v>
      </c>
      <c r="Q1039" s="14">
        <f t="shared" si="80"/>
        <v>102</v>
      </c>
      <c r="R1039" s="14">
        <f t="shared" si="81"/>
        <v>48.62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9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8321</v>
      </c>
      <c r="P1040" t="s">
        <v>8326</v>
      </c>
      <c r="Q1040" s="14">
        <f t="shared" si="80"/>
        <v>145</v>
      </c>
      <c r="R1040" s="14">
        <f t="shared" si="81"/>
        <v>35.74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9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0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8321</v>
      </c>
      <c r="P1041" t="s">
        <v>8326</v>
      </c>
      <c r="Q1041" s="14">
        <f t="shared" si="80"/>
        <v>128</v>
      </c>
      <c r="R1041" s="14">
        <f t="shared" si="81"/>
        <v>21.37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9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8327</v>
      </c>
      <c r="P1042" t="s">
        <v>8328</v>
      </c>
      <c r="Q1042" s="14">
        <f t="shared" si="80"/>
        <v>0</v>
      </c>
      <c r="R1042" s="14">
        <f t="shared" si="81"/>
        <v>250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9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8327</v>
      </c>
      <c r="P1043" t="s">
        <v>8328</v>
      </c>
      <c r="Q1043" s="14">
        <f t="shared" si="80"/>
        <v>0</v>
      </c>
      <c r="R1043" s="14" t="e">
        <f t="shared" si="81"/>
        <v>#DIV/0!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9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8327</v>
      </c>
      <c r="P1044" t="s">
        <v>8328</v>
      </c>
      <c r="Q1044" s="14">
        <f t="shared" si="80"/>
        <v>2</v>
      </c>
      <c r="R1044" s="14">
        <f t="shared" si="81"/>
        <v>10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9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8327</v>
      </c>
      <c r="P1045" t="s">
        <v>8328</v>
      </c>
      <c r="Q1045" s="14">
        <f t="shared" si="80"/>
        <v>9</v>
      </c>
      <c r="R1045" s="14">
        <f t="shared" si="81"/>
        <v>29.24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9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8327</v>
      </c>
      <c r="P1046" t="s">
        <v>8328</v>
      </c>
      <c r="Q1046" s="14">
        <f t="shared" si="80"/>
        <v>0</v>
      </c>
      <c r="R1046" s="14">
        <f t="shared" si="81"/>
        <v>3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9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8327</v>
      </c>
      <c r="P1047" t="s">
        <v>8328</v>
      </c>
      <c r="Q1047" s="14">
        <f t="shared" si="80"/>
        <v>3</v>
      </c>
      <c r="R1047" s="14">
        <f t="shared" si="81"/>
        <v>33.25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9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8327</v>
      </c>
      <c r="P1048" t="s">
        <v>8328</v>
      </c>
      <c r="Q1048" s="14">
        <f t="shared" si="80"/>
        <v>0</v>
      </c>
      <c r="R1048" s="14" t="e">
        <f t="shared" si="81"/>
        <v>#DIV/0!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9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8327</v>
      </c>
      <c r="P1049" t="s">
        <v>8328</v>
      </c>
      <c r="Q1049" s="14">
        <f t="shared" si="80"/>
        <v>0</v>
      </c>
      <c r="R1049" s="14">
        <f t="shared" si="81"/>
        <v>1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9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8327</v>
      </c>
      <c r="P1050" t="s">
        <v>8328</v>
      </c>
      <c r="Q1050" s="14">
        <f t="shared" si="80"/>
        <v>1</v>
      </c>
      <c r="R1050" s="14">
        <f t="shared" si="81"/>
        <v>53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7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8327</v>
      </c>
      <c r="P1051" t="s">
        <v>8328</v>
      </c>
      <c r="Q1051" s="14">
        <f t="shared" si="80"/>
        <v>0</v>
      </c>
      <c r="R1051" s="14" t="e">
        <f t="shared" si="81"/>
        <v>#DIV/0!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7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8327</v>
      </c>
      <c r="P1052" t="s">
        <v>8328</v>
      </c>
      <c r="Q1052" s="14">
        <f t="shared" si="80"/>
        <v>0</v>
      </c>
      <c r="R1052" s="14" t="e">
        <f t="shared" si="81"/>
        <v>#DIV/0!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9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8327</v>
      </c>
      <c r="P1053" t="s">
        <v>8328</v>
      </c>
      <c r="Q1053" s="14">
        <f t="shared" si="80"/>
        <v>0</v>
      </c>
      <c r="R1053" s="14" t="e">
        <f t="shared" si="81"/>
        <v>#DIV/0!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8327</v>
      </c>
      <c r="P1054" t="s">
        <v>8328</v>
      </c>
      <c r="Q1054" s="14">
        <f t="shared" si="80"/>
        <v>0</v>
      </c>
      <c r="R1054" s="14" t="e">
        <f t="shared" si="81"/>
        <v>#DIV/0!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9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8327</v>
      </c>
      <c r="P1055" t="s">
        <v>8328</v>
      </c>
      <c r="Q1055" s="14">
        <f t="shared" si="80"/>
        <v>1</v>
      </c>
      <c r="R1055" s="14">
        <f t="shared" si="81"/>
        <v>15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9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8327</v>
      </c>
      <c r="P1056" t="s">
        <v>8328</v>
      </c>
      <c r="Q1056" s="14">
        <f t="shared" si="80"/>
        <v>0</v>
      </c>
      <c r="R1056" s="14" t="e">
        <f t="shared" si="81"/>
        <v>#DIV/0!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9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8327</v>
      </c>
      <c r="P1057" t="s">
        <v>8328</v>
      </c>
      <c r="Q1057" s="14">
        <f t="shared" si="80"/>
        <v>0</v>
      </c>
      <c r="R1057" s="14" t="e">
        <f t="shared" si="81"/>
        <v>#DIV/0!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9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8327</v>
      </c>
      <c r="P1058" t="s">
        <v>8328</v>
      </c>
      <c r="Q1058" s="14">
        <f t="shared" si="80"/>
        <v>0</v>
      </c>
      <c r="R1058" s="14" t="e">
        <f t="shared" si="81"/>
        <v>#DIV/0!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3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8327</v>
      </c>
      <c r="P1059" t="s">
        <v>8328</v>
      </c>
      <c r="Q1059" s="14">
        <f t="shared" si="80"/>
        <v>0</v>
      </c>
      <c r="R1059" s="14" t="e">
        <f t="shared" si="81"/>
        <v>#DIV/0!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9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8327</v>
      </c>
      <c r="P1060" t="s">
        <v>8328</v>
      </c>
      <c r="Q1060" s="14">
        <f t="shared" si="80"/>
        <v>0</v>
      </c>
      <c r="R1060" s="14" t="e">
        <f t="shared" si="81"/>
        <v>#DIV/0!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7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8327</v>
      </c>
      <c r="P1061" t="s">
        <v>8328</v>
      </c>
      <c r="Q1061" s="14">
        <f t="shared" si="80"/>
        <v>0</v>
      </c>
      <c r="R1061" s="14" t="e">
        <f t="shared" si="81"/>
        <v>#DIV/0!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9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8327</v>
      </c>
      <c r="P1062" t="s">
        <v>8328</v>
      </c>
      <c r="Q1062" s="14">
        <f t="shared" si="80"/>
        <v>1</v>
      </c>
      <c r="R1062" s="14">
        <f t="shared" si="81"/>
        <v>50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3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8327</v>
      </c>
      <c r="P1063" t="s">
        <v>8328</v>
      </c>
      <c r="Q1063" s="14">
        <f t="shared" si="80"/>
        <v>0</v>
      </c>
      <c r="R1063" s="14" t="e">
        <f t="shared" si="81"/>
        <v>#DIV/0!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7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8327</v>
      </c>
      <c r="P1064" t="s">
        <v>8328</v>
      </c>
      <c r="Q1064" s="14">
        <f t="shared" si="80"/>
        <v>95</v>
      </c>
      <c r="R1064" s="14">
        <f t="shared" si="81"/>
        <v>47.5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9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8327</v>
      </c>
      <c r="P1065" t="s">
        <v>8328</v>
      </c>
      <c r="Q1065" s="14">
        <f t="shared" si="80"/>
        <v>0</v>
      </c>
      <c r="R1065" s="14" t="e">
        <f t="shared" si="81"/>
        <v>#DIV/0!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9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8329</v>
      </c>
      <c r="P1066" t="s">
        <v>8330</v>
      </c>
      <c r="Q1066" s="14">
        <f t="shared" si="80"/>
        <v>9</v>
      </c>
      <c r="R1066" s="14">
        <f t="shared" si="81"/>
        <v>65.67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9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8329</v>
      </c>
      <c r="P1067" t="s">
        <v>8330</v>
      </c>
      <c r="Q1067" s="14">
        <f t="shared" si="80"/>
        <v>3</v>
      </c>
      <c r="R1067" s="14">
        <f t="shared" si="81"/>
        <v>16.2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9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8329</v>
      </c>
      <c r="P1068" t="s">
        <v>8330</v>
      </c>
      <c r="Q1068" s="14">
        <f t="shared" si="80"/>
        <v>3</v>
      </c>
      <c r="R1068" s="14">
        <f t="shared" si="81"/>
        <v>34.130000000000003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9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8329</v>
      </c>
      <c r="P1069" t="s">
        <v>8330</v>
      </c>
      <c r="Q1069" s="14">
        <f t="shared" si="80"/>
        <v>26</v>
      </c>
      <c r="R1069" s="14">
        <f t="shared" si="81"/>
        <v>13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9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8329</v>
      </c>
      <c r="P1070" t="s">
        <v>8330</v>
      </c>
      <c r="Q1070" s="14">
        <f t="shared" si="80"/>
        <v>0</v>
      </c>
      <c r="R1070" s="14">
        <f t="shared" si="81"/>
        <v>11.25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9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8329</v>
      </c>
      <c r="P1071" t="s">
        <v>8330</v>
      </c>
      <c r="Q1071" s="14">
        <f t="shared" si="80"/>
        <v>39</v>
      </c>
      <c r="R1071" s="14">
        <f t="shared" si="81"/>
        <v>40.479999999999997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9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8329</v>
      </c>
      <c r="P1072" t="s">
        <v>8330</v>
      </c>
      <c r="Q1072" s="14">
        <f t="shared" si="80"/>
        <v>1</v>
      </c>
      <c r="R1072" s="14">
        <f t="shared" si="81"/>
        <v>35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9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8329</v>
      </c>
      <c r="P1073" t="s">
        <v>8330</v>
      </c>
      <c r="Q1073" s="14">
        <f t="shared" si="80"/>
        <v>0</v>
      </c>
      <c r="R1073" s="14" t="e">
        <f t="shared" si="81"/>
        <v>#DIV/0!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9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8329</v>
      </c>
      <c r="P1074" t="s">
        <v>8330</v>
      </c>
      <c r="Q1074" s="14">
        <f t="shared" si="80"/>
        <v>0</v>
      </c>
      <c r="R1074" s="14">
        <f t="shared" si="81"/>
        <v>12.75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3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8329</v>
      </c>
      <c r="P1075" t="s">
        <v>8330</v>
      </c>
      <c r="Q1075" s="14">
        <f t="shared" si="80"/>
        <v>1</v>
      </c>
      <c r="R1075" s="14">
        <f t="shared" si="81"/>
        <v>10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9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8329</v>
      </c>
      <c r="P1076" t="s">
        <v>8330</v>
      </c>
      <c r="Q1076" s="14">
        <f t="shared" si="80"/>
        <v>6</v>
      </c>
      <c r="R1076" s="14">
        <f t="shared" si="81"/>
        <v>113.57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2014</v>
      </c>
    </row>
    <row r="1077" spans="1:21" ht="33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8329</v>
      </c>
      <c r="P1077" t="s">
        <v>8330</v>
      </c>
      <c r="Q1077" s="14">
        <f t="shared" si="80"/>
        <v>5</v>
      </c>
      <c r="R1077" s="14">
        <f t="shared" si="81"/>
        <v>15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9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8329</v>
      </c>
      <c r="P1078" t="s">
        <v>8330</v>
      </c>
      <c r="Q1078" s="14">
        <f t="shared" si="80"/>
        <v>63</v>
      </c>
      <c r="R1078" s="14">
        <f t="shared" si="81"/>
        <v>48.28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9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8329</v>
      </c>
      <c r="P1079" t="s">
        <v>8330</v>
      </c>
      <c r="Q1079" s="14">
        <f t="shared" si="80"/>
        <v>29</v>
      </c>
      <c r="R1079" s="14">
        <f t="shared" si="81"/>
        <v>43.98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2016</v>
      </c>
    </row>
    <row r="1080" spans="1:21" ht="49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8329</v>
      </c>
      <c r="P1080" t="s">
        <v>8330</v>
      </c>
      <c r="Q1080" s="14">
        <f t="shared" si="80"/>
        <v>8</v>
      </c>
      <c r="R1080" s="14">
        <f t="shared" si="81"/>
        <v>9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9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8329</v>
      </c>
      <c r="P1081" t="s">
        <v>8330</v>
      </c>
      <c r="Q1081" s="14">
        <f t="shared" si="80"/>
        <v>3</v>
      </c>
      <c r="R1081" s="14">
        <f t="shared" si="81"/>
        <v>37.67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9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8329</v>
      </c>
      <c r="P1082" t="s">
        <v>8330</v>
      </c>
      <c r="Q1082" s="14">
        <f t="shared" si="80"/>
        <v>9</v>
      </c>
      <c r="R1082" s="14">
        <f t="shared" si="81"/>
        <v>18.579999999999998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9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8329</v>
      </c>
      <c r="P1083" t="s">
        <v>8330</v>
      </c>
      <c r="Q1083" s="14">
        <f t="shared" si="80"/>
        <v>0</v>
      </c>
      <c r="R1083" s="14">
        <f t="shared" si="81"/>
        <v>3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2015</v>
      </c>
    </row>
    <row r="1084" spans="1:21" ht="33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8329</v>
      </c>
      <c r="P1084" t="s">
        <v>8330</v>
      </c>
      <c r="Q1084" s="14">
        <f t="shared" si="80"/>
        <v>1</v>
      </c>
      <c r="R1084" s="14">
        <f t="shared" si="81"/>
        <v>18.670000000000002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9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8329</v>
      </c>
      <c r="P1085" t="s">
        <v>8330</v>
      </c>
      <c r="Q1085" s="14">
        <f t="shared" si="80"/>
        <v>1</v>
      </c>
      <c r="R1085" s="14">
        <f t="shared" si="81"/>
        <v>410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7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8329</v>
      </c>
      <c r="P1086" t="s">
        <v>8330</v>
      </c>
      <c r="Q1086" s="14">
        <f t="shared" si="80"/>
        <v>0</v>
      </c>
      <c r="R1086" s="14" t="e">
        <f t="shared" si="81"/>
        <v>#DIV/0!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3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8329</v>
      </c>
      <c r="P1087" t="s">
        <v>8330</v>
      </c>
      <c r="Q1087" s="14">
        <f t="shared" si="80"/>
        <v>3</v>
      </c>
      <c r="R1087" s="14">
        <f t="shared" si="81"/>
        <v>114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7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8329</v>
      </c>
      <c r="P1088" t="s">
        <v>8330</v>
      </c>
      <c r="Q1088" s="14">
        <f t="shared" si="80"/>
        <v>0</v>
      </c>
      <c r="R1088" s="14">
        <f t="shared" si="81"/>
        <v>7.5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9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8329</v>
      </c>
      <c r="P1089" t="s">
        <v>8330</v>
      </c>
      <c r="Q1089" s="14">
        <f t="shared" si="80"/>
        <v>0</v>
      </c>
      <c r="R1089" s="14" t="e">
        <f t="shared" si="81"/>
        <v>#DIV/0!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3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8329</v>
      </c>
      <c r="P1090" t="s">
        <v>8330</v>
      </c>
      <c r="Q1090" s="14">
        <f t="shared" si="80"/>
        <v>14</v>
      </c>
      <c r="R1090" s="14">
        <f t="shared" si="81"/>
        <v>43.42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3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8329</v>
      </c>
      <c r="P1091" t="s">
        <v>8330</v>
      </c>
      <c r="Q1091" s="14">
        <f t="shared" ref="Q1091:Q1154" si="85">ROUND(E1091/D1091*100,0)</f>
        <v>8</v>
      </c>
      <c r="R1091" s="14">
        <f t="shared" ref="R1091:R1154" si="86">ROUND(E1091/L1091,2)</f>
        <v>23.96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49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8329</v>
      </c>
      <c r="P1092" t="s">
        <v>8330</v>
      </c>
      <c r="Q1092" s="14">
        <f t="shared" si="85"/>
        <v>0</v>
      </c>
      <c r="R1092" s="14">
        <f t="shared" si="86"/>
        <v>5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9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8329</v>
      </c>
      <c r="P1093" t="s">
        <v>8330</v>
      </c>
      <c r="Q1093" s="14">
        <f t="shared" si="85"/>
        <v>13</v>
      </c>
      <c r="R1093" s="14">
        <f t="shared" si="86"/>
        <v>12.5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9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8329</v>
      </c>
      <c r="P1094" t="s">
        <v>8330</v>
      </c>
      <c r="Q1094" s="14">
        <f t="shared" si="85"/>
        <v>1</v>
      </c>
      <c r="R1094" s="14">
        <f t="shared" si="86"/>
        <v>3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2013</v>
      </c>
    </row>
    <row r="1095" spans="1:21" ht="49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8329</v>
      </c>
      <c r="P1095" t="s">
        <v>8330</v>
      </c>
      <c r="Q1095" s="14">
        <f t="shared" si="85"/>
        <v>14</v>
      </c>
      <c r="R1095" s="14">
        <f t="shared" si="86"/>
        <v>10.56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9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8329</v>
      </c>
      <c r="P1096" t="s">
        <v>8330</v>
      </c>
      <c r="Q1096" s="14">
        <f t="shared" si="85"/>
        <v>18</v>
      </c>
      <c r="R1096" s="14">
        <f t="shared" si="86"/>
        <v>122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9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8329</v>
      </c>
      <c r="P1097" t="s">
        <v>8330</v>
      </c>
      <c r="Q1097" s="14">
        <f t="shared" si="85"/>
        <v>5</v>
      </c>
      <c r="R1097" s="14">
        <f t="shared" si="86"/>
        <v>267.81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9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8329</v>
      </c>
      <c r="P1098" t="s">
        <v>8330</v>
      </c>
      <c r="Q1098" s="14">
        <f t="shared" si="85"/>
        <v>18</v>
      </c>
      <c r="R1098" s="14">
        <f t="shared" si="86"/>
        <v>74.209999999999994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9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8329</v>
      </c>
      <c r="P1099" t="s">
        <v>8330</v>
      </c>
      <c r="Q1099" s="14">
        <f t="shared" si="85"/>
        <v>0</v>
      </c>
      <c r="R1099" s="14">
        <f t="shared" si="86"/>
        <v>6.71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3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8329</v>
      </c>
      <c r="P1100" t="s">
        <v>8330</v>
      </c>
      <c r="Q1100" s="14">
        <f t="shared" si="85"/>
        <v>7</v>
      </c>
      <c r="R1100" s="14">
        <f t="shared" si="86"/>
        <v>81.95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9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8329</v>
      </c>
      <c r="P1101" t="s">
        <v>8330</v>
      </c>
      <c r="Q1101" s="14">
        <f t="shared" si="85"/>
        <v>1</v>
      </c>
      <c r="R1101" s="14">
        <f t="shared" si="86"/>
        <v>25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9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8329</v>
      </c>
      <c r="P1102" t="s">
        <v>8330</v>
      </c>
      <c r="Q1102" s="14">
        <f t="shared" si="85"/>
        <v>3</v>
      </c>
      <c r="R1102" s="14">
        <f t="shared" si="86"/>
        <v>10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3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8329</v>
      </c>
      <c r="P1103" t="s">
        <v>8330</v>
      </c>
      <c r="Q1103" s="14">
        <f t="shared" si="85"/>
        <v>0</v>
      </c>
      <c r="R1103" s="14">
        <f t="shared" si="86"/>
        <v>6.83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9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8329</v>
      </c>
      <c r="P1104" t="s">
        <v>8330</v>
      </c>
      <c r="Q1104" s="14">
        <f t="shared" si="85"/>
        <v>5</v>
      </c>
      <c r="R1104" s="14">
        <f t="shared" si="86"/>
        <v>17.71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9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8329</v>
      </c>
      <c r="P1105" t="s">
        <v>8330</v>
      </c>
      <c r="Q1105" s="14">
        <f t="shared" si="85"/>
        <v>2</v>
      </c>
      <c r="R1105" s="14">
        <f t="shared" si="86"/>
        <v>16.2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9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8329</v>
      </c>
      <c r="P1106" t="s">
        <v>8330</v>
      </c>
      <c r="Q1106" s="14">
        <f t="shared" si="85"/>
        <v>5</v>
      </c>
      <c r="R1106" s="14">
        <f t="shared" si="86"/>
        <v>80.3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9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8329</v>
      </c>
      <c r="P1107" t="s">
        <v>8330</v>
      </c>
      <c r="Q1107" s="14">
        <f t="shared" si="85"/>
        <v>0</v>
      </c>
      <c r="R1107" s="14">
        <f t="shared" si="86"/>
        <v>71.55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9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8329</v>
      </c>
      <c r="P1108" t="s">
        <v>8330</v>
      </c>
      <c r="Q1108" s="14">
        <f t="shared" si="85"/>
        <v>41</v>
      </c>
      <c r="R1108" s="14">
        <f t="shared" si="86"/>
        <v>23.57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5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8329</v>
      </c>
      <c r="P1109" t="s">
        <v>8330</v>
      </c>
      <c r="Q1109" s="14">
        <f t="shared" si="85"/>
        <v>0</v>
      </c>
      <c r="R1109" s="14" t="e">
        <f t="shared" si="86"/>
        <v>#DIV/0!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9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8329</v>
      </c>
      <c r="P1110" t="s">
        <v>8330</v>
      </c>
      <c r="Q1110" s="14">
        <f t="shared" si="85"/>
        <v>3</v>
      </c>
      <c r="R1110" s="14">
        <f t="shared" si="86"/>
        <v>34.880000000000003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9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8329</v>
      </c>
      <c r="P1111" t="s">
        <v>8330</v>
      </c>
      <c r="Q1111" s="14">
        <f t="shared" si="85"/>
        <v>0</v>
      </c>
      <c r="R1111" s="14">
        <f t="shared" si="86"/>
        <v>15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9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8329</v>
      </c>
      <c r="P1112" t="s">
        <v>8330</v>
      </c>
      <c r="Q1112" s="14">
        <f t="shared" si="85"/>
        <v>1</v>
      </c>
      <c r="R1112" s="14">
        <f t="shared" si="86"/>
        <v>23.18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9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8329</v>
      </c>
      <c r="P1113" t="s">
        <v>8330</v>
      </c>
      <c r="Q1113" s="14">
        <f t="shared" si="85"/>
        <v>0</v>
      </c>
      <c r="R1113" s="14">
        <f t="shared" si="86"/>
        <v>1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2016</v>
      </c>
    </row>
    <row r="1114" spans="1:21" ht="49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8329</v>
      </c>
      <c r="P1114" t="s">
        <v>8330</v>
      </c>
      <c r="Q1114" s="14">
        <f t="shared" si="85"/>
        <v>36</v>
      </c>
      <c r="R1114" s="14">
        <f t="shared" si="86"/>
        <v>100.23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2015</v>
      </c>
    </row>
    <row r="1115" spans="1:21" ht="49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8329</v>
      </c>
      <c r="P1115" t="s">
        <v>8330</v>
      </c>
      <c r="Q1115" s="14">
        <f t="shared" si="85"/>
        <v>1</v>
      </c>
      <c r="R1115" s="14">
        <f t="shared" si="86"/>
        <v>5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9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8329</v>
      </c>
      <c r="P1116" t="s">
        <v>8330</v>
      </c>
      <c r="Q1116" s="14">
        <f t="shared" si="85"/>
        <v>0</v>
      </c>
      <c r="R1116" s="14">
        <f t="shared" si="86"/>
        <v>3.33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9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8329</v>
      </c>
      <c r="P1117" t="s">
        <v>8330</v>
      </c>
      <c r="Q1117" s="14">
        <f t="shared" si="85"/>
        <v>0</v>
      </c>
      <c r="R1117" s="14">
        <f t="shared" si="86"/>
        <v>13.25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3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8329</v>
      </c>
      <c r="P1118" t="s">
        <v>8330</v>
      </c>
      <c r="Q1118" s="14">
        <f t="shared" si="85"/>
        <v>0</v>
      </c>
      <c r="R1118" s="14">
        <f t="shared" si="86"/>
        <v>17.850000000000001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9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8329</v>
      </c>
      <c r="P1119" t="s">
        <v>8330</v>
      </c>
      <c r="Q1119" s="14">
        <f t="shared" si="85"/>
        <v>8</v>
      </c>
      <c r="R1119" s="14">
        <f t="shared" si="86"/>
        <v>10.38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9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8329</v>
      </c>
      <c r="P1120" t="s">
        <v>8330</v>
      </c>
      <c r="Q1120" s="14">
        <f t="shared" si="85"/>
        <v>2</v>
      </c>
      <c r="R1120" s="14">
        <f t="shared" si="86"/>
        <v>36.33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9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8329</v>
      </c>
      <c r="P1121" t="s">
        <v>8330</v>
      </c>
      <c r="Q1121" s="14">
        <f t="shared" si="85"/>
        <v>0</v>
      </c>
      <c r="R1121" s="14">
        <f t="shared" si="86"/>
        <v>5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3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8329</v>
      </c>
      <c r="P1122" t="s">
        <v>8330</v>
      </c>
      <c r="Q1122" s="14">
        <f t="shared" si="85"/>
        <v>0</v>
      </c>
      <c r="R1122" s="14" t="e">
        <f t="shared" si="86"/>
        <v>#DIV/0!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9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8329</v>
      </c>
      <c r="P1123" t="s">
        <v>8330</v>
      </c>
      <c r="Q1123" s="14">
        <f t="shared" si="85"/>
        <v>0</v>
      </c>
      <c r="R1123" s="14">
        <f t="shared" si="86"/>
        <v>5.8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9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8329</v>
      </c>
      <c r="P1124" t="s">
        <v>8330</v>
      </c>
      <c r="Q1124" s="14">
        <f t="shared" si="85"/>
        <v>0</v>
      </c>
      <c r="R1124" s="14" t="e">
        <f t="shared" si="86"/>
        <v>#DIV/0!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9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8329</v>
      </c>
      <c r="P1125" t="s">
        <v>8330</v>
      </c>
      <c r="Q1125" s="14">
        <f t="shared" si="85"/>
        <v>0</v>
      </c>
      <c r="R1125" s="14">
        <f t="shared" si="86"/>
        <v>3.67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9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8329</v>
      </c>
      <c r="P1126" t="s">
        <v>8331</v>
      </c>
      <c r="Q1126" s="14">
        <f t="shared" si="85"/>
        <v>0</v>
      </c>
      <c r="R1126" s="14">
        <f t="shared" si="86"/>
        <v>60.71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9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8329</v>
      </c>
      <c r="P1127" t="s">
        <v>8331</v>
      </c>
      <c r="Q1127" s="14">
        <f t="shared" si="85"/>
        <v>0</v>
      </c>
      <c r="R1127" s="14" t="e">
        <f t="shared" si="86"/>
        <v>#DIV/0!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3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8329</v>
      </c>
      <c r="P1128" t="s">
        <v>8331</v>
      </c>
      <c r="Q1128" s="14">
        <f t="shared" si="85"/>
        <v>1</v>
      </c>
      <c r="R1128" s="14">
        <f t="shared" si="86"/>
        <v>5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5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8329</v>
      </c>
      <c r="P1129" t="s">
        <v>8331</v>
      </c>
      <c r="Q1129" s="14">
        <f t="shared" si="85"/>
        <v>2</v>
      </c>
      <c r="R1129" s="14">
        <f t="shared" si="86"/>
        <v>25.43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7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8329</v>
      </c>
      <c r="P1130" t="s">
        <v>8331</v>
      </c>
      <c r="Q1130" s="14">
        <f t="shared" si="85"/>
        <v>0</v>
      </c>
      <c r="R1130" s="14">
        <f t="shared" si="86"/>
        <v>1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9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8329</v>
      </c>
      <c r="P1131" t="s">
        <v>8331</v>
      </c>
      <c r="Q1131" s="14">
        <f t="shared" si="85"/>
        <v>0</v>
      </c>
      <c r="R1131" s="14">
        <f t="shared" si="86"/>
        <v>10.5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9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8329</v>
      </c>
      <c r="P1132" t="s">
        <v>8331</v>
      </c>
      <c r="Q1132" s="14">
        <f t="shared" si="85"/>
        <v>0</v>
      </c>
      <c r="R1132" s="14">
        <f t="shared" si="86"/>
        <v>3.67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9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8329</v>
      </c>
      <c r="P1133" t="s">
        <v>8331</v>
      </c>
      <c r="Q1133" s="14">
        <f t="shared" si="85"/>
        <v>0</v>
      </c>
      <c r="R1133" s="14" t="e">
        <f t="shared" si="86"/>
        <v>#DIV/0!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9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8329</v>
      </c>
      <c r="P1134" t="s">
        <v>8331</v>
      </c>
      <c r="Q1134" s="14">
        <f t="shared" si="85"/>
        <v>14</v>
      </c>
      <c r="R1134" s="14">
        <f t="shared" si="86"/>
        <v>110.62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2017</v>
      </c>
    </row>
    <row r="1135" spans="1:21" ht="49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8329</v>
      </c>
      <c r="P1135" t="s">
        <v>8331</v>
      </c>
      <c r="Q1135" s="14">
        <f t="shared" si="85"/>
        <v>1</v>
      </c>
      <c r="R1135" s="14">
        <f t="shared" si="86"/>
        <v>20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9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8329</v>
      </c>
      <c r="P1136" t="s">
        <v>8331</v>
      </c>
      <c r="Q1136" s="14">
        <f t="shared" si="85"/>
        <v>0</v>
      </c>
      <c r="R1136" s="14">
        <f t="shared" si="86"/>
        <v>1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5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8329</v>
      </c>
      <c r="P1137" t="s">
        <v>8331</v>
      </c>
      <c r="Q1137" s="14">
        <f t="shared" si="85"/>
        <v>5</v>
      </c>
      <c r="R1137" s="14">
        <f t="shared" si="86"/>
        <v>50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9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8329</v>
      </c>
      <c r="P1138" t="s">
        <v>8331</v>
      </c>
      <c r="Q1138" s="14">
        <f t="shared" si="85"/>
        <v>6</v>
      </c>
      <c r="R1138" s="14">
        <f t="shared" si="86"/>
        <v>45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9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8329</v>
      </c>
      <c r="P1139" t="s">
        <v>8331</v>
      </c>
      <c r="Q1139" s="14">
        <f t="shared" si="85"/>
        <v>40</v>
      </c>
      <c r="R1139" s="14">
        <f t="shared" si="86"/>
        <v>253.21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9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8329</v>
      </c>
      <c r="P1140" t="s">
        <v>8331</v>
      </c>
      <c r="Q1140" s="14">
        <f t="shared" si="85"/>
        <v>0</v>
      </c>
      <c r="R1140" s="14">
        <f t="shared" si="86"/>
        <v>31.25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9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8329</v>
      </c>
      <c r="P1141" t="s">
        <v>8331</v>
      </c>
      <c r="Q1141" s="14">
        <f t="shared" si="85"/>
        <v>0</v>
      </c>
      <c r="R1141" s="14">
        <f t="shared" si="86"/>
        <v>5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2015</v>
      </c>
    </row>
    <row r="1142" spans="1:21" ht="49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8329</v>
      </c>
      <c r="P1142" t="s">
        <v>8331</v>
      </c>
      <c r="Q1142" s="14">
        <f t="shared" si="85"/>
        <v>0</v>
      </c>
      <c r="R1142" s="14" t="e">
        <f t="shared" si="86"/>
        <v>#DIV/0!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7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8329</v>
      </c>
      <c r="P1143" t="s">
        <v>8331</v>
      </c>
      <c r="Q1143" s="14">
        <f t="shared" si="85"/>
        <v>0</v>
      </c>
      <c r="R1143" s="14" t="e">
        <f t="shared" si="86"/>
        <v>#DIV/0!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9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8329</v>
      </c>
      <c r="P1144" t="s">
        <v>8331</v>
      </c>
      <c r="Q1144" s="14">
        <f t="shared" si="85"/>
        <v>0</v>
      </c>
      <c r="R1144" s="14" t="e">
        <f t="shared" si="86"/>
        <v>#DIV/0!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9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8329</v>
      </c>
      <c r="P1145" t="s">
        <v>8331</v>
      </c>
      <c r="Q1145" s="14">
        <f t="shared" si="85"/>
        <v>0</v>
      </c>
      <c r="R1145" s="14">
        <f t="shared" si="86"/>
        <v>23.25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9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8332</v>
      </c>
      <c r="P1146" t="s">
        <v>8333</v>
      </c>
      <c r="Q1146" s="14">
        <f t="shared" si="85"/>
        <v>0</v>
      </c>
      <c r="R1146" s="14" t="e">
        <f t="shared" si="86"/>
        <v>#DIV/0!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9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8332</v>
      </c>
      <c r="P1147" t="s">
        <v>8333</v>
      </c>
      <c r="Q1147" s="14">
        <f t="shared" si="85"/>
        <v>0</v>
      </c>
      <c r="R1147" s="14">
        <f t="shared" si="86"/>
        <v>100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3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8332</v>
      </c>
      <c r="P1148" t="s">
        <v>8333</v>
      </c>
      <c r="Q1148" s="14">
        <f t="shared" si="85"/>
        <v>9</v>
      </c>
      <c r="R1148" s="14">
        <f t="shared" si="86"/>
        <v>44.17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9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8332</v>
      </c>
      <c r="P1149" t="s">
        <v>8333</v>
      </c>
      <c r="Q1149" s="14">
        <f t="shared" si="85"/>
        <v>0</v>
      </c>
      <c r="R1149" s="14" t="e">
        <f t="shared" si="86"/>
        <v>#DIV/0!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3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8332</v>
      </c>
      <c r="P1150" t="s">
        <v>8333</v>
      </c>
      <c r="Q1150" s="14">
        <f t="shared" si="85"/>
        <v>0</v>
      </c>
      <c r="R1150" s="14">
        <f t="shared" si="86"/>
        <v>24.33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3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8332</v>
      </c>
      <c r="P1151" t="s">
        <v>8333</v>
      </c>
      <c r="Q1151" s="14">
        <f t="shared" si="85"/>
        <v>0</v>
      </c>
      <c r="R1151" s="14">
        <f t="shared" si="86"/>
        <v>37.5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3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8332</v>
      </c>
      <c r="P1152" t="s">
        <v>8333</v>
      </c>
      <c r="Q1152" s="14">
        <f t="shared" si="85"/>
        <v>10</v>
      </c>
      <c r="R1152" s="14">
        <f t="shared" si="86"/>
        <v>42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2016</v>
      </c>
    </row>
    <row r="1153" spans="1:21" ht="49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8332</v>
      </c>
      <c r="P1153" t="s">
        <v>8333</v>
      </c>
      <c r="Q1153" s="14">
        <f t="shared" si="85"/>
        <v>0</v>
      </c>
      <c r="R1153" s="14" t="e">
        <f t="shared" si="86"/>
        <v>#DIV/0!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7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8332</v>
      </c>
      <c r="P1154" t="s">
        <v>8333</v>
      </c>
      <c r="Q1154" s="14">
        <f t="shared" si="85"/>
        <v>6</v>
      </c>
      <c r="R1154" s="14">
        <f t="shared" si="86"/>
        <v>60.73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3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8332</v>
      </c>
      <c r="P1155" t="s">
        <v>8333</v>
      </c>
      <c r="Q1155" s="14">
        <f t="shared" ref="Q1155:Q1218" si="90">ROUND(E1155/D1155*100,0)</f>
        <v>1</v>
      </c>
      <c r="R1155" s="14">
        <f t="shared" ref="R1155:R1218" si="91">ROUND(E1155/L1155,2)</f>
        <v>50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9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8332</v>
      </c>
      <c r="P1156" t="s">
        <v>8333</v>
      </c>
      <c r="Q1156" s="14">
        <f t="shared" si="90"/>
        <v>7</v>
      </c>
      <c r="R1156" s="14">
        <f t="shared" si="91"/>
        <v>108.33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9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8332</v>
      </c>
      <c r="P1157" t="s">
        <v>8333</v>
      </c>
      <c r="Q1157" s="14">
        <f t="shared" si="90"/>
        <v>1</v>
      </c>
      <c r="R1157" s="14">
        <f t="shared" si="91"/>
        <v>23.5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9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8332</v>
      </c>
      <c r="P1158" t="s">
        <v>8333</v>
      </c>
      <c r="Q1158" s="14">
        <f t="shared" si="90"/>
        <v>0</v>
      </c>
      <c r="R1158" s="14" t="e">
        <f t="shared" si="91"/>
        <v>#DIV/0!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9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8332</v>
      </c>
      <c r="P1159" t="s">
        <v>8333</v>
      </c>
      <c r="Q1159" s="14">
        <f t="shared" si="90"/>
        <v>2</v>
      </c>
      <c r="R1159" s="14">
        <f t="shared" si="91"/>
        <v>50.33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9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8332</v>
      </c>
      <c r="P1160" t="s">
        <v>8333</v>
      </c>
      <c r="Q1160" s="14">
        <f t="shared" si="90"/>
        <v>0</v>
      </c>
      <c r="R1160" s="14">
        <f t="shared" si="91"/>
        <v>11.67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9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8332</v>
      </c>
      <c r="P1161" t="s">
        <v>8333</v>
      </c>
      <c r="Q1161" s="14">
        <f t="shared" si="90"/>
        <v>0</v>
      </c>
      <c r="R1161" s="14" t="e">
        <f t="shared" si="91"/>
        <v>#DIV/0!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9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8332</v>
      </c>
      <c r="P1162" t="s">
        <v>8333</v>
      </c>
      <c r="Q1162" s="14">
        <f t="shared" si="90"/>
        <v>4</v>
      </c>
      <c r="R1162" s="14">
        <f t="shared" si="91"/>
        <v>60.79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9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8332</v>
      </c>
      <c r="P1163" t="s">
        <v>8333</v>
      </c>
      <c r="Q1163" s="14">
        <f t="shared" si="90"/>
        <v>0</v>
      </c>
      <c r="R1163" s="14" t="e">
        <f t="shared" si="91"/>
        <v>#DIV/0!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9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8332</v>
      </c>
      <c r="P1164" t="s">
        <v>8333</v>
      </c>
      <c r="Q1164" s="14">
        <f t="shared" si="90"/>
        <v>0</v>
      </c>
      <c r="R1164" s="14">
        <f t="shared" si="91"/>
        <v>17.5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9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8332</v>
      </c>
      <c r="P1165" t="s">
        <v>8333</v>
      </c>
      <c r="Q1165" s="14">
        <f t="shared" si="90"/>
        <v>0</v>
      </c>
      <c r="R1165" s="14" t="e">
        <f t="shared" si="91"/>
        <v>#DIV/0!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5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8332</v>
      </c>
      <c r="P1166" t="s">
        <v>8333</v>
      </c>
      <c r="Q1166" s="14">
        <f t="shared" si="90"/>
        <v>0</v>
      </c>
      <c r="R1166" s="14" t="e">
        <f t="shared" si="91"/>
        <v>#DIV/0!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9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8332</v>
      </c>
      <c r="P1167" t="s">
        <v>8333</v>
      </c>
      <c r="Q1167" s="14">
        <f t="shared" si="90"/>
        <v>21</v>
      </c>
      <c r="R1167" s="14">
        <f t="shared" si="91"/>
        <v>82.82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9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8332</v>
      </c>
      <c r="P1168" t="s">
        <v>8333</v>
      </c>
      <c r="Q1168" s="14">
        <f t="shared" si="90"/>
        <v>19</v>
      </c>
      <c r="R1168" s="14">
        <f t="shared" si="91"/>
        <v>358.88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9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8332</v>
      </c>
      <c r="P1169" t="s">
        <v>8333</v>
      </c>
      <c r="Q1169" s="14">
        <f t="shared" si="90"/>
        <v>2</v>
      </c>
      <c r="R1169" s="14">
        <f t="shared" si="91"/>
        <v>61.19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9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8332</v>
      </c>
      <c r="P1170" t="s">
        <v>8333</v>
      </c>
      <c r="Q1170" s="14">
        <f t="shared" si="90"/>
        <v>6</v>
      </c>
      <c r="R1170" s="14">
        <f t="shared" si="91"/>
        <v>340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9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8332</v>
      </c>
      <c r="P1171" t="s">
        <v>8333</v>
      </c>
      <c r="Q1171" s="14">
        <f t="shared" si="90"/>
        <v>0</v>
      </c>
      <c r="R1171" s="14">
        <f t="shared" si="91"/>
        <v>5.67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9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8332</v>
      </c>
      <c r="P1172" t="s">
        <v>8333</v>
      </c>
      <c r="Q1172" s="14">
        <f t="shared" si="90"/>
        <v>0</v>
      </c>
      <c r="R1172" s="14">
        <f t="shared" si="91"/>
        <v>50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3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8332</v>
      </c>
      <c r="P1173" t="s">
        <v>8333</v>
      </c>
      <c r="Q1173" s="14">
        <f t="shared" si="90"/>
        <v>0</v>
      </c>
      <c r="R1173" s="14">
        <f t="shared" si="91"/>
        <v>25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7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8332</v>
      </c>
      <c r="P1174" t="s">
        <v>8333</v>
      </c>
      <c r="Q1174" s="14">
        <f t="shared" si="90"/>
        <v>0</v>
      </c>
      <c r="R1174" s="14" t="e">
        <f t="shared" si="91"/>
        <v>#DIV/0!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9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8332</v>
      </c>
      <c r="P1175" t="s">
        <v>8333</v>
      </c>
      <c r="Q1175" s="14">
        <f t="shared" si="90"/>
        <v>0</v>
      </c>
      <c r="R1175" s="14">
        <f t="shared" si="91"/>
        <v>30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9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8332</v>
      </c>
      <c r="P1176" t="s">
        <v>8333</v>
      </c>
      <c r="Q1176" s="14">
        <f t="shared" si="90"/>
        <v>6</v>
      </c>
      <c r="R1176" s="14">
        <f t="shared" si="91"/>
        <v>46.63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9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8332</v>
      </c>
      <c r="P1177" t="s">
        <v>8333</v>
      </c>
      <c r="Q1177" s="14">
        <f t="shared" si="90"/>
        <v>3</v>
      </c>
      <c r="R1177" s="14">
        <f t="shared" si="91"/>
        <v>65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8332</v>
      </c>
      <c r="P1178" t="s">
        <v>8333</v>
      </c>
      <c r="Q1178" s="14">
        <f t="shared" si="90"/>
        <v>0</v>
      </c>
      <c r="R1178" s="14">
        <f t="shared" si="91"/>
        <v>10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9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8332</v>
      </c>
      <c r="P1179" t="s">
        <v>8333</v>
      </c>
      <c r="Q1179" s="14">
        <f t="shared" si="90"/>
        <v>0</v>
      </c>
      <c r="R1179" s="14" t="e">
        <f t="shared" si="91"/>
        <v>#DIV/0!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9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8332</v>
      </c>
      <c r="P1180" t="s">
        <v>8333</v>
      </c>
      <c r="Q1180" s="14">
        <f t="shared" si="90"/>
        <v>0</v>
      </c>
      <c r="R1180" s="14">
        <f t="shared" si="91"/>
        <v>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9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8332</v>
      </c>
      <c r="P1181" t="s">
        <v>8333</v>
      </c>
      <c r="Q1181" s="14">
        <f t="shared" si="90"/>
        <v>5</v>
      </c>
      <c r="R1181" s="14">
        <f t="shared" si="91"/>
        <v>640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3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8332</v>
      </c>
      <c r="P1182" t="s">
        <v>8333</v>
      </c>
      <c r="Q1182" s="14">
        <f t="shared" si="90"/>
        <v>12</v>
      </c>
      <c r="R1182" s="14">
        <f t="shared" si="91"/>
        <v>69.12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7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8332</v>
      </c>
      <c r="P1183" t="s">
        <v>8333</v>
      </c>
      <c r="Q1183" s="14">
        <f t="shared" si="90"/>
        <v>0</v>
      </c>
      <c r="R1183" s="14">
        <f t="shared" si="91"/>
        <v>1.33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9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8332</v>
      </c>
      <c r="P1184" t="s">
        <v>8333</v>
      </c>
      <c r="Q1184" s="14">
        <f t="shared" si="90"/>
        <v>4</v>
      </c>
      <c r="R1184" s="14">
        <f t="shared" si="91"/>
        <v>10.5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2017</v>
      </c>
    </row>
    <row r="1185" spans="1:21" ht="49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8332</v>
      </c>
      <c r="P1185" t="s">
        <v>8333</v>
      </c>
      <c r="Q1185" s="14">
        <f t="shared" si="90"/>
        <v>4</v>
      </c>
      <c r="R1185" s="14">
        <f t="shared" si="91"/>
        <v>33.33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9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0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8334</v>
      </c>
      <c r="P1186" t="s">
        <v>8335</v>
      </c>
      <c r="Q1186" s="14">
        <f t="shared" si="90"/>
        <v>105</v>
      </c>
      <c r="R1186" s="14">
        <f t="shared" si="91"/>
        <v>61.56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9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0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8334</v>
      </c>
      <c r="P1187" t="s">
        <v>8335</v>
      </c>
      <c r="Q1187" s="14">
        <f t="shared" si="90"/>
        <v>105</v>
      </c>
      <c r="R1187" s="14">
        <f t="shared" si="91"/>
        <v>118.74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9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8334</v>
      </c>
      <c r="P1188" t="s">
        <v>8335</v>
      </c>
      <c r="Q1188" s="14">
        <f t="shared" si="90"/>
        <v>107</v>
      </c>
      <c r="R1188" s="14">
        <f t="shared" si="91"/>
        <v>65.08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9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8334</v>
      </c>
      <c r="P1189" t="s">
        <v>8335</v>
      </c>
      <c r="Q1189" s="14">
        <f t="shared" si="90"/>
        <v>104</v>
      </c>
      <c r="R1189" s="14">
        <f t="shared" si="91"/>
        <v>130.16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9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8334</v>
      </c>
      <c r="P1190" t="s">
        <v>8335</v>
      </c>
      <c r="Q1190" s="14">
        <f t="shared" si="90"/>
        <v>161</v>
      </c>
      <c r="R1190" s="14">
        <f t="shared" si="91"/>
        <v>37.78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9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0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8334</v>
      </c>
      <c r="P1191" t="s">
        <v>8335</v>
      </c>
      <c r="Q1191" s="14">
        <f t="shared" si="90"/>
        <v>108</v>
      </c>
      <c r="R1191" s="14">
        <f t="shared" si="91"/>
        <v>112.79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3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0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8334</v>
      </c>
      <c r="P1192" t="s">
        <v>8335</v>
      </c>
      <c r="Q1192" s="14">
        <f t="shared" si="90"/>
        <v>135</v>
      </c>
      <c r="R1192" s="14">
        <f t="shared" si="91"/>
        <v>51.92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9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0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8334</v>
      </c>
      <c r="P1193" t="s">
        <v>8335</v>
      </c>
      <c r="Q1193" s="14">
        <f t="shared" si="90"/>
        <v>109</v>
      </c>
      <c r="R1193" s="14">
        <f t="shared" si="91"/>
        <v>89.24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3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0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8334</v>
      </c>
      <c r="P1194" t="s">
        <v>8335</v>
      </c>
      <c r="Q1194" s="14">
        <f t="shared" si="90"/>
        <v>290</v>
      </c>
      <c r="R1194" s="14">
        <f t="shared" si="91"/>
        <v>19.329999999999998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9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0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8334</v>
      </c>
      <c r="P1195" t="s">
        <v>8335</v>
      </c>
      <c r="Q1195" s="14">
        <f t="shared" si="90"/>
        <v>104</v>
      </c>
      <c r="R1195" s="14">
        <f t="shared" si="91"/>
        <v>79.97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9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0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8334</v>
      </c>
      <c r="P1196" t="s">
        <v>8335</v>
      </c>
      <c r="Q1196" s="14">
        <f t="shared" si="90"/>
        <v>322</v>
      </c>
      <c r="R1196" s="14">
        <f t="shared" si="91"/>
        <v>56.41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5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0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8334</v>
      </c>
      <c r="P1197" t="s">
        <v>8335</v>
      </c>
      <c r="Q1197" s="14">
        <f t="shared" si="90"/>
        <v>135</v>
      </c>
      <c r="R1197" s="14">
        <f t="shared" si="91"/>
        <v>79.41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3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0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8334</v>
      </c>
      <c r="P1198" t="s">
        <v>8335</v>
      </c>
      <c r="Q1198" s="14">
        <f t="shared" si="90"/>
        <v>270</v>
      </c>
      <c r="R1198" s="14">
        <f t="shared" si="91"/>
        <v>76.44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9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0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8334</v>
      </c>
      <c r="P1199" t="s">
        <v>8335</v>
      </c>
      <c r="Q1199" s="14">
        <f t="shared" si="90"/>
        <v>253</v>
      </c>
      <c r="R1199" s="14">
        <f t="shared" si="91"/>
        <v>121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9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8334</v>
      </c>
      <c r="P1200" t="s">
        <v>8335</v>
      </c>
      <c r="Q1200" s="14">
        <f t="shared" si="90"/>
        <v>261</v>
      </c>
      <c r="R1200" s="14">
        <f t="shared" si="91"/>
        <v>54.62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9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0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8334</v>
      </c>
      <c r="P1201" t="s">
        <v>8335</v>
      </c>
      <c r="Q1201" s="14">
        <f t="shared" si="90"/>
        <v>101</v>
      </c>
      <c r="R1201" s="14">
        <f t="shared" si="91"/>
        <v>299.22000000000003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9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0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8334</v>
      </c>
      <c r="P1202" t="s">
        <v>8335</v>
      </c>
      <c r="Q1202" s="14">
        <f t="shared" si="90"/>
        <v>126</v>
      </c>
      <c r="R1202" s="14">
        <f t="shared" si="91"/>
        <v>58.53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9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0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8334</v>
      </c>
      <c r="P1203" t="s">
        <v>8335</v>
      </c>
      <c r="Q1203" s="14">
        <f t="shared" si="90"/>
        <v>102</v>
      </c>
      <c r="R1203" s="14">
        <f t="shared" si="91"/>
        <v>55.37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9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0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8334</v>
      </c>
      <c r="P1204" t="s">
        <v>8335</v>
      </c>
      <c r="Q1204" s="14">
        <f t="shared" si="90"/>
        <v>199</v>
      </c>
      <c r="R1204" s="14">
        <f t="shared" si="91"/>
        <v>183.8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9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0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8334</v>
      </c>
      <c r="P1205" t="s">
        <v>8335</v>
      </c>
      <c r="Q1205" s="14">
        <f t="shared" si="90"/>
        <v>102</v>
      </c>
      <c r="R1205" s="14">
        <f t="shared" si="91"/>
        <v>165.35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9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0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8334</v>
      </c>
      <c r="P1206" t="s">
        <v>8335</v>
      </c>
      <c r="Q1206" s="14">
        <f t="shared" si="90"/>
        <v>103</v>
      </c>
      <c r="R1206" s="14">
        <f t="shared" si="91"/>
        <v>234.79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9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0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8334</v>
      </c>
      <c r="P1207" t="s">
        <v>8335</v>
      </c>
      <c r="Q1207" s="14">
        <f t="shared" si="90"/>
        <v>101</v>
      </c>
      <c r="R1207" s="14">
        <f t="shared" si="91"/>
        <v>211.48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9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0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8334</v>
      </c>
      <c r="P1208" t="s">
        <v>8335</v>
      </c>
      <c r="Q1208" s="14">
        <f t="shared" si="90"/>
        <v>115</v>
      </c>
      <c r="R1208" s="14">
        <f t="shared" si="91"/>
        <v>32.340000000000003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3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0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8334</v>
      </c>
      <c r="P1209" t="s">
        <v>8335</v>
      </c>
      <c r="Q1209" s="14">
        <f t="shared" si="90"/>
        <v>104</v>
      </c>
      <c r="R1209" s="14">
        <f t="shared" si="91"/>
        <v>123.38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9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8334</v>
      </c>
      <c r="P1210" t="s">
        <v>8335</v>
      </c>
      <c r="Q1210" s="14">
        <f t="shared" si="90"/>
        <v>155</v>
      </c>
      <c r="R1210" s="14">
        <f t="shared" si="91"/>
        <v>207.07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9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0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8334</v>
      </c>
      <c r="P1211" t="s">
        <v>8335</v>
      </c>
      <c r="Q1211" s="14">
        <f t="shared" si="90"/>
        <v>106</v>
      </c>
      <c r="R1211" s="14">
        <f t="shared" si="91"/>
        <v>138.26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3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0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8334</v>
      </c>
      <c r="P1212" t="s">
        <v>8335</v>
      </c>
      <c r="Q1212" s="14">
        <f t="shared" si="90"/>
        <v>254</v>
      </c>
      <c r="R1212" s="14">
        <f t="shared" si="91"/>
        <v>493.82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9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0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8334</v>
      </c>
      <c r="P1213" t="s">
        <v>8335</v>
      </c>
      <c r="Q1213" s="14">
        <f t="shared" si="90"/>
        <v>101</v>
      </c>
      <c r="R1213" s="14">
        <f t="shared" si="91"/>
        <v>168.5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9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0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8334</v>
      </c>
      <c r="P1214" t="s">
        <v>8335</v>
      </c>
      <c r="Q1214" s="14">
        <f t="shared" si="90"/>
        <v>129</v>
      </c>
      <c r="R1214" s="14">
        <f t="shared" si="91"/>
        <v>38.869999999999997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9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0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8334</v>
      </c>
      <c r="P1215" t="s">
        <v>8335</v>
      </c>
      <c r="Q1215" s="14">
        <f t="shared" si="90"/>
        <v>102</v>
      </c>
      <c r="R1215" s="14">
        <f t="shared" si="91"/>
        <v>61.53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2017</v>
      </c>
    </row>
    <row r="1216" spans="1:21" ht="49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8334</v>
      </c>
      <c r="P1216" t="s">
        <v>8335</v>
      </c>
      <c r="Q1216" s="14">
        <f t="shared" si="90"/>
        <v>132</v>
      </c>
      <c r="R1216" s="14">
        <f t="shared" si="91"/>
        <v>105.44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9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8334</v>
      </c>
      <c r="P1217" t="s">
        <v>8335</v>
      </c>
      <c r="Q1217" s="14">
        <f t="shared" si="90"/>
        <v>786</v>
      </c>
      <c r="R1217" s="14">
        <f t="shared" si="91"/>
        <v>71.59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3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0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8334</v>
      </c>
      <c r="P1218" t="s">
        <v>8335</v>
      </c>
      <c r="Q1218" s="14">
        <f t="shared" si="90"/>
        <v>146</v>
      </c>
      <c r="R1218" s="14">
        <f t="shared" si="91"/>
        <v>91.88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9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0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8334</v>
      </c>
      <c r="P1219" t="s">
        <v>8335</v>
      </c>
      <c r="Q1219" s="14">
        <f t="shared" ref="Q1219:Q1282" si="95">ROUND(E1219/D1219*100,0)</f>
        <v>103</v>
      </c>
      <c r="R1219" s="14">
        <f t="shared" ref="R1219:R1282" si="96">ROUND(E1219/L1219,2)</f>
        <v>148.57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49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8334</v>
      </c>
      <c r="P1220" t="s">
        <v>8335</v>
      </c>
      <c r="Q1220" s="14">
        <f t="shared" si="95"/>
        <v>172</v>
      </c>
      <c r="R1220" s="14">
        <f t="shared" si="96"/>
        <v>174.21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3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0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8334</v>
      </c>
      <c r="P1221" t="s">
        <v>8335</v>
      </c>
      <c r="Q1221" s="14">
        <f t="shared" si="95"/>
        <v>159</v>
      </c>
      <c r="R1221" s="14">
        <f t="shared" si="96"/>
        <v>102.86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9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0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8334</v>
      </c>
      <c r="P1222" t="s">
        <v>8335</v>
      </c>
      <c r="Q1222" s="14">
        <f t="shared" si="95"/>
        <v>104</v>
      </c>
      <c r="R1222" s="14">
        <f t="shared" si="96"/>
        <v>111.18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9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0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8334</v>
      </c>
      <c r="P1223" t="s">
        <v>8335</v>
      </c>
      <c r="Q1223" s="14">
        <f t="shared" si="95"/>
        <v>111</v>
      </c>
      <c r="R1223" s="14">
        <f t="shared" si="96"/>
        <v>23.8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3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0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8334</v>
      </c>
      <c r="P1224" t="s">
        <v>8335</v>
      </c>
      <c r="Q1224" s="14">
        <f t="shared" si="95"/>
        <v>280</v>
      </c>
      <c r="R1224" s="14">
        <f t="shared" si="96"/>
        <v>81.27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3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0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8334</v>
      </c>
      <c r="P1225" t="s">
        <v>8335</v>
      </c>
      <c r="Q1225" s="14">
        <f t="shared" si="95"/>
        <v>112</v>
      </c>
      <c r="R1225" s="14">
        <f t="shared" si="96"/>
        <v>116.21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3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8321</v>
      </c>
      <c r="P1226" t="s">
        <v>8336</v>
      </c>
      <c r="Q1226" s="14">
        <f t="shared" si="95"/>
        <v>7</v>
      </c>
      <c r="R1226" s="14">
        <f t="shared" si="96"/>
        <v>58.89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9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8321</v>
      </c>
      <c r="P1227" t="s">
        <v>8336</v>
      </c>
      <c r="Q1227" s="14">
        <f t="shared" si="95"/>
        <v>4</v>
      </c>
      <c r="R1227" s="14">
        <f t="shared" si="96"/>
        <v>44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9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8321</v>
      </c>
      <c r="P1228" t="s">
        <v>8336</v>
      </c>
      <c r="Q1228" s="14">
        <f t="shared" si="95"/>
        <v>4</v>
      </c>
      <c r="R1228" s="14">
        <f t="shared" si="96"/>
        <v>48.43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9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8321</v>
      </c>
      <c r="P1229" t="s">
        <v>8336</v>
      </c>
      <c r="Q1229" s="14">
        <f t="shared" si="95"/>
        <v>0</v>
      </c>
      <c r="R1229" s="14" t="e">
        <f t="shared" si="96"/>
        <v>#DIV/0!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3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8321</v>
      </c>
      <c r="P1230" t="s">
        <v>8336</v>
      </c>
      <c r="Q1230" s="14">
        <f t="shared" si="95"/>
        <v>29</v>
      </c>
      <c r="R1230" s="14">
        <f t="shared" si="96"/>
        <v>61.04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9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8321</v>
      </c>
      <c r="P1231" t="s">
        <v>8336</v>
      </c>
      <c r="Q1231" s="14">
        <f t="shared" si="95"/>
        <v>1</v>
      </c>
      <c r="R1231" s="14">
        <f t="shared" si="96"/>
        <v>25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9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8321</v>
      </c>
      <c r="P1232" t="s">
        <v>8336</v>
      </c>
      <c r="Q1232" s="14">
        <f t="shared" si="95"/>
        <v>0</v>
      </c>
      <c r="R1232" s="14" t="e">
        <f t="shared" si="96"/>
        <v>#DIV/0!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9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8321</v>
      </c>
      <c r="P1233" t="s">
        <v>8336</v>
      </c>
      <c r="Q1233" s="14">
        <f t="shared" si="95"/>
        <v>0</v>
      </c>
      <c r="R1233" s="14" t="e">
        <f t="shared" si="96"/>
        <v>#DIV/0!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9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8321</v>
      </c>
      <c r="P1234" t="s">
        <v>8336</v>
      </c>
      <c r="Q1234" s="14">
        <f t="shared" si="95"/>
        <v>1</v>
      </c>
      <c r="R1234" s="14">
        <f t="shared" si="96"/>
        <v>40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9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8321</v>
      </c>
      <c r="P1235" t="s">
        <v>8336</v>
      </c>
      <c r="Q1235" s="14">
        <f t="shared" si="95"/>
        <v>12</v>
      </c>
      <c r="R1235" s="14">
        <f t="shared" si="96"/>
        <v>19.329999999999998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9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8321</v>
      </c>
      <c r="P1236" t="s">
        <v>8336</v>
      </c>
      <c r="Q1236" s="14">
        <f t="shared" si="95"/>
        <v>0</v>
      </c>
      <c r="R1236" s="14" t="e">
        <f t="shared" si="96"/>
        <v>#DIV/0!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9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8321</v>
      </c>
      <c r="P1237" t="s">
        <v>8336</v>
      </c>
      <c r="Q1237" s="14">
        <f t="shared" si="95"/>
        <v>3</v>
      </c>
      <c r="R1237" s="14">
        <f t="shared" si="96"/>
        <v>35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7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8321</v>
      </c>
      <c r="P1238" t="s">
        <v>8336</v>
      </c>
      <c r="Q1238" s="14">
        <f t="shared" si="95"/>
        <v>0</v>
      </c>
      <c r="R1238" s="14" t="e">
        <f t="shared" si="96"/>
        <v>#DIV/0!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9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8321</v>
      </c>
      <c r="P1239" t="s">
        <v>8336</v>
      </c>
      <c r="Q1239" s="14">
        <f t="shared" si="95"/>
        <v>0</v>
      </c>
      <c r="R1239" s="14" t="e">
        <f t="shared" si="96"/>
        <v>#DIV/0!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9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8321</v>
      </c>
      <c r="P1240" t="s">
        <v>8336</v>
      </c>
      <c r="Q1240" s="14">
        <f t="shared" si="95"/>
        <v>18</v>
      </c>
      <c r="R1240" s="14">
        <f t="shared" si="96"/>
        <v>59.33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3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8321</v>
      </c>
      <c r="P1241" t="s">
        <v>8336</v>
      </c>
      <c r="Q1241" s="14">
        <f t="shared" si="95"/>
        <v>0</v>
      </c>
      <c r="R1241" s="14" t="e">
        <f t="shared" si="96"/>
        <v>#DIV/0!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2012</v>
      </c>
    </row>
    <row r="1242" spans="1:21" ht="33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8321</v>
      </c>
      <c r="P1242" t="s">
        <v>8336</v>
      </c>
      <c r="Q1242" s="14">
        <f t="shared" si="95"/>
        <v>3</v>
      </c>
      <c r="R1242" s="14">
        <f t="shared" si="96"/>
        <v>30.13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9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8321</v>
      </c>
      <c r="P1243" t="s">
        <v>8336</v>
      </c>
      <c r="Q1243" s="14">
        <f t="shared" si="95"/>
        <v>51</v>
      </c>
      <c r="R1243" s="14">
        <f t="shared" si="96"/>
        <v>74.62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9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8321</v>
      </c>
      <c r="P1244" t="s">
        <v>8336</v>
      </c>
      <c r="Q1244" s="14">
        <f t="shared" si="95"/>
        <v>1</v>
      </c>
      <c r="R1244" s="14">
        <f t="shared" si="96"/>
        <v>5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9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8321</v>
      </c>
      <c r="P1245" t="s">
        <v>8336</v>
      </c>
      <c r="Q1245" s="14">
        <f t="shared" si="95"/>
        <v>14</v>
      </c>
      <c r="R1245" s="14">
        <f t="shared" si="96"/>
        <v>44.5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9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0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8321</v>
      </c>
      <c r="P1246" t="s">
        <v>8322</v>
      </c>
      <c r="Q1246" s="14">
        <f t="shared" si="95"/>
        <v>104</v>
      </c>
      <c r="R1246" s="14">
        <f t="shared" si="96"/>
        <v>46.13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9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0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8321</v>
      </c>
      <c r="P1247" t="s">
        <v>8322</v>
      </c>
      <c r="Q1247" s="14">
        <f t="shared" si="95"/>
        <v>120</v>
      </c>
      <c r="R1247" s="14">
        <f t="shared" si="96"/>
        <v>141.47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9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0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8321</v>
      </c>
      <c r="P1248" t="s">
        <v>8322</v>
      </c>
      <c r="Q1248" s="14">
        <f t="shared" si="95"/>
        <v>117</v>
      </c>
      <c r="R1248" s="14">
        <f t="shared" si="96"/>
        <v>75.48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3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8321</v>
      </c>
      <c r="P1249" t="s">
        <v>8322</v>
      </c>
      <c r="Q1249" s="14">
        <f t="shared" si="95"/>
        <v>122</v>
      </c>
      <c r="R1249" s="14">
        <f t="shared" si="96"/>
        <v>85.5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3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8321</v>
      </c>
      <c r="P1250" t="s">
        <v>8322</v>
      </c>
      <c r="Q1250" s="14">
        <f t="shared" si="95"/>
        <v>152</v>
      </c>
      <c r="R1250" s="14">
        <f t="shared" si="96"/>
        <v>64.25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9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0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8321</v>
      </c>
      <c r="P1251" t="s">
        <v>8322</v>
      </c>
      <c r="Q1251" s="14">
        <f t="shared" si="95"/>
        <v>104</v>
      </c>
      <c r="R1251" s="14">
        <f t="shared" si="96"/>
        <v>64.47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9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0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8321</v>
      </c>
      <c r="P1252" t="s">
        <v>8322</v>
      </c>
      <c r="Q1252" s="14">
        <f t="shared" si="95"/>
        <v>200</v>
      </c>
      <c r="R1252" s="14">
        <f t="shared" si="96"/>
        <v>118.2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3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0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8321</v>
      </c>
      <c r="P1253" t="s">
        <v>8322</v>
      </c>
      <c r="Q1253" s="14">
        <f t="shared" si="95"/>
        <v>102</v>
      </c>
      <c r="R1253" s="14">
        <f t="shared" si="96"/>
        <v>82.54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9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0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8321</v>
      </c>
      <c r="P1254" t="s">
        <v>8322</v>
      </c>
      <c r="Q1254" s="14">
        <f t="shared" si="95"/>
        <v>138</v>
      </c>
      <c r="R1254" s="14">
        <f t="shared" si="96"/>
        <v>34.17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9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0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8321</v>
      </c>
      <c r="P1255" t="s">
        <v>8322</v>
      </c>
      <c r="Q1255" s="14">
        <f t="shared" si="95"/>
        <v>303833</v>
      </c>
      <c r="R1255" s="14">
        <f t="shared" si="96"/>
        <v>42.73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9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0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8321</v>
      </c>
      <c r="P1256" t="s">
        <v>8322</v>
      </c>
      <c r="Q1256" s="14">
        <f t="shared" si="95"/>
        <v>199</v>
      </c>
      <c r="R1256" s="14">
        <f t="shared" si="96"/>
        <v>94.49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2011</v>
      </c>
    </row>
    <row r="1257" spans="1:21" ht="49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0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8321</v>
      </c>
      <c r="P1257" t="s">
        <v>8322</v>
      </c>
      <c r="Q1257" s="14">
        <f t="shared" si="95"/>
        <v>202</v>
      </c>
      <c r="R1257" s="14">
        <f t="shared" si="96"/>
        <v>55.7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9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0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8321</v>
      </c>
      <c r="P1258" t="s">
        <v>8322</v>
      </c>
      <c r="Q1258" s="14">
        <f t="shared" si="95"/>
        <v>118</v>
      </c>
      <c r="R1258" s="14">
        <f t="shared" si="96"/>
        <v>98.03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9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0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8321</v>
      </c>
      <c r="P1259" t="s">
        <v>8322</v>
      </c>
      <c r="Q1259" s="14">
        <f t="shared" si="95"/>
        <v>295</v>
      </c>
      <c r="R1259" s="14">
        <f t="shared" si="96"/>
        <v>92.1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9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8321</v>
      </c>
      <c r="P1260" t="s">
        <v>8322</v>
      </c>
      <c r="Q1260" s="14">
        <f t="shared" si="95"/>
        <v>213</v>
      </c>
      <c r="R1260" s="14">
        <f t="shared" si="96"/>
        <v>38.18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3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0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8321</v>
      </c>
      <c r="P1261" t="s">
        <v>8322</v>
      </c>
      <c r="Q1261" s="14">
        <f t="shared" si="95"/>
        <v>104</v>
      </c>
      <c r="R1261" s="14">
        <f t="shared" si="96"/>
        <v>27.15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9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0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8321</v>
      </c>
      <c r="P1262" t="s">
        <v>8322</v>
      </c>
      <c r="Q1262" s="14">
        <f t="shared" si="95"/>
        <v>114</v>
      </c>
      <c r="R1262" s="14">
        <f t="shared" si="96"/>
        <v>50.69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3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0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8321</v>
      </c>
      <c r="P1263" t="s">
        <v>8322</v>
      </c>
      <c r="Q1263" s="14">
        <f t="shared" si="95"/>
        <v>101</v>
      </c>
      <c r="R1263" s="14">
        <f t="shared" si="96"/>
        <v>38.94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2014</v>
      </c>
    </row>
    <row r="1264" spans="1:21" ht="49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0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8321</v>
      </c>
      <c r="P1264" t="s">
        <v>8322</v>
      </c>
      <c r="Q1264" s="14">
        <f t="shared" si="95"/>
        <v>125</v>
      </c>
      <c r="R1264" s="14">
        <f t="shared" si="96"/>
        <v>77.64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3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0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8321</v>
      </c>
      <c r="P1265" t="s">
        <v>8322</v>
      </c>
      <c r="Q1265" s="14">
        <f t="shared" si="95"/>
        <v>119</v>
      </c>
      <c r="R1265" s="14">
        <f t="shared" si="96"/>
        <v>43.54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9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0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8321</v>
      </c>
      <c r="P1266" t="s">
        <v>8322</v>
      </c>
      <c r="Q1266" s="14">
        <f t="shared" si="95"/>
        <v>166</v>
      </c>
      <c r="R1266" s="14">
        <f t="shared" si="96"/>
        <v>31.82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5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0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8321</v>
      </c>
      <c r="P1267" t="s">
        <v>8322</v>
      </c>
      <c r="Q1267" s="14">
        <f t="shared" si="95"/>
        <v>119</v>
      </c>
      <c r="R1267" s="14">
        <f t="shared" si="96"/>
        <v>63.18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3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0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8321</v>
      </c>
      <c r="P1268" t="s">
        <v>8322</v>
      </c>
      <c r="Q1268" s="14">
        <f t="shared" si="95"/>
        <v>100</v>
      </c>
      <c r="R1268" s="14">
        <f t="shared" si="96"/>
        <v>190.9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2014</v>
      </c>
    </row>
    <row r="1269" spans="1:21" ht="49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0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8321</v>
      </c>
      <c r="P1269" t="s">
        <v>8322</v>
      </c>
      <c r="Q1269" s="14">
        <f t="shared" si="95"/>
        <v>102</v>
      </c>
      <c r="R1269" s="14">
        <f t="shared" si="96"/>
        <v>140.86000000000001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3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8321</v>
      </c>
      <c r="P1270" t="s">
        <v>8322</v>
      </c>
      <c r="Q1270" s="14">
        <f t="shared" si="95"/>
        <v>117</v>
      </c>
      <c r="R1270" s="14">
        <f t="shared" si="96"/>
        <v>76.92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9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0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8321</v>
      </c>
      <c r="P1271" t="s">
        <v>8322</v>
      </c>
      <c r="Q1271" s="14">
        <f t="shared" si="95"/>
        <v>109</v>
      </c>
      <c r="R1271" s="14">
        <f t="shared" si="96"/>
        <v>99.16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3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0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8321</v>
      </c>
      <c r="P1272" t="s">
        <v>8322</v>
      </c>
      <c r="Q1272" s="14">
        <f t="shared" si="95"/>
        <v>115</v>
      </c>
      <c r="R1272" s="14">
        <f t="shared" si="96"/>
        <v>67.88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9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0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8321</v>
      </c>
      <c r="P1273" t="s">
        <v>8322</v>
      </c>
      <c r="Q1273" s="14">
        <f t="shared" si="95"/>
        <v>102</v>
      </c>
      <c r="R1273" s="14">
        <f t="shared" si="96"/>
        <v>246.29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9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8321</v>
      </c>
      <c r="P1274" t="s">
        <v>8322</v>
      </c>
      <c r="Q1274" s="14">
        <f t="shared" si="95"/>
        <v>106</v>
      </c>
      <c r="R1274" s="14">
        <f t="shared" si="96"/>
        <v>189.29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3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0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8321</v>
      </c>
      <c r="P1275" t="s">
        <v>8322</v>
      </c>
      <c r="Q1275" s="14">
        <f t="shared" si="95"/>
        <v>104</v>
      </c>
      <c r="R1275" s="14">
        <f t="shared" si="96"/>
        <v>76.67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9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0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8321</v>
      </c>
      <c r="P1276" t="s">
        <v>8322</v>
      </c>
      <c r="Q1276" s="14">
        <f t="shared" si="95"/>
        <v>155</v>
      </c>
      <c r="R1276" s="14">
        <f t="shared" si="96"/>
        <v>82.96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9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0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8321</v>
      </c>
      <c r="P1277" t="s">
        <v>8322</v>
      </c>
      <c r="Q1277" s="14">
        <f t="shared" si="95"/>
        <v>162</v>
      </c>
      <c r="R1277" s="14">
        <f t="shared" si="96"/>
        <v>62.52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3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0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8321</v>
      </c>
      <c r="P1278" t="s">
        <v>8322</v>
      </c>
      <c r="Q1278" s="14">
        <f t="shared" si="95"/>
        <v>104</v>
      </c>
      <c r="R1278" s="14">
        <f t="shared" si="96"/>
        <v>46.07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9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0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8321</v>
      </c>
      <c r="P1279" t="s">
        <v>8322</v>
      </c>
      <c r="Q1279" s="14">
        <f t="shared" si="95"/>
        <v>106</v>
      </c>
      <c r="R1279" s="14">
        <f t="shared" si="96"/>
        <v>38.54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9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8321</v>
      </c>
      <c r="P1280" t="s">
        <v>8322</v>
      </c>
      <c r="Q1280" s="14">
        <f t="shared" si="95"/>
        <v>155</v>
      </c>
      <c r="R1280" s="14">
        <f t="shared" si="96"/>
        <v>53.01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9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0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8321</v>
      </c>
      <c r="P1281" t="s">
        <v>8322</v>
      </c>
      <c r="Q1281" s="14">
        <f t="shared" si="95"/>
        <v>111</v>
      </c>
      <c r="R1281" s="14">
        <f t="shared" si="96"/>
        <v>73.36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9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0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8321</v>
      </c>
      <c r="P1282" t="s">
        <v>8322</v>
      </c>
      <c r="Q1282" s="14">
        <f t="shared" si="95"/>
        <v>111</v>
      </c>
      <c r="R1282" s="14">
        <f t="shared" si="96"/>
        <v>127.98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2011</v>
      </c>
    </row>
    <row r="1283" spans="1:21" ht="49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0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8321</v>
      </c>
      <c r="P1283" t="s">
        <v>8322</v>
      </c>
      <c r="Q1283" s="14">
        <f t="shared" ref="Q1283:Q1346" si="100">ROUND(E1283/D1283*100,0)</f>
        <v>111</v>
      </c>
      <c r="R1283" s="14">
        <f t="shared" ref="R1283:R1346" si="101">ROUND(E1283/L1283,2)</f>
        <v>104.73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49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0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8321</v>
      </c>
      <c r="P1284" t="s">
        <v>8322</v>
      </c>
      <c r="Q1284" s="14">
        <f t="shared" si="100"/>
        <v>124</v>
      </c>
      <c r="R1284" s="14">
        <f t="shared" si="101"/>
        <v>67.67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9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0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8321</v>
      </c>
      <c r="P1285" t="s">
        <v>8322</v>
      </c>
      <c r="Q1285" s="14">
        <f t="shared" si="100"/>
        <v>211</v>
      </c>
      <c r="R1285" s="14">
        <f t="shared" si="101"/>
        <v>95.93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9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0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8313</v>
      </c>
      <c r="P1286" t="s">
        <v>8314</v>
      </c>
      <c r="Q1286" s="14">
        <f t="shared" si="100"/>
        <v>101</v>
      </c>
      <c r="R1286" s="14">
        <f t="shared" si="101"/>
        <v>65.16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9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0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8313</v>
      </c>
      <c r="P1287" t="s">
        <v>8314</v>
      </c>
      <c r="Q1287" s="14">
        <f t="shared" si="100"/>
        <v>102</v>
      </c>
      <c r="R1287" s="14">
        <f t="shared" si="101"/>
        <v>32.270000000000003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9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0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8313</v>
      </c>
      <c r="P1288" t="s">
        <v>8314</v>
      </c>
      <c r="Q1288" s="14">
        <f t="shared" si="100"/>
        <v>108</v>
      </c>
      <c r="R1288" s="14">
        <f t="shared" si="101"/>
        <v>81.25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0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8313</v>
      </c>
      <c r="P1289" t="s">
        <v>8314</v>
      </c>
      <c r="Q1289" s="14">
        <f t="shared" si="100"/>
        <v>242</v>
      </c>
      <c r="R1289" s="14">
        <f t="shared" si="101"/>
        <v>24.2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9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8313</v>
      </c>
      <c r="P1290" t="s">
        <v>8314</v>
      </c>
      <c r="Q1290" s="14">
        <f t="shared" si="100"/>
        <v>100</v>
      </c>
      <c r="R1290" s="14">
        <f t="shared" si="101"/>
        <v>65.87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9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0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8313</v>
      </c>
      <c r="P1291" t="s">
        <v>8314</v>
      </c>
      <c r="Q1291" s="14">
        <f t="shared" si="100"/>
        <v>125</v>
      </c>
      <c r="R1291" s="14">
        <f t="shared" si="101"/>
        <v>36.08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2017</v>
      </c>
    </row>
    <row r="1292" spans="1:21" ht="33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0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8313</v>
      </c>
      <c r="P1292" t="s">
        <v>8314</v>
      </c>
      <c r="Q1292" s="14">
        <f t="shared" si="100"/>
        <v>109</v>
      </c>
      <c r="R1292" s="14">
        <f t="shared" si="101"/>
        <v>44.19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9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0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8313</v>
      </c>
      <c r="P1293" t="s">
        <v>8314</v>
      </c>
      <c r="Q1293" s="14">
        <f t="shared" si="100"/>
        <v>146</v>
      </c>
      <c r="R1293" s="14">
        <f t="shared" si="101"/>
        <v>104.07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9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0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8313</v>
      </c>
      <c r="P1294" t="s">
        <v>8314</v>
      </c>
      <c r="Q1294" s="14">
        <f t="shared" si="100"/>
        <v>110</v>
      </c>
      <c r="R1294" s="14">
        <f t="shared" si="101"/>
        <v>35.96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9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0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8313</v>
      </c>
      <c r="P1295" t="s">
        <v>8314</v>
      </c>
      <c r="Q1295" s="14">
        <f t="shared" si="100"/>
        <v>102</v>
      </c>
      <c r="R1295" s="14">
        <f t="shared" si="101"/>
        <v>127.79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9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0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8313</v>
      </c>
      <c r="P1296" t="s">
        <v>8314</v>
      </c>
      <c r="Q1296" s="14">
        <f t="shared" si="100"/>
        <v>122</v>
      </c>
      <c r="R1296" s="14">
        <f t="shared" si="101"/>
        <v>27.73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9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0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8313</v>
      </c>
      <c r="P1297" t="s">
        <v>8314</v>
      </c>
      <c r="Q1297" s="14">
        <f t="shared" si="100"/>
        <v>102</v>
      </c>
      <c r="R1297" s="14">
        <f t="shared" si="101"/>
        <v>39.83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9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0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8313</v>
      </c>
      <c r="P1298" t="s">
        <v>8314</v>
      </c>
      <c r="Q1298" s="14">
        <f t="shared" si="100"/>
        <v>141</v>
      </c>
      <c r="R1298" s="14">
        <f t="shared" si="101"/>
        <v>52.17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9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0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8313</v>
      </c>
      <c r="P1299" t="s">
        <v>8314</v>
      </c>
      <c r="Q1299" s="14">
        <f t="shared" si="100"/>
        <v>110</v>
      </c>
      <c r="R1299" s="14">
        <f t="shared" si="101"/>
        <v>92.04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9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8313</v>
      </c>
      <c r="P1300" t="s">
        <v>8314</v>
      </c>
      <c r="Q1300" s="14">
        <f t="shared" si="100"/>
        <v>105</v>
      </c>
      <c r="R1300" s="14">
        <f t="shared" si="101"/>
        <v>63.42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9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0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8313</v>
      </c>
      <c r="P1301" t="s">
        <v>8314</v>
      </c>
      <c r="Q1301" s="14">
        <f t="shared" si="100"/>
        <v>124</v>
      </c>
      <c r="R1301" s="14">
        <f t="shared" si="101"/>
        <v>135.63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9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0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8313</v>
      </c>
      <c r="P1302" t="s">
        <v>8314</v>
      </c>
      <c r="Q1302" s="14">
        <f t="shared" si="100"/>
        <v>135</v>
      </c>
      <c r="R1302" s="14">
        <f t="shared" si="101"/>
        <v>168.75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9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0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8313</v>
      </c>
      <c r="P1303" t="s">
        <v>8314</v>
      </c>
      <c r="Q1303" s="14">
        <f t="shared" si="100"/>
        <v>103</v>
      </c>
      <c r="R1303" s="14">
        <f t="shared" si="101"/>
        <v>70.86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9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0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8313</v>
      </c>
      <c r="P1304" t="s">
        <v>8314</v>
      </c>
      <c r="Q1304" s="14">
        <f t="shared" si="100"/>
        <v>100</v>
      </c>
      <c r="R1304" s="14">
        <f t="shared" si="101"/>
        <v>50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3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0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8313</v>
      </c>
      <c r="P1305" t="s">
        <v>8314</v>
      </c>
      <c r="Q1305" s="14">
        <f t="shared" si="100"/>
        <v>130</v>
      </c>
      <c r="R1305" s="14">
        <f t="shared" si="101"/>
        <v>42.21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9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8315</v>
      </c>
      <c r="P1306" t="s">
        <v>8317</v>
      </c>
      <c r="Q1306" s="14">
        <f t="shared" si="100"/>
        <v>40</v>
      </c>
      <c r="R1306" s="14">
        <f t="shared" si="101"/>
        <v>152.41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9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8315</v>
      </c>
      <c r="P1307" t="s">
        <v>8317</v>
      </c>
      <c r="Q1307" s="14">
        <f t="shared" si="100"/>
        <v>26</v>
      </c>
      <c r="R1307" s="14">
        <f t="shared" si="101"/>
        <v>90.62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5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8315</v>
      </c>
      <c r="P1308" t="s">
        <v>8317</v>
      </c>
      <c r="Q1308" s="14">
        <f t="shared" si="100"/>
        <v>65</v>
      </c>
      <c r="R1308" s="14">
        <f t="shared" si="101"/>
        <v>201.6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3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8315</v>
      </c>
      <c r="P1309" t="s">
        <v>8317</v>
      </c>
      <c r="Q1309" s="14">
        <f t="shared" si="100"/>
        <v>12</v>
      </c>
      <c r="R1309" s="14">
        <f t="shared" si="101"/>
        <v>127.93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3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8315</v>
      </c>
      <c r="P1310" t="s">
        <v>8317</v>
      </c>
      <c r="Q1310" s="14">
        <f t="shared" si="100"/>
        <v>11</v>
      </c>
      <c r="R1310" s="14">
        <f t="shared" si="101"/>
        <v>29.89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3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8315</v>
      </c>
      <c r="P1311" t="s">
        <v>8317</v>
      </c>
      <c r="Q1311" s="14">
        <f t="shared" si="100"/>
        <v>112</v>
      </c>
      <c r="R1311" s="14">
        <f t="shared" si="101"/>
        <v>367.97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3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8315</v>
      </c>
      <c r="P1312" t="s">
        <v>8317</v>
      </c>
      <c r="Q1312" s="14">
        <f t="shared" si="100"/>
        <v>16</v>
      </c>
      <c r="R1312" s="14">
        <f t="shared" si="101"/>
        <v>129.16999999999999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9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8315</v>
      </c>
      <c r="P1313" t="s">
        <v>8317</v>
      </c>
      <c r="Q1313" s="14">
        <f t="shared" si="100"/>
        <v>32</v>
      </c>
      <c r="R1313" s="14">
        <f t="shared" si="101"/>
        <v>800.7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9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8315</v>
      </c>
      <c r="P1314" t="s">
        <v>8317</v>
      </c>
      <c r="Q1314" s="14">
        <f t="shared" si="100"/>
        <v>1</v>
      </c>
      <c r="R1314" s="14">
        <f t="shared" si="101"/>
        <v>28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9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8315</v>
      </c>
      <c r="P1315" t="s">
        <v>8317</v>
      </c>
      <c r="Q1315" s="14">
        <f t="shared" si="100"/>
        <v>31</v>
      </c>
      <c r="R1315" s="14">
        <f t="shared" si="101"/>
        <v>102.02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9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8315</v>
      </c>
      <c r="P1316" t="s">
        <v>8317</v>
      </c>
      <c r="Q1316" s="14">
        <f t="shared" si="100"/>
        <v>1</v>
      </c>
      <c r="R1316" s="14">
        <f t="shared" si="101"/>
        <v>184.36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3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8315</v>
      </c>
      <c r="P1317" t="s">
        <v>8317</v>
      </c>
      <c r="Q1317" s="14">
        <f t="shared" si="100"/>
        <v>40</v>
      </c>
      <c r="R1317" s="14">
        <f t="shared" si="101"/>
        <v>162.91999999999999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9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8315</v>
      </c>
      <c r="P1318" t="s">
        <v>8317</v>
      </c>
      <c r="Q1318" s="14">
        <f t="shared" si="100"/>
        <v>0</v>
      </c>
      <c r="R1318" s="14">
        <f t="shared" si="101"/>
        <v>1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9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8315</v>
      </c>
      <c r="P1319" t="s">
        <v>8317</v>
      </c>
      <c r="Q1319" s="14">
        <f t="shared" si="100"/>
        <v>6</v>
      </c>
      <c r="R1319" s="14">
        <f t="shared" si="101"/>
        <v>603.53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9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8315</v>
      </c>
      <c r="P1320" t="s">
        <v>8317</v>
      </c>
      <c r="Q1320" s="14">
        <f t="shared" si="100"/>
        <v>15</v>
      </c>
      <c r="R1320" s="14">
        <f t="shared" si="101"/>
        <v>45.41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2015</v>
      </c>
    </row>
    <row r="1321" spans="1:21" ht="49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8315</v>
      </c>
      <c r="P1321" t="s">
        <v>8317</v>
      </c>
      <c r="Q1321" s="14">
        <f t="shared" si="100"/>
        <v>15</v>
      </c>
      <c r="R1321" s="14">
        <f t="shared" si="101"/>
        <v>97.33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9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8315</v>
      </c>
      <c r="P1322" t="s">
        <v>8317</v>
      </c>
      <c r="Q1322" s="14">
        <f t="shared" si="100"/>
        <v>1</v>
      </c>
      <c r="R1322" s="14">
        <f t="shared" si="101"/>
        <v>167.67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9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8315</v>
      </c>
      <c r="P1323" t="s">
        <v>8317</v>
      </c>
      <c r="Q1323" s="14">
        <f t="shared" si="100"/>
        <v>1</v>
      </c>
      <c r="R1323" s="14">
        <f t="shared" si="101"/>
        <v>859.86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9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8315</v>
      </c>
      <c r="P1324" t="s">
        <v>8317</v>
      </c>
      <c r="Q1324" s="14">
        <f t="shared" si="100"/>
        <v>0</v>
      </c>
      <c r="R1324" s="14">
        <f t="shared" si="101"/>
        <v>26.5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9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8315</v>
      </c>
      <c r="P1325" t="s">
        <v>8317</v>
      </c>
      <c r="Q1325" s="14">
        <f t="shared" si="100"/>
        <v>9</v>
      </c>
      <c r="R1325" s="14">
        <f t="shared" si="101"/>
        <v>30.27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9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8315</v>
      </c>
      <c r="P1326" t="s">
        <v>8317</v>
      </c>
      <c r="Q1326" s="14">
        <f t="shared" si="100"/>
        <v>10</v>
      </c>
      <c r="R1326" s="14">
        <f t="shared" si="101"/>
        <v>54.67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9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8315</v>
      </c>
      <c r="P1327" t="s">
        <v>8317</v>
      </c>
      <c r="Q1327" s="14">
        <f t="shared" si="100"/>
        <v>2</v>
      </c>
      <c r="R1327" s="14">
        <f t="shared" si="101"/>
        <v>60.75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9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8315</v>
      </c>
      <c r="P1328" t="s">
        <v>8317</v>
      </c>
      <c r="Q1328" s="14">
        <f t="shared" si="100"/>
        <v>1</v>
      </c>
      <c r="R1328" s="14">
        <f t="shared" si="101"/>
        <v>102.73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2015</v>
      </c>
    </row>
    <row r="1329" spans="1:21" ht="49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8315</v>
      </c>
      <c r="P1329" t="s">
        <v>8317</v>
      </c>
      <c r="Q1329" s="14">
        <f t="shared" si="100"/>
        <v>4</v>
      </c>
      <c r="R1329" s="14">
        <f t="shared" si="101"/>
        <v>41.59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9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8315</v>
      </c>
      <c r="P1330" t="s">
        <v>8317</v>
      </c>
      <c r="Q1330" s="14">
        <f t="shared" si="100"/>
        <v>2</v>
      </c>
      <c r="R1330" s="14">
        <f t="shared" si="101"/>
        <v>116.53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9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8315</v>
      </c>
      <c r="P1331" t="s">
        <v>8317</v>
      </c>
      <c r="Q1331" s="14">
        <f t="shared" si="100"/>
        <v>1</v>
      </c>
      <c r="R1331" s="14">
        <f t="shared" si="101"/>
        <v>45.33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9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8315</v>
      </c>
      <c r="P1332" t="s">
        <v>8317</v>
      </c>
      <c r="Q1332" s="14">
        <f t="shared" si="100"/>
        <v>22</v>
      </c>
      <c r="R1332" s="14">
        <f t="shared" si="101"/>
        <v>157.46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9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8315</v>
      </c>
      <c r="P1333" t="s">
        <v>8317</v>
      </c>
      <c r="Q1333" s="14">
        <f t="shared" si="100"/>
        <v>1</v>
      </c>
      <c r="R1333" s="14">
        <f t="shared" si="101"/>
        <v>100.5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9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8315</v>
      </c>
      <c r="P1334" t="s">
        <v>8317</v>
      </c>
      <c r="Q1334" s="14">
        <f t="shared" si="100"/>
        <v>0</v>
      </c>
      <c r="R1334" s="14" t="e">
        <f t="shared" si="101"/>
        <v>#DIV/0!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2017</v>
      </c>
    </row>
    <row r="1335" spans="1:21" ht="49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8315</v>
      </c>
      <c r="P1335" t="s">
        <v>8317</v>
      </c>
      <c r="Q1335" s="14">
        <f t="shared" si="100"/>
        <v>0</v>
      </c>
      <c r="R1335" s="14" t="e">
        <f t="shared" si="101"/>
        <v>#DIV/0!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9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8315</v>
      </c>
      <c r="P1336" t="s">
        <v>8317</v>
      </c>
      <c r="Q1336" s="14">
        <f t="shared" si="100"/>
        <v>11</v>
      </c>
      <c r="R1336" s="14">
        <f t="shared" si="101"/>
        <v>51.82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9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8315</v>
      </c>
      <c r="P1337" t="s">
        <v>8317</v>
      </c>
      <c r="Q1337" s="14">
        <f t="shared" si="100"/>
        <v>20</v>
      </c>
      <c r="R1337" s="14">
        <f t="shared" si="101"/>
        <v>308.75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9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8315</v>
      </c>
      <c r="P1338" t="s">
        <v>8317</v>
      </c>
      <c r="Q1338" s="14">
        <f t="shared" si="100"/>
        <v>85</v>
      </c>
      <c r="R1338" s="14">
        <f t="shared" si="101"/>
        <v>379.23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9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8315</v>
      </c>
      <c r="P1339" t="s">
        <v>8317</v>
      </c>
      <c r="Q1339" s="14">
        <f t="shared" si="100"/>
        <v>49</v>
      </c>
      <c r="R1339" s="14">
        <f t="shared" si="101"/>
        <v>176.36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9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8315</v>
      </c>
      <c r="P1340" t="s">
        <v>8317</v>
      </c>
      <c r="Q1340" s="14">
        <f t="shared" si="100"/>
        <v>3</v>
      </c>
      <c r="R1340" s="14">
        <f t="shared" si="101"/>
        <v>66.069999999999993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3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8315</v>
      </c>
      <c r="P1341" t="s">
        <v>8317</v>
      </c>
      <c r="Q1341" s="14">
        <f t="shared" si="100"/>
        <v>7</v>
      </c>
      <c r="R1341" s="14">
        <f t="shared" si="101"/>
        <v>89.65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9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8315</v>
      </c>
      <c r="P1342" t="s">
        <v>8317</v>
      </c>
      <c r="Q1342" s="14">
        <f t="shared" si="100"/>
        <v>0</v>
      </c>
      <c r="R1342" s="14" t="e">
        <f t="shared" si="101"/>
        <v>#DIV/0!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9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8315</v>
      </c>
      <c r="P1343" t="s">
        <v>8317</v>
      </c>
      <c r="Q1343" s="14">
        <f t="shared" si="100"/>
        <v>70</v>
      </c>
      <c r="R1343" s="14">
        <f t="shared" si="101"/>
        <v>382.39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9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8315</v>
      </c>
      <c r="P1344" t="s">
        <v>8317</v>
      </c>
      <c r="Q1344" s="14">
        <f t="shared" si="100"/>
        <v>0</v>
      </c>
      <c r="R1344" s="14">
        <f t="shared" si="101"/>
        <v>100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9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8315</v>
      </c>
      <c r="P1345" t="s">
        <v>8317</v>
      </c>
      <c r="Q1345" s="14">
        <f t="shared" si="100"/>
        <v>102</v>
      </c>
      <c r="R1345" s="14">
        <f t="shared" si="101"/>
        <v>158.36000000000001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9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0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8318</v>
      </c>
      <c r="P1346" t="s">
        <v>8319</v>
      </c>
      <c r="Q1346" s="14">
        <f t="shared" si="100"/>
        <v>378</v>
      </c>
      <c r="R1346" s="14">
        <f t="shared" si="101"/>
        <v>40.76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9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0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8318</v>
      </c>
      <c r="P1347" t="s">
        <v>8319</v>
      </c>
      <c r="Q1347" s="14">
        <f t="shared" ref="Q1347:Q1410" si="105">ROUND(E1347/D1347*100,0)</f>
        <v>125</v>
      </c>
      <c r="R1347" s="14">
        <f t="shared" ref="R1347:R1410" si="106">ROUND(E1347/L1347,2)</f>
        <v>53.57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9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0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8318</v>
      </c>
      <c r="P1348" t="s">
        <v>8319</v>
      </c>
      <c r="Q1348" s="14">
        <f t="shared" si="105"/>
        <v>147</v>
      </c>
      <c r="R1348" s="14">
        <f t="shared" si="106"/>
        <v>48.45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9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0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8318</v>
      </c>
      <c r="P1349" t="s">
        <v>8319</v>
      </c>
      <c r="Q1349" s="14">
        <f t="shared" si="105"/>
        <v>102</v>
      </c>
      <c r="R1349" s="14">
        <f t="shared" si="106"/>
        <v>82.42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9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8318</v>
      </c>
      <c r="P1350" t="s">
        <v>8319</v>
      </c>
      <c r="Q1350" s="14">
        <f t="shared" si="105"/>
        <v>102</v>
      </c>
      <c r="R1350" s="14">
        <f t="shared" si="106"/>
        <v>230.19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9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0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8318</v>
      </c>
      <c r="P1351" t="s">
        <v>8319</v>
      </c>
      <c r="Q1351" s="14">
        <f t="shared" si="105"/>
        <v>204</v>
      </c>
      <c r="R1351" s="14">
        <f t="shared" si="106"/>
        <v>59.36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9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0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8318</v>
      </c>
      <c r="P1352" t="s">
        <v>8319</v>
      </c>
      <c r="Q1352" s="14">
        <f t="shared" si="105"/>
        <v>104</v>
      </c>
      <c r="R1352" s="14">
        <f t="shared" si="106"/>
        <v>66.7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3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0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8318</v>
      </c>
      <c r="P1353" t="s">
        <v>8319</v>
      </c>
      <c r="Q1353" s="14">
        <f t="shared" si="105"/>
        <v>101</v>
      </c>
      <c r="R1353" s="14">
        <f t="shared" si="106"/>
        <v>168.78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9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0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8318</v>
      </c>
      <c r="P1354" t="s">
        <v>8319</v>
      </c>
      <c r="Q1354" s="14">
        <f t="shared" si="105"/>
        <v>136</v>
      </c>
      <c r="R1354" s="14">
        <f t="shared" si="106"/>
        <v>59.97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3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0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8318</v>
      </c>
      <c r="P1355" t="s">
        <v>8319</v>
      </c>
      <c r="Q1355" s="14">
        <f t="shared" si="105"/>
        <v>134</v>
      </c>
      <c r="R1355" s="14">
        <f t="shared" si="106"/>
        <v>31.81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9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0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8318</v>
      </c>
      <c r="P1356" t="s">
        <v>8319</v>
      </c>
      <c r="Q1356" s="14">
        <f t="shared" si="105"/>
        <v>130</v>
      </c>
      <c r="R1356" s="14">
        <f t="shared" si="106"/>
        <v>24.42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9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0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8318</v>
      </c>
      <c r="P1357" t="s">
        <v>8319</v>
      </c>
      <c r="Q1357" s="14">
        <f t="shared" si="105"/>
        <v>123</v>
      </c>
      <c r="R1357" s="14">
        <f t="shared" si="106"/>
        <v>25.35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9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0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8318</v>
      </c>
      <c r="P1358" t="s">
        <v>8319</v>
      </c>
      <c r="Q1358" s="14">
        <f t="shared" si="105"/>
        <v>183</v>
      </c>
      <c r="R1358" s="14">
        <f t="shared" si="106"/>
        <v>71.44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9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0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8318</v>
      </c>
      <c r="P1359" t="s">
        <v>8319</v>
      </c>
      <c r="Q1359" s="14">
        <f t="shared" si="105"/>
        <v>125</v>
      </c>
      <c r="R1359" s="14">
        <f t="shared" si="106"/>
        <v>38.549999999999997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9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8318</v>
      </c>
      <c r="P1360" t="s">
        <v>8319</v>
      </c>
      <c r="Q1360" s="14">
        <f t="shared" si="105"/>
        <v>112</v>
      </c>
      <c r="R1360" s="14">
        <f t="shared" si="106"/>
        <v>68.37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9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0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8318</v>
      </c>
      <c r="P1361" t="s">
        <v>8319</v>
      </c>
      <c r="Q1361" s="14">
        <f t="shared" si="105"/>
        <v>116</v>
      </c>
      <c r="R1361" s="14">
        <f t="shared" si="106"/>
        <v>40.21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3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0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8318</v>
      </c>
      <c r="P1362" t="s">
        <v>8319</v>
      </c>
      <c r="Q1362" s="14">
        <f t="shared" si="105"/>
        <v>173</v>
      </c>
      <c r="R1362" s="14">
        <f t="shared" si="106"/>
        <v>32.07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9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0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8318</v>
      </c>
      <c r="P1363" t="s">
        <v>8319</v>
      </c>
      <c r="Q1363" s="14">
        <f t="shared" si="105"/>
        <v>126</v>
      </c>
      <c r="R1363" s="14">
        <f t="shared" si="106"/>
        <v>28.63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3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0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8318</v>
      </c>
      <c r="P1364" t="s">
        <v>8319</v>
      </c>
      <c r="Q1364" s="14">
        <f t="shared" si="105"/>
        <v>109</v>
      </c>
      <c r="R1364" s="14">
        <f t="shared" si="106"/>
        <v>43.64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9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0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8318</v>
      </c>
      <c r="P1365" t="s">
        <v>8319</v>
      </c>
      <c r="Q1365" s="14">
        <f t="shared" si="105"/>
        <v>100</v>
      </c>
      <c r="R1365" s="14">
        <f t="shared" si="106"/>
        <v>40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9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0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8321</v>
      </c>
      <c r="P1366" t="s">
        <v>8322</v>
      </c>
      <c r="Q1366" s="14">
        <f t="shared" si="105"/>
        <v>119</v>
      </c>
      <c r="R1366" s="14">
        <f t="shared" si="106"/>
        <v>346.04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2015</v>
      </c>
    </row>
    <row r="1367" spans="1:21" ht="49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0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8321</v>
      </c>
      <c r="P1367" t="s">
        <v>8322</v>
      </c>
      <c r="Q1367" s="14">
        <f t="shared" si="105"/>
        <v>100</v>
      </c>
      <c r="R1367" s="14">
        <f t="shared" si="106"/>
        <v>81.739999999999995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7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0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8321</v>
      </c>
      <c r="P1368" t="s">
        <v>8322</v>
      </c>
      <c r="Q1368" s="14">
        <f t="shared" si="105"/>
        <v>126</v>
      </c>
      <c r="R1368" s="14">
        <f t="shared" si="106"/>
        <v>64.540000000000006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9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0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8321</v>
      </c>
      <c r="P1369" t="s">
        <v>8322</v>
      </c>
      <c r="Q1369" s="14">
        <f t="shared" si="105"/>
        <v>114</v>
      </c>
      <c r="R1369" s="14">
        <f t="shared" si="106"/>
        <v>63.48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9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8321</v>
      </c>
      <c r="P1370" t="s">
        <v>8322</v>
      </c>
      <c r="Q1370" s="14">
        <f t="shared" si="105"/>
        <v>111</v>
      </c>
      <c r="R1370" s="14">
        <f t="shared" si="106"/>
        <v>63.62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9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0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8321</v>
      </c>
      <c r="P1371" t="s">
        <v>8322</v>
      </c>
      <c r="Q1371" s="14">
        <f t="shared" si="105"/>
        <v>105</v>
      </c>
      <c r="R1371" s="14">
        <f t="shared" si="106"/>
        <v>83.97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3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0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8321</v>
      </c>
      <c r="P1372" t="s">
        <v>8322</v>
      </c>
      <c r="Q1372" s="14">
        <f t="shared" si="105"/>
        <v>104</v>
      </c>
      <c r="R1372" s="14">
        <f t="shared" si="106"/>
        <v>77.75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9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8321</v>
      </c>
      <c r="P1373" t="s">
        <v>8322</v>
      </c>
      <c r="Q1373" s="14">
        <f t="shared" si="105"/>
        <v>107</v>
      </c>
      <c r="R1373" s="14">
        <f t="shared" si="106"/>
        <v>107.07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7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0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8321</v>
      </c>
      <c r="P1374" t="s">
        <v>8322</v>
      </c>
      <c r="Q1374" s="14">
        <f t="shared" si="105"/>
        <v>124</v>
      </c>
      <c r="R1374" s="14">
        <f t="shared" si="106"/>
        <v>38.75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3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0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8321</v>
      </c>
      <c r="P1375" t="s">
        <v>8322</v>
      </c>
      <c r="Q1375" s="14">
        <f t="shared" si="105"/>
        <v>105</v>
      </c>
      <c r="R1375" s="14">
        <f t="shared" si="106"/>
        <v>201.94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9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0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8321</v>
      </c>
      <c r="P1376" t="s">
        <v>8322</v>
      </c>
      <c r="Q1376" s="14">
        <f t="shared" si="105"/>
        <v>189</v>
      </c>
      <c r="R1376" s="14">
        <f t="shared" si="106"/>
        <v>43.06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9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0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8321</v>
      </c>
      <c r="P1377" t="s">
        <v>8322</v>
      </c>
      <c r="Q1377" s="14">
        <f t="shared" si="105"/>
        <v>171</v>
      </c>
      <c r="R1377" s="14">
        <f t="shared" si="106"/>
        <v>62.87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2017</v>
      </c>
    </row>
    <row r="1378" spans="1:21" ht="33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0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8321</v>
      </c>
      <c r="P1378" t="s">
        <v>8322</v>
      </c>
      <c r="Q1378" s="14">
        <f t="shared" si="105"/>
        <v>252</v>
      </c>
      <c r="R1378" s="14">
        <f t="shared" si="106"/>
        <v>55.61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9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0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8321</v>
      </c>
      <c r="P1379" t="s">
        <v>8322</v>
      </c>
      <c r="Q1379" s="14">
        <f t="shared" si="105"/>
        <v>116</v>
      </c>
      <c r="R1379" s="14">
        <f t="shared" si="106"/>
        <v>48.71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7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8321</v>
      </c>
      <c r="P1380" t="s">
        <v>8322</v>
      </c>
      <c r="Q1380" s="14">
        <f t="shared" si="105"/>
        <v>203</v>
      </c>
      <c r="R1380" s="14">
        <f t="shared" si="106"/>
        <v>30.58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3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0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8321</v>
      </c>
      <c r="P1381" t="s">
        <v>8322</v>
      </c>
      <c r="Q1381" s="14">
        <f t="shared" si="105"/>
        <v>112</v>
      </c>
      <c r="R1381" s="14">
        <f t="shared" si="106"/>
        <v>73.91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3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0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8321</v>
      </c>
      <c r="P1382" t="s">
        <v>8322</v>
      </c>
      <c r="Q1382" s="14">
        <f t="shared" si="105"/>
        <v>424</v>
      </c>
      <c r="R1382" s="14">
        <f t="shared" si="106"/>
        <v>21.2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9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0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8321</v>
      </c>
      <c r="P1383" t="s">
        <v>8322</v>
      </c>
      <c r="Q1383" s="14">
        <f t="shared" si="105"/>
        <v>107</v>
      </c>
      <c r="R1383" s="14">
        <f t="shared" si="106"/>
        <v>73.36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9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8321</v>
      </c>
      <c r="P1384" t="s">
        <v>8322</v>
      </c>
      <c r="Q1384" s="14">
        <f t="shared" si="105"/>
        <v>104</v>
      </c>
      <c r="R1384" s="14">
        <f t="shared" si="106"/>
        <v>56.41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9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0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8321</v>
      </c>
      <c r="P1385" t="s">
        <v>8322</v>
      </c>
      <c r="Q1385" s="14">
        <f t="shared" si="105"/>
        <v>212</v>
      </c>
      <c r="R1385" s="14">
        <f t="shared" si="106"/>
        <v>50.25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9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0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8321</v>
      </c>
      <c r="P1386" t="s">
        <v>8322</v>
      </c>
      <c r="Q1386" s="14">
        <f t="shared" si="105"/>
        <v>124</v>
      </c>
      <c r="R1386" s="14">
        <f t="shared" si="106"/>
        <v>68.94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9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0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8321</v>
      </c>
      <c r="P1387" t="s">
        <v>8322</v>
      </c>
      <c r="Q1387" s="14">
        <f t="shared" si="105"/>
        <v>110</v>
      </c>
      <c r="R1387" s="14">
        <f t="shared" si="106"/>
        <v>65.91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3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0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8321</v>
      </c>
      <c r="P1388" t="s">
        <v>8322</v>
      </c>
      <c r="Q1388" s="14">
        <f t="shared" si="105"/>
        <v>219</v>
      </c>
      <c r="R1388" s="14">
        <f t="shared" si="106"/>
        <v>62.5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9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0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8321</v>
      </c>
      <c r="P1389" t="s">
        <v>8322</v>
      </c>
      <c r="Q1389" s="14">
        <f t="shared" si="105"/>
        <v>137</v>
      </c>
      <c r="R1389" s="14">
        <f t="shared" si="106"/>
        <v>70.06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9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8321</v>
      </c>
      <c r="P1390" t="s">
        <v>8322</v>
      </c>
      <c r="Q1390" s="14">
        <f t="shared" si="105"/>
        <v>135</v>
      </c>
      <c r="R1390" s="14">
        <f t="shared" si="106"/>
        <v>60.18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3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0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8321</v>
      </c>
      <c r="P1391" t="s">
        <v>8322</v>
      </c>
      <c r="Q1391" s="14">
        <f t="shared" si="105"/>
        <v>145</v>
      </c>
      <c r="R1391" s="14">
        <f t="shared" si="106"/>
        <v>21.38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9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0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8321</v>
      </c>
      <c r="P1392" t="s">
        <v>8322</v>
      </c>
      <c r="Q1392" s="14">
        <f t="shared" si="105"/>
        <v>109</v>
      </c>
      <c r="R1392" s="14">
        <f t="shared" si="106"/>
        <v>160.79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9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0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8321</v>
      </c>
      <c r="P1393" t="s">
        <v>8322</v>
      </c>
      <c r="Q1393" s="14">
        <f t="shared" si="105"/>
        <v>110</v>
      </c>
      <c r="R1393" s="14">
        <f t="shared" si="106"/>
        <v>42.38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9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0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8321</v>
      </c>
      <c r="P1394" t="s">
        <v>8322</v>
      </c>
      <c r="Q1394" s="14">
        <f t="shared" si="105"/>
        <v>114</v>
      </c>
      <c r="R1394" s="14">
        <f t="shared" si="106"/>
        <v>27.32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7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0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8321</v>
      </c>
      <c r="P1395" t="s">
        <v>8322</v>
      </c>
      <c r="Q1395" s="14">
        <f t="shared" si="105"/>
        <v>102</v>
      </c>
      <c r="R1395" s="14">
        <f t="shared" si="106"/>
        <v>196.83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9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0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8321</v>
      </c>
      <c r="P1396" t="s">
        <v>8322</v>
      </c>
      <c r="Q1396" s="14">
        <f t="shared" si="105"/>
        <v>122</v>
      </c>
      <c r="R1396" s="14">
        <f t="shared" si="106"/>
        <v>53.88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7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0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8321</v>
      </c>
      <c r="P1397" t="s">
        <v>8322</v>
      </c>
      <c r="Q1397" s="14">
        <f t="shared" si="105"/>
        <v>112</v>
      </c>
      <c r="R1397" s="14">
        <f t="shared" si="106"/>
        <v>47.76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2017</v>
      </c>
    </row>
    <row r="1398" spans="1:21" ht="49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0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8321</v>
      </c>
      <c r="P1398" t="s">
        <v>8322</v>
      </c>
      <c r="Q1398" s="14">
        <f t="shared" si="105"/>
        <v>107</v>
      </c>
      <c r="R1398" s="14">
        <f t="shared" si="106"/>
        <v>88.19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9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0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8321</v>
      </c>
      <c r="P1399" t="s">
        <v>8322</v>
      </c>
      <c r="Q1399" s="14">
        <f t="shared" si="105"/>
        <v>114</v>
      </c>
      <c r="R1399" s="14">
        <f t="shared" si="106"/>
        <v>72.06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9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8321</v>
      </c>
      <c r="P1400" t="s">
        <v>8322</v>
      </c>
      <c r="Q1400" s="14">
        <f t="shared" si="105"/>
        <v>110</v>
      </c>
      <c r="R1400" s="14">
        <f t="shared" si="106"/>
        <v>74.25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9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0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8321</v>
      </c>
      <c r="P1401" t="s">
        <v>8322</v>
      </c>
      <c r="Q1401" s="14">
        <f t="shared" si="105"/>
        <v>126</v>
      </c>
      <c r="R1401" s="14">
        <f t="shared" si="106"/>
        <v>61.7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9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0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8321</v>
      </c>
      <c r="P1402" t="s">
        <v>8322</v>
      </c>
      <c r="Q1402" s="14">
        <f t="shared" si="105"/>
        <v>167</v>
      </c>
      <c r="R1402" s="14">
        <f t="shared" si="106"/>
        <v>17.239999999999998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9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0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8321</v>
      </c>
      <c r="P1403" t="s">
        <v>8322</v>
      </c>
      <c r="Q1403" s="14">
        <f t="shared" si="105"/>
        <v>497</v>
      </c>
      <c r="R1403" s="14">
        <f t="shared" si="106"/>
        <v>51.72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9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0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8321</v>
      </c>
      <c r="P1404" t="s">
        <v>8322</v>
      </c>
      <c r="Q1404" s="14">
        <f t="shared" si="105"/>
        <v>109</v>
      </c>
      <c r="R1404" s="14">
        <f t="shared" si="106"/>
        <v>24.15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9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0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8321</v>
      </c>
      <c r="P1405" t="s">
        <v>8322</v>
      </c>
      <c r="Q1405" s="14">
        <f t="shared" si="105"/>
        <v>103</v>
      </c>
      <c r="R1405" s="14">
        <f t="shared" si="106"/>
        <v>62.17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9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8318</v>
      </c>
      <c r="P1406" t="s">
        <v>8337</v>
      </c>
      <c r="Q1406" s="14">
        <f t="shared" si="105"/>
        <v>2</v>
      </c>
      <c r="R1406" s="14">
        <f t="shared" si="106"/>
        <v>48.2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3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8318</v>
      </c>
      <c r="P1407" t="s">
        <v>8337</v>
      </c>
      <c r="Q1407" s="14">
        <f t="shared" si="105"/>
        <v>0</v>
      </c>
      <c r="R1407" s="14">
        <f t="shared" si="106"/>
        <v>6.18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7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8318</v>
      </c>
      <c r="P1408" t="s">
        <v>8337</v>
      </c>
      <c r="Q1408" s="14">
        <f t="shared" si="105"/>
        <v>0</v>
      </c>
      <c r="R1408" s="14">
        <f t="shared" si="106"/>
        <v>5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9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8318</v>
      </c>
      <c r="P1409" t="s">
        <v>8337</v>
      </c>
      <c r="Q1409" s="14">
        <f t="shared" si="105"/>
        <v>1</v>
      </c>
      <c r="R1409" s="14">
        <f t="shared" si="106"/>
        <v>7.5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9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8318</v>
      </c>
      <c r="P1410" t="s">
        <v>8337</v>
      </c>
      <c r="Q1410" s="14">
        <f t="shared" si="105"/>
        <v>7</v>
      </c>
      <c r="R1410" s="14">
        <f t="shared" si="106"/>
        <v>12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9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8318</v>
      </c>
      <c r="P1411" t="s">
        <v>8337</v>
      </c>
      <c r="Q1411" s="14">
        <f t="shared" ref="Q1411:Q1474" si="110">ROUND(E1411/D1411*100,0)</f>
        <v>0</v>
      </c>
      <c r="R1411" s="14" t="e">
        <f t="shared" ref="R1411:R1474" si="111">ROUND(E1411/L1411,2)</f>
        <v>#DIV/0!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49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8318</v>
      </c>
      <c r="P1412" t="s">
        <v>8337</v>
      </c>
      <c r="Q1412" s="14">
        <f t="shared" si="110"/>
        <v>0</v>
      </c>
      <c r="R1412" s="14">
        <f t="shared" si="111"/>
        <v>1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9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8318</v>
      </c>
      <c r="P1413" t="s">
        <v>8337</v>
      </c>
      <c r="Q1413" s="14">
        <f t="shared" si="110"/>
        <v>0</v>
      </c>
      <c r="R1413" s="14">
        <f t="shared" si="111"/>
        <v>2.33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3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8318</v>
      </c>
      <c r="P1414" t="s">
        <v>8337</v>
      </c>
      <c r="Q1414" s="14">
        <f t="shared" si="110"/>
        <v>5</v>
      </c>
      <c r="R1414" s="14">
        <f t="shared" si="111"/>
        <v>24.62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9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8318</v>
      </c>
      <c r="P1415" t="s">
        <v>8337</v>
      </c>
      <c r="Q1415" s="14">
        <f t="shared" si="110"/>
        <v>5</v>
      </c>
      <c r="R1415" s="14">
        <f t="shared" si="111"/>
        <v>100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2016</v>
      </c>
    </row>
    <row r="1416" spans="1:21" ht="49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8318</v>
      </c>
      <c r="P1416" t="s">
        <v>8337</v>
      </c>
      <c r="Q1416" s="14">
        <f t="shared" si="110"/>
        <v>0</v>
      </c>
      <c r="R1416" s="14">
        <f t="shared" si="111"/>
        <v>1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2017</v>
      </c>
    </row>
    <row r="1417" spans="1:21" ht="49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8318</v>
      </c>
      <c r="P1417" t="s">
        <v>8337</v>
      </c>
      <c r="Q1417" s="14">
        <f t="shared" si="110"/>
        <v>18</v>
      </c>
      <c r="R1417" s="14">
        <f t="shared" si="111"/>
        <v>88.89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9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8318</v>
      </c>
      <c r="P1418" t="s">
        <v>8337</v>
      </c>
      <c r="Q1418" s="14">
        <f t="shared" si="110"/>
        <v>0</v>
      </c>
      <c r="R1418" s="14" t="e">
        <f t="shared" si="111"/>
        <v>#DIV/0!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9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8318</v>
      </c>
      <c r="P1419" t="s">
        <v>8337</v>
      </c>
      <c r="Q1419" s="14">
        <f t="shared" si="110"/>
        <v>1</v>
      </c>
      <c r="R1419" s="14">
        <f t="shared" si="111"/>
        <v>27.5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5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8318</v>
      </c>
      <c r="P1420" t="s">
        <v>8337</v>
      </c>
      <c r="Q1420" s="14">
        <f t="shared" si="110"/>
        <v>0</v>
      </c>
      <c r="R1420" s="14">
        <f t="shared" si="111"/>
        <v>6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9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8318</v>
      </c>
      <c r="P1421" t="s">
        <v>8337</v>
      </c>
      <c r="Q1421" s="14">
        <f t="shared" si="110"/>
        <v>7</v>
      </c>
      <c r="R1421" s="14">
        <f t="shared" si="111"/>
        <v>44.5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7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8318</v>
      </c>
      <c r="P1422" t="s">
        <v>8337</v>
      </c>
      <c r="Q1422" s="14">
        <f t="shared" si="110"/>
        <v>3</v>
      </c>
      <c r="R1422" s="14">
        <f t="shared" si="111"/>
        <v>1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9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8318</v>
      </c>
      <c r="P1423" t="s">
        <v>8337</v>
      </c>
      <c r="Q1423" s="14">
        <f t="shared" si="110"/>
        <v>0</v>
      </c>
      <c r="R1423" s="14">
        <f t="shared" si="111"/>
        <v>100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9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8318</v>
      </c>
      <c r="P1424" t="s">
        <v>8337</v>
      </c>
      <c r="Q1424" s="14">
        <f t="shared" si="110"/>
        <v>0</v>
      </c>
      <c r="R1424" s="14">
        <f t="shared" si="111"/>
        <v>13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9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8318</v>
      </c>
      <c r="P1425" t="s">
        <v>8337</v>
      </c>
      <c r="Q1425" s="14">
        <f t="shared" si="110"/>
        <v>0</v>
      </c>
      <c r="R1425" s="14">
        <f t="shared" si="111"/>
        <v>100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2016</v>
      </c>
    </row>
    <row r="1426" spans="1:21" ht="49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8318</v>
      </c>
      <c r="P1426" t="s">
        <v>8337</v>
      </c>
      <c r="Q1426" s="14">
        <f t="shared" si="110"/>
        <v>20</v>
      </c>
      <c r="R1426" s="14">
        <f t="shared" si="111"/>
        <v>109.07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9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8318</v>
      </c>
      <c r="P1427" t="s">
        <v>8337</v>
      </c>
      <c r="Q1427" s="14">
        <f t="shared" si="110"/>
        <v>0</v>
      </c>
      <c r="R1427" s="14" t="e">
        <f t="shared" si="111"/>
        <v>#DIV/0!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9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8318</v>
      </c>
      <c r="P1428" t="s">
        <v>8337</v>
      </c>
      <c r="Q1428" s="14">
        <f t="shared" si="110"/>
        <v>0</v>
      </c>
      <c r="R1428" s="14" t="e">
        <f t="shared" si="111"/>
        <v>#DIV/0!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9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8318</v>
      </c>
      <c r="P1429" t="s">
        <v>8337</v>
      </c>
      <c r="Q1429" s="14">
        <f t="shared" si="110"/>
        <v>8</v>
      </c>
      <c r="R1429" s="14">
        <f t="shared" si="111"/>
        <v>104.75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9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8318</v>
      </c>
      <c r="P1430" t="s">
        <v>8337</v>
      </c>
      <c r="Q1430" s="14">
        <f t="shared" si="110"/>
        <v>5</v>
      </c>
      <c r="R1430" s="14">
        <f t="shared" si="111"/>
        <v>15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3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8318</v>
      </c>
      <c r="P1431" t="s">
        <v>8337</v>
      </c>
      <c r="Q1431" s="14">
        <f t="shared" si="110"/>
        <v>0</v>
      </c>
      <c r="R1431" s="14" t="e">
        <f t="shared" si="111"/>
        <v>#DIV/0!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9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8318</v>
      </c>
      <c r="P1432" t="s">
        <v>8337</v>
      </c>
      <c r="Q1432" s="14">
        <f t="shared" si="110"/>
        <v>8</v>
      </c>
      <c r="R1432" s="14">
        <f t="shared" si="111"/>
        <v>80.599999999999994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9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8318</v>
      </c>
      <c r="P1433" t="s">
        <v>8337</v>
      </c>
      <c r="Q1433" s="14">
        <f t="shared" si="110"/>
        <v>32</v>
      </c>
      <c r="R1433" s="14">
        <f t="shared" si="111"/>
        <v>115.55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9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8318</v>
      </c>
      <c r="P1434" t="s">
        <v>8337</v>
      </c>
      <c r="Q1434" s="14">
        <f t="shared" si="110"/>
        <v>0</v>
      </c>
      <c r="R1434" s="14" t="e">
        <f t="shared" si="111"/>
        <v>#DIV/0!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9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8318</v>
      </c>
      <c r="P1435" t="s">
        <v>8337</v>
      </c>
      <c r="Q1435" s="14">
        <f t="shared" si="110"/>
        <v>7</v>
      </c>
      <c r="R1435" s="14">
        <f t="shared" si="111"/>
        <v>80.5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9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8318</v>
      </c>
      <c r="P1436" t="s">
        <v>8337</v>
      </c>
      <c r="Q1436" s="14">
        <f t="shared" si="110"/>
        <v>10</v>
      </c>
      <c r="R1436" s="14">
        <f t="shared" si="111"/>
        <v>744.55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3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8318</v>
      </c>
      <c r="P1437" t="s">
        <v>8337</v>
      </c>
      <c r="Q1437" s="14">
        <f t="shared" si="110"/>
        <v>0</v>
      </c>
      <c r="R1437" s="14">
        <f t="shared" si="111"/>
        <v>7.5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9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8318</v>
      </c>
      <c r="P1438" t="s">
        <v>8337</v>
      </c>
      <c r="Q1438" s="14">
        <f t="shared" si="110"/>
        <v>1</v>
      </c>
      <c r="R1438" s="14">
        <f t="shared" si="111"/>
        <v>38.5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9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8318</v>
      </c>
      <c r="P1439" t="s">
        <v>8337</v>
      </c>
      <c r="Q1439" s="14">
        <f t="shared" si="110"/>
        <v>27</v>
      </c>
      <c r="R1439" s="14">
        <f t="shared" si="111"/>
        <v>36.68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9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8318</v>
      </c>
      <c r="P1440" t="s">
        <v>8337</v>
      </c>
      <c r="Q1440" s="14">
        <f t="shared" si="110"/>
        <v>3</v>
      </c>
      <c r="R1440" s="14">
        <f t="shared" si="111"/>
        <v>75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9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8318</v>
      </c>
      <c r="P1441" t="s">
        <v>8337</v>
      </c>
      <c r="Q1441" s="14">
        <f t="shared" si="110"/>
        <v>7</v>
      </c>
      <c r="R1441" s="14">
        <f t="shared" si="111"/>
        <v>30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9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8318</v>
      </c>
      <c r="P1442" t="s">
        <v>8337</v>
      </c>
      <c r="Q1442" s="14">
        <f t="shared" si="110"/>
        <v>0</v>
      </c>
      <c r="R1442" s="14">
        <f t="shared" si="111"/>
        <v>1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9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8318</v>
      </c>
      <c r="P1443" t="s">
        <v>8337</v>
      </c>
      <c r="Q1443" s="14">
        <f t="shared" si="110"/>
        <v>1</v>
      </c>
      <c r="R1443" s="14">
        <f t="shared" si="111"/>
        <v>673.33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9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8318</v>
      </c>
      <c r="P1444" t="s">
        <v>8337</v>
      </c>
      <c r="Q1444" s="14">
        <f t="shared" si="110"/>
        <v>0</v>
      </c>
      <c r="R1444" s="14" t="e">
        <f t="shared" si="111"/>
        <v>#DIV/0!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9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8318</v>
      </c>
      <c r="P1445" t="s">
        <v>8337</v>
      </c>
      <c r="Q1445" s="14">
        <f t="shared" si="110"/>
        <v>0</v>
      </c>
      <c r="R1445" s="14" t="e">
        <f t="shared" si="111"/>
        <v>#DIV/0!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2017</v>
      </c>
    </row>
    <row r="1446" spans="1:21" ht="33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8318</v>
      </c>
      <c r="P1446" t="s">
        <v>8337</v>
      </c>
      <c r="Q1446" s="14">
        <f t="shared" si="110"/>
        <v>0</v>
      </c>
      <c r="R1446" s="14" t="e">
        <f t="shared" si="111"/>
        <v>#DIV/0!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9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8318</v>
      </c>
      <c r="P1447" t="s">
        <v>8337</v>
      </c>
      <c r="Q1447" s="14">
        <f t="shared" si="110"/>
        <v>0</v>
      </c>
      <c r="R1447" s="14" t="e">
        <f t="shared" si="111"/>
        <v>#DIV/0!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9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8318</v>
      </c>
      <c r="P1448" t="s">
        <v>8337</v>
      </c>
      <c r="Q1448" s="14">
        <f t="shared" si="110"/>
        <v>0</v>
      </c>
      <c r="R1448" s="14" t="e">
        <f t="shared" si="111"/>
        <v>#DIV/0!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3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8318</v>
      </c>
      <c r="P1449" t="s">
        <v>8337</v>
      </c>
      <c r="Q1449" s="14">
        <f t="shared" si="110"/>
        <v>0</v>
      </c>
      <c r="R1449" s="14">
        <f t="shared" si="111"/>
        <v>25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9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8318</v>
      </c>
      <c r="P1450" t="s">
        <v>8337</v>
      </c>
      <c r="Q1450" s="14">
        <f t="shared" si="110"/>
        <v>0</v>
      </c>
      <c r="R1450" s="14" t="e">
        <f t="shared" si="111"/>
        <v>#DIV/0!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9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8318</v>
      </c>
      <c r="P1451" t="s">
        <v>8337</v>
      </c>
      <c r="Q1451" s="14">
        <f t="shared" si="110"/>
        <v>0</v>
      </c>
      <c r="R1451" s="14" t="e">
        <f t="shared" si="111"/>
        <v>#DIV/0!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9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8318</v>
      </c>
      <c r="P1452" t="s">
        <v>8337</v>
      </c>
      <c r="Q1452" s="14">
        <f t="shared" si="110"/>
        <v>0</v>
      </c>
      <c r="R1452" s="14">
        <f t="shared" si="111"/>
        <v>1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3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8318</v>
      </c>
      <c r="P1453" t="s">
        <v>8337</v>
      </c>
      <c r="Q1453" s="14">
        <f t="shared" si="110"/>
        <v>0</v>
      </c>
      <c r="R1453" s="14">
        <f t="shared" si="111"/>
        <v>1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3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8318</v>
      </c>
      <c r="P1454" t="s">
        <v>8337</v>
      </c>
      <c r="Q1454" s="14">
        <f t="shared" si="110"/>
        <v>0</v>
      </c>
      <c r="R1454" s="14" t="e">
        <f t="shared" si="111"/>
        <v>#DIV/0!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9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8318</v>
      </c>
      <c r="P1455" t="s">
        <v>8337</v>
      </c>
      <c r="Q1455" s="14">
        <f t="shared" si="110"/>
        <v>0</v>
      </c>
      <c r="R1455" s="14" t="e">
        <f t="shared" si="111"/>
        <v>#DIV/0!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9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8318</v>
      </c>
      <c r="P1456" t="s">
        <v>8337</v>
      </c>
      <c r="Q1456" s="14">
        <f t="shared" si="110"/>
        <v>1</v>
      </c>
      <c r="R1456" s="14">
        <f t="shared" si="111"/>
        <v>15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9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8318</v>
      </c>
      <c r="P1457" t="s">
        <v>8337</v>
      </c>
      <c r="Q1457" s="14">
        <f t="shared" si="110"/>
        <v>11</v>
      </c>
      <c r="R1457" s="14">
        <f t="shared" si="111"/>
        <v>225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7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8318</v>
      </c>
      <c r="P1458" t="s">
        <v>8337</v>
      </c>
      <c r="Q1458" s="14">
        <f t="shared" si="110"/>
        <v>3</v>
      </c>
      <c r="R1458" s="14">
        <f t="shared" si="111"/>
        <v>48.33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2017</v>
      </c>
    </row>
    <row r="1459" spans="1:21" ht="33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8318</v>
      </c>
      <c r="P1459" t="s">
        <v>8337</v>
      </c>
      <c r="Q1459" s="14">
        <f t="shared" si="110"/>
        <v>0</v>
      </c>
      <c r="R1459" s="14" t="e">
        <f t="shared" si="111"/>
        <v>#DIV/0!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9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8318</v>
      </c>
      <c r="P1460" t="s">
        <v>8337</v>
      </c>
      <c r="Q1460" s="14">
        <f t="shared" si="110"/>
        <v>0</v>
      </c>
      <c r="R1460" s="14" t="e">
        <f t="shared" si="111"/>
        <v>#DIV/0!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9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8318</v>
      </c>
      <c r="P1461" t="s">
        <v>8337</v>
      </c>
      <c r="Q1461" s="14">
        <f t="shared" si="110"/>
        <v>0</v>
      </c>
      <c r="R1461" s="14" t="e">
        <f t="shared" si="111"/>
        <v>#DIV/0!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9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8318</v>
      </c>
      <c r="P1462" t="s">
        <v>8337</v>
      </c>
      <c r="Q1462" s="14">
        <f t="shared" si="110"/>
        <v>0</v>
      </c>
      <c r="R1462" s="14" t="e">
        <f t="shared" si="111"/>
        <v>#DIV/0!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3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0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8318</v>
      </c>
      <c r="P1463" t="s">
        <v>8338</v>
      </c>
      <c r="Q1463" s="14">
        <f t="shared" si="110"/>
        <v>101</v>
      </c>
      <c r="R1463" s="14">
        <f t="shared" si="111"/>
        <v>44.67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3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0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8318</v>
      </c>
      <c r="P1464" t="s">
        <v>8338</v>
      </c>
      <c r="Q1464" s="14">
        <f t="shared" si="110"/>
        <v>109</v>
      </c>
      <c r="R1464" s="14">
        <f t="shared" si="111"/>
        <v>28.94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9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0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8318</v>
      </c>
      <c r="P1465" t="s">
        <v>8338</v>
      </c>
      <c r="Q1465" s="14">
        <f t="shared" si="110"/>
        <v>148</v>
      </c>
      <c r="R1465" s="14">
        <f t="shared" si="111"/>
        <v>35.44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7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0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8318</v>
      </c>
      <c r="P1466" t="s">
        <v>8338</v>
      </c>
      <c r="Q1466" s="14">
        <f t="shared" si="110"/>
        <v>163</v>
      </c>
      <c r="R1466" s="14">
        <f t="shared" si="111"/>
        <v>34.869999999999997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9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0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8318</v>
      </c>
      <c r="P1467" t="s">
        <v>8338</v>
      </c>
      <c r="Q1467" s="14">
        <f t="shared" si="110"/>
        <v>456</v>
      </c>
      <c r="R1467" s="14">
        <f t="shared" si="111"/>
        <v>52.62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9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0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8318</v>
      </c>
      <c r="P1468" t="s">
        <v>8338</v>
      </c>
      <c r="Q1468" s="14">
        <f t="shared" si="110"/>
        <v>108</v>
      </c>
      <c r="R1468" s="14">
        <f t="shared" si="111"/>
        <v>69.599999999999994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2016</v>
      </c>
    </row>
    <row r="1469" spans="1:21" ht="33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0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8318</v>
      </c>
      <c r="P1469" t="s">
        <v>8338</v>
      </c>
      <c r="Q1469" s="14">
        <f t="shared" si="110"/>
        <v>115</v>
      </c>
      <c r="R1469" s="14">
        <f t="shared" si="111"/>
        <v>76.72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9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8318</v>
      </c>
      <c r="P1470" t="s">
        <v>8338</v>
      </c>
      <c r="Q1470" s="14">
        <f t="shared" si="110"/>
        <v>102</v>
      </c>
      <c r="R1470" s="14">
        <f t="shared" si="111"/>
        <v>33.19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3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0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8318</v>
      </c>
      <c r="P1471" t="s">
        <v>8338</v>
      </c>
      <c r="Q1471" s="14">
        <f t="shared" si="110"/>
        <v>108</v>
      </c>
      <c r="R1471" s="14">
        <f t="shared" si="111"/>
        <v>149.46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9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0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8318</v>
      </c>
      <c r="P1472" t="s">
        <v>8338</v>
      </c>
      <c r="Q1472" s="14">
        <f t="shared" si="110"/>
        <v>125</v>
      </c>
      <c r="R1472" s="14">
        <f t="shared" si="111"/>
        <v>23.17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9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0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8318</v>
      </c>
      <c r="P1473" t="s">
        <v>8338</v>
      </c>
      <c r="Q1473" s="14">
        <f t="shared" si="110"/>
        <v>104</v>
      </c>
      <c r="R1473" s="14">
        <f t="shared" si="111"/>
        <v>96.88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9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0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8318</v>
      </c>
      <c r="P1474" t="s">
        <v>8338</v>
      </c>
      <c r="Q1474" s="14">
        <f t="shared" si="110"/>
        <v>139</v>
      </c>
      <c r="R1474" s="14">
        <f t="shared" si="111"/>
        <v>103.2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7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0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8318</v>
      </c>
      <c r="P1475" t="s">
        <v>8338</v>
      </c>
      <c r="Q1475" s="14">
        <f t="shared" ref="Q1475:Q1538" si="115">ROUND(E1475/D1475*100,0)</f>
        <v>121</v>
      </c>
      <c r="R1475" s="14">
        <f t="shared" ref="R1475:R1538" si="116">ROUND(E1475/L1475,2)</f>
        <v>38.46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49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0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8318</v>
      </c>
      <c r="P1476" t="s">
        <v>8338</v>
      </c>
      <c r="Q1476" s="14">
        <f t="shared" si="115"/>
        <v>112</v>
      </c>
      <c r="R1476" s="14">
        <f t="shared" si="116"/>
        <v>44.32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9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0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8318</v>
      </c>
      <c r="P1477" t="s">
        <v>8338</v>
      </c>
      <c r="Q1477" s="14">
        <f t="shared" si="115"/>
        <v>189</v>
      </c>
      <c r="R1477" s="14">
        <f t="shared" si="116"/>
        <v>64.17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3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0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8318</v>
      </c>
      <c r="P1478" t="s">
        <v>8338</v>
      </c>
      <c r="Q1478" s="14">
        <f t="shared" si="115"/>
        <v>662</v>
      </c>
      <c r="R1478" s="14">
        <f t="shared" si="116"/>
        <v>43.33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9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0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8318</v>
      </c>
      <c r="P1479" t="s">
        <v>8338</v>
      </c>
      <c r="Q1479" s="14">
        <f t="shared" si="115"/>
        <v>111</v>
      </c>
      <c r="R1479" s="14">
        <f t="shared" si="116"/>
        <v>90.5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9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8318</v>
      </c>
      <c r="P1480" t="s">
        <v>8338</v>
      </c>
      <c r="Q1480" s="14">
        <f t="shared" si="115"/>
        <v>1182</v>
      </c>
      <c r="R1480" s="14">
        <f t="shared" si="116"/>
        <v>29.19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9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8318</v>
      </c>
      <c r="P1481" t="s">
        <v>8338</v>
      </c>
      <c r="Q1481" s="14">
        <f t="shared" si="115"/>
        <v>137</v>
      </c>
      <c r="R1481" s="14">
        <f t="shared" si="116"/>
        <v>30.96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9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0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8318</v>
      </c>
      <c r="P1482" t="s">
        <v>8338</v>
      </c>
      <c r="Q1482" s="14">
        <f t="shared" si="115"/>
        <v>117</v>
      </c>
      <c r="R1482" s="14">
        <f t="shared" si="116"/>
        <v>92.16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9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8318</v>
      </c>
      <c r="P1483" t="s">
        <v>8320</v>
      </c>
      <c r="Q1483" s="14">
        <f t="shared" si="115"/>
        <v>2</v>
      </c>
      <c r="R1483" s="14">
        <f t="shared" si="116"/>
        <v>17.5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9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8318</v>
      </c>
      <c r="P1484" t="s">
        <v>8320</v>
      </c>
      <c r="Q1484" s="14">
        <f t="shared" si="115"/>
        <v>0</v>
      </c>
      <c r="R1484" s="14">
        <f t="shared" si="116"/>
        <v>5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9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8318</v>
      </c>
      <c r="P1485" t="s">
        <v>8320</v>
      </c>
      <c r="Q1485" s="14">
        <f t="shared" si="115"/>
        <v>1</v>
      </c>
      <c r="R1485" s="14">
        <f t="shared" si="116"/>
        <v>25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7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8318</v>
      </c>
      <c r="P1486" t="s">
        <v>8320</v>
      </c>
      <c r="Q1486" s="14">
        <f t="shared" si="115"/>
        <v>0</v>
      </c>
      <c r="R1486" s="14" t="e">
        <f t="shared" si="116"/>
        <v>#DIV/0!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9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8318</v>
      </c>
      <c r="P1487" t="s">
        <v>8320</v>
      </c>
      <c r="Q1487" s="14">
        <f t="shared" si="115"/>
        <v>2</v>
      </c>
      <c r="R1487" s="14">
        <f t="shared" si="116"/>
        <v>50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9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8318</v>
      </c>
      <c r="P1488" t="s">
        <v>8320</v>
      </c>
      <c r="Q1488" s="14">
        <f t="shared" si="115"/>
        <v>0</v>
      </c>
      <c r="R1488" s="14">
        <f t="shared" si="116"/>
        <v>16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9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8318</v>
      </c>
      <c r="P1489" t="s">
        <v>8320</v>
      </c>
      <c r="Q1489" s="14">
        <f t="shared" si="115"/>
        <v>0</v>
      </c>
      <c r="R1489" s="14" t="e">
        <f t="shared" si="116"/>
        <v>#DIV/0!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9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8318</v>
      </c>
      <c r="P1490" t="s">
        <v>8320</v>
      </c>
      <c r="Q1490" s="14">
        <f t="shared" si="115"/>
        <v>2</v>
      </c>
      <c r="R1490" s="14">
        <f t="shared" si="116"/>
        <v>60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2014</v>
      </c>
    </row>
    <row r="1491" spans="1:21" ht="49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8318</v>
      </c>
      <c r="P1491" t="s">
        <v>8320</v>
      </c>
      <c r="Q1491" s="14">
        <f t="shared" si="115"/>
        <v>0</v>
      </c>
      <c r="R1491" s="14" t="e">
        <f t="shared" si="116"/>
        <v>#DIV/0!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9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8318</v>
      </c>
      <c r="P1492" t="s">
        <v>8320</v>
      </c>
      <c r="Q1492" s="14">
        <f t="shared" si="115"/>
        <v>31</v>
      </c>
      <c r="R1492" s="14">
        <f t="shared" si="116"/>
        <v>47.11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3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8318</v>
      </c>
      <c r="P1493" t="s">
        <v>8320</v>
      </c>
      <c r="Q1493" s="14">
        <f t="shared" si="115"/>
        <v>8</v>
      </c>
      <c r="R1493" s="14">
        <f t="shared" si="116"/>
        <v>100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2015</v>
      </c>
    </row>
    <row r="1494" spans="1:21" ht="49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8318</v>
      </c>
      <c r="P1494" t="s">
        <v>8320</v>
      </c>
      <c r="Q1494" s="14">
        <f t="shared" si="115"/>
        <v>1</v>
      </c>
      <c r="R1494" s="14">
        <f t="shared" si="116"/>
        <v>15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3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8318</v>
      </c>
      <c r="P1495" t="s">
        <v>8320</v>
      </c>
      <c r="Q1495" s="14">
        <f t="shared" si="115"/>
        <v>0</v>
      </c>
      <c r="R1495" s="14" t="e">
        <f t="shared" si="116"/>
        <v>#DIV/0!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9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8318</v>
      </c>
      <c r="P1496" t="s">
        <v>8320</v>
      </c>
      <c r="Q1496" s="14">
        <f t="shared" si="115"/>
        <v>9</v>
      </c>
      <c r="R1496" s="14">
        <f t="shared" si="116"/>
        <v>40.450000000000003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3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8318</v>
      </c>
      <c r="P1497" t="s">
        <v>8320</v>
      </c>
      <c r="Q1497" s="14">
        <f t="shared" si="115"/>
        <v>0</v>
      </c>
      <c r="R1497" s="14" t="e">
        <f t="shared" si="116"/>
        <v>#DIV/0!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9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8318</v>
      </c>
      <c r="P1498" t="s">
        <v>8320</v>
      </c>
      <c r="Q1498" s="14">
        <f t="shared" si="115"/>
        <v>0</v>
      </c>
      <c r="R1498" s="14" t="e">
        <f t="shared" si="116"/>
        <v>#DIV/0!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9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8318</v>
      </c>
      <c r="P1499" t="s">
        <v>8320</v>
      </c>
      <c r="Q1499" s="14">
        <f t="shared" si="115"/>
        <v>0</v>
      </c>
      <c r="R1499" s="14">
        <f t="shared" si="116"/>
        <v>1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9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8318</v>
      </c>
      <c r="P1500" t="s">
        <v>8320</v>
      </c>
      <c r="Q1500" s="14">
        <f t="shared" si="115"/>
        <v>2</v>
      </c>
      <c r="R1500" s="14">
        <f t="shared" si="116"/>
        <v>19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9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8318</v>
      </c>
      <c r="P1501" t="s">
        <v>8320</v>
      </c>
      <c r="Q1501" s="14">
        <f t="shared" si="115"/>
        <v>0</v>
      </c>
      <c r="R1501" s="14">
        <f t="shared" si="116"/>
        <v>5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9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8318</v>
      </c>
      <c r="P1502" t="s">
        <v>8320</v>
      </c>
      <c r="Q1502" s="14">
        <f t="shared" si="115"/>
        <v>25</v>
      </c>
      <c r="R1502" s="14">
        <f t="shared" si="116"/>
        <v>46.73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3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0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8334</v>
      </c>
      <c r="P1503" t="s">
        <v>8335</v>
      </c>
      <c r="Q1503" s="14">
        <f t="shared" si="115"/>
        <v>166</v>
      </c>
      <c r="R1503" s="14">
        <f t="shared" si="116"/>
        <v>97.73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9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0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8334</v>
      </c>
      <c r="P1504" t="s">
        <v>8335</v>
      </c>
      <c r="Q1504" s="14">
        <f t="shared" si="115"/>
        <v>101</v>
      </c>
      <c r="R1504" s="14">
        <f t="shared" si="116"/>
        <v>67.84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9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0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8334</v>
      </c>
      <c r="P1505" t="s">
        <v>8335</v>
      </c>
      <c r="Q1505" s="14">
        <f t="shared" si="115"/>
        <v>108</v>
      </c>
      <c r="R1505" s="14">
        <f t="shared" si="116"/>
        <v>56.98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3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0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8334</v>
      </c>
      <c r="P1506" t="s">
        <v>8335</v>
      </c>
      <c r="Q1506" s="14">
        <f t="shared" si="115"/>
        <v>278</v>
      </c>
      <c r="R1506" s="14">
        <f t="shared" si="116"/>
        <v>67.16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9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0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8334</v>
      </c>
      <c r="P1507" t="s">
        <v>8335</v>
      </c>
      <c r="Q1507" s="14">
        <f t="shared" si="115"/>
        <v>104</v>
      </c>
      <c r="R1507" s="14">
        <f t="shared" si="116"/>
        <v>48.04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9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0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8334</v>
      </c>
      <c r="P1508" t="s">
        <v>8335</v>
      </c>
      <c r="Q1508" s="14">
        <f t="shared" si="115"/>
        <v>111</v>
      </c>
      <c r="R1508" s="14">
        <f t="shared" si="116"/>
        <v>38.86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9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0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8334</v>
      </c>
      <c r="P1509" t="s">
        <v>8335</v>
      </c>
      <c r="Q1509" s="14">
        <f t="shared" si="115"/>
        <v>215</v>
      </c>
      <c r="R1509" s="14">
        <f t="shared" si="116"/>
        <v>78.180000000000007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9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8334</v>
      </c>
      <c r="P1510" t="s">
        <v>8335</v>
      </c>
      <c r="Q1510" s="14">
        <f t="shared" si="115"/>
        <v>111</v>
      </c>
      <c r="R1510" s="14">
        <f t="shared" si="116"/>
        <v>97.11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9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0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8334</v>
      </c>
      <c r="P1511" t="s">
        <v>8335</v>
      </c>
      <c r="Q1511" s="14">
        <f t="shared" si="115"/>
        <v>124</v>
      </c>
      <c r="R1511" s="14">
        <f t="shared" si="116"/>
        <v>110.39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9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0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8334</v>
      </c>
      <c r="P1512" t="s">
        <v>8335</v>
      </c>
      <c r="Q1512" s="14">
        <f t="shared" si="115"/>
        <v>101</v>
      </c>
      <c r="R1512" s="14">
        <f t="shared" si="116"/>
        <v>39.92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9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0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8334</v>
      </c>
      <c r="P1513" t="s">
        <v>8335</v>
      </c>
      <c r="Q1513" s="14">
        <f t="shared" si="115"/>
        <v>112</v>
      </c>
      <c r="R1513" s="14">
        <f t="shared" si="116"/>
        <v>75.98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9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0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8334</v>
      </c>
      <c r="P1514" t="s">
        <v>8335</v>
      </c>
      <c r="Q1514" s="14">
        <f t="shared" si="115"/>
        <v>559</v>
      </c>
      <c r="R1514" s="14">
        <f t="shared" si="116"/>
        <v>58.38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9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0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8334</v>
      </c>
      <c r="P1515" t="s">
        <v>8335</v>
      </c>
      <c r="Q1515" s="14">
        <f t="shared" si="115"/>
        <v>150</v>
      </c>
      <c r="R1515" s="14">
        <f t="shared" si="116"/>
        <v>55.82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9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0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8334</v>
      </c>
      <c r="P1516" t="s">
        <v>8335</v>
      </c>
      <c r="Q1516" s="14">
        <f t="shared" si="115"/>
        <v>106</v>
      </c>
      <c r="R1516" s="14">
        <f t="shared" si="116"/>
        <v>151.24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9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0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8334</v>
      </c>
      <c r="P1517" t="s">
        <v>8335</v>
      </c>
      <c r="Q1517" s="14">
        <f t="shared" si="115"/>
        <v>157</v>
      </c>
      <c r="R1517" s="14">
        <f t="shared" si="116"/>
        <v>849.67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9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0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8334</v>
      </c>
      <c r="P1518" t="s">
        <v>8335</v>
      </c>
      <c r="Q1518" s="14">
        <f t="shared" si="115"/>
        <v>109</v>
      </c>
      <c r="R1518" s="14">
        <f t="shared" si="116"/>
        <v>159.24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9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0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8334</v>
      </c>
      <c r="P1519" t="s">
        <v>8335</v>
      </c>
      <c r="Q1519" s="14">
        <f t="shared" si="115"/>
        <v>162</v>
      </c>
      <c r="R1519" s="14">
        <f t="shared" si="116"/>
        <v>39.51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3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8334</v>
      </c>
      <c r="P1520" t="s">
        <v>8335</v>
      </c>
      <c r="Q1520" s="14">
        <f t="shared" si="115"/>
        <v>205</v>
      </c>
      <c r="R1520" s="14">
        <f t="shared" si="116"/>
        <v>130.53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9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0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8334</v>
      </c>
      <c r="P1521" t="s">
        <v>8335</v>
      </c>
      <c r="Q1521" s="14">
        <f t="shared" si="115"/>
        <v>103</v>
      </c>
      <c r="R1521" s="14">
        <f t="shared" si="116"/>
        <v>64.16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3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0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8334</v>
      </c>
      <c r="P1522" t="s">
        <v>8335</v>
      </c>
      <c r="Q1522" s="14">
        <f t="shared" si="115"/>
        <v>103</v>
      </c>
      <c r="R1522" s="14">
        <f t="shared" si="116"/>
        <v>111.53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9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0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8334</v>
      </c>
      <c r="P1523" t="s">
        <v>8335</v>
      </c>
      <c r="Q1523" s="14">
        <f t="shared" si="115"/>
        <v>107</v>
      </c>
      <c r="R1523" s="14">
        <f t="shared" si="116"/>
        <v>170.45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9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0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8334</v>
      </c>
      <c r="P1524" t="s">
        <v>8335</v>
      </c>
      <c r="Q1524" s="14">
        <f t="shared" si="115"/>
        <v>139</v>
      </c>
      <c r="R1524" s="14">
        <f t="shared" si="116"/>
        <v>133.74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9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0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8334</v>
      </c>
      <c r="P1525" t="s">
        <v>8335</v>
      </c>
      <c r="Q1525" s="14">
        <f t="shared" si="115"/>
        <v>125</v>
      </c>
      <c r="R1525" s="14">
        <f t="shared" si="116"/>
        <v>95.83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9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0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8334</v>
      </c>
      <c r="P1526" t="s">
        <v>8335</v>
      </c>
      <c r="Q1526" s="14">
        <f t="shared" si="115"/>
        <v>207</v>
      </c>
      <c r="R1526" s="14">
        <f t="shared" si="116"/>
        <v>221.79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9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0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8334</v>
      </c>
      <c r="P1527" t="s">
        <v>8335</v>
      </c>
      <c r="Q1527" s="14">
        <f t="shared" si="115"/>
        <v>174</v>
      </c>
      <c r="R1527" s="14">
        <f t="shared" si="116"/>
        <v>32.32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9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0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8334</v>
      </c>
      <c r="P1528" t="s">
        <v>8335</v>
      </c>
      <c r="Q1528" s="14">
        <f t="shared" si="115"/>
        <v>120</v>
      </c>
      <c r="R1528" s="14">
        <f t="shared" si="116"/>
        <v>98.84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2016</v>
      </c>
    </row>
    <row r="1529" spans="1:21" ht="33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0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8334</v>
      </c>
      <c r="P1529" t="s">
        <v>8335</v>
      </c>
      <c r="Q1529" s="14">
        <f t="shared" si="115"/>
        <v>110</v>
      </c>
      <c r="R1529" s="14">
        <f t="shared" si="116"/>
        <v>55.22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3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8334</v>
      </c>
      <c r="P1530" t="s">
        <v>8335</v>
      </c>
      <c r="Q1530" s="14">
        <f t="shared" si="115"/>
        <v>282</v>
      </c>
      <c r="R1530" s="14">
        <f t="shared" si="116"/>
        <v>52.79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3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0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8334</v>
      </c>
      <c r="P1531" t="s">
        <v>8335</v>
      </c>
      <c r="Q1531" s="14">
        <f t="shared" si="115"/>
        <v>101</v>
      </c>
      <c r="R1531" s="14">
        <f t="shared" si="116"/>
        <v>135.66999999999999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9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0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8334</v>
      </c>
      <c r="P1532" t="s">
        <v>8335</v>
      </c>
      <c r="Q1532" s="14">
        <f t="shared" si="115"/>
        <v>135</v>
      </c>
      <c r="R1532" s="14">
        <f t="shared" si="116"/>
        <v>53.99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9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0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8334</v>
      </c>
      <c r="P1533" t="s">
        <v>8335</v>
      </c>
      <c r="Q1533" s="14">
        <f t="shared" si="115"/>
        <v>176</v>
      </c>
      <c r="R1533" s="14">
        <f t="shared" si="116"/>
        <v>56.64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9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0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8334</v>
      </c>
      <c r="P1534" t="s">
        <v>8335</v>
      </c>
      <c r="Q1534" s="14">
        <f t="shared" si="115"/>
        <v>484</v>
      </c>
      <c r="R1534" s="14">
        <f t="shared" si="116"/>
        <v>82.32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3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0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8334</v>
      </c>
      <c r="P1535" t="s">
        <v>8335</v>
      </c>
      <c r="Q1535" s="14">
        <f t="shared" si="115"/>
        <v>145</v>
      </c>
      <c r="R1535" s="14">
        <f t="shared" si="116"/>
        <v>88.26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9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0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8334</v>
      </c>
      <c r="P1536" t="s">
        <v>8335</v>
      </c>
      <c r="Q1536" s="14">
        <f t="shared" si="115"/>
        <v>418</v>
      </c>
      <c r="R1536" s="14">
        <f t="shared" si="116"/>
        <v>84.91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9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8334</v>
      </c>
      <c r="P1537" t="s">
        <v>8335</v>
      </c>
      <c r="Q1537" s="14">
        <f t="shared" si="115"/>
        <v>132</v>
      </c>
      <c r="R1537" s="14">
        <f t="shared" si="116"/>
        <v>48.15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9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0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8334</v>
      </c>
      <c r="P1538" t="s">
        <v>8335</v>
      </c>
      <c r="Q1538" s="14">
        <f t="shared" si="115"/>
        <v>250</v>
      </c>
      <c r="R1538" s="14">
        <f t="shared" si="116"/>
        <v>66.02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9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0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8334</v>
      </c>
      <c r="P1539" t="s">
        <v>8335</v>
      </c>
      <c r="Q1539" s="14">
        <f t="shared" ref="Q1539:Q1602" si="120">ROUND(E1539/D1539*100,0)</f>
        <v>180</v>
      </c>
      <c r="R1539" s="14">
        <f t="shared" ref="R1539:R1602" si="121">ROUND(E1539/L1539,2)</f>
        <v>96.38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9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8334</v>
      </c>
      <c r="P1540" t="s">
        <v>8335</v>
      </c>
      <c r="Q1540" s="14">
        <f t="shared" si="120"/>
        <v>103</v>
      </c>
      <c r="R1540" s="14">
        <f t="shared" si="121"/>
        <v>156.16999999999999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2015</v>
      </c>
    </row>
    <row r="1541" spans="1:21" ht="49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0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8334</v>
      </c>
      <c r="P1541" t="s">
        <v>8335</v>
      </c>
      <c r="Q1541" s="14">
        <f t="shared" si="120"/>
        <v>136</v>
      </c>
      <c r="R1541" s="14">
        <f t="shared" si="121"/>
        <v>95.76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2017</v>
      </c>
    </row>
    <row r="1542" spans="1:21" ht="49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0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8334</v>
      </c>
      <c r="P1542" t="s">
        <v>8335</v>
      </c>
      <c r="Q1542" s="14">
        <f t="shared" si="120"/>
        <v>118</v>
      </c>
      <c r="R1542" s="14">
        <f t="shared" si="121"/>
        <v>180.41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9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8334</v>
      </c>
      <c r="P1543" t="s">
        <v>8339</v>
      </c>
      <c r="Q1543" s="14">
        <f t="shared" si="120"/>
        <v>0</v>
      </c>
      <c r="R1543" s="14">
        <f t="shared" si="121"/>
        <v>3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9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8334</v>
      </c>
      <c r="P1544" t="s">
        <v>8339</v>
      </c>
      <c r="Q1544" s="14">
        <f t="shared" si="120"/>
        <v>4</v>
      </c>
      <c r="R1544" s="14">
        <f t="shared" si="121"/>
        <v>20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9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8334</v>
      </c>
      <c r="P1545" t="s">
        <v>8339</v>
      </c>
      <c r="Q1545" s="14">
        <f t="shared" si="120"/>
        <v>0</v>
      </c>
      <c r="R1545" s="14">
        <f t="shared" si="121"/>
        <v>10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9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8334</v>
      </c>
      <c r="P1546" t="s">
        <v>8339</v>
      </c>
      <c r="Q1546" s="14">
        <f t="shared" si="120"/>
        <v>0</v>
      </c>
      <c r="R1546" s="14" t="e">
        <f t="shared" si="121"/>
        <v>#DIV/0!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9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8334</v>
      </c>
      <c r="P1547" t="s">
        <v>8339</v>
      </c>
      <c r="Q1547" s="14">
        <f t="shared" si="120"/>
        <v>0</v>
      </c>
      <c r="R1547" s="14">
        <f t="shared" si="121"/>
        <v>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9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8334</v>
      </c>
      <c r="P1548" t="s">
        <v>8339</v>
      </c>
      <c r="Q1548" s="14">
        <f t="shared" si="120"/>
        <v>29</v>
      </c>
      <c r="R1548" s="14">
        <f t="shared" si="121"/>
        <v>26.27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9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8334</v>
      </c>
      <c r="P1549" t="s">
        <v>8339</v>
      </c>
      <c r="Q1549" s="14">
        <f t="shared" si="120"/>
        <v>0</v>
      </c>
      <c r="R1549" s="14" t="e">
        <f t="shared" si="121"/>
        <v>#DIV/0!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3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8334</v>
      </c>
      <c r="P1550" t="s">
        <v>8339</v>
      </c>
      <c r="Q1550" s="14">
        <f t="shared" si="120"/>
        <v>9</v>
      </c>
      <c r="R1550" s="14">
        <f t="shared" si="121"/>
        <v>60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9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8334</v>
      </c>
      <c r="P1551" t="s">
        <v>8339</v>
      </c>
      <c r="Q1551" s="14">
        <f t="shared" si="120"/>
        <v>34</v>
      </c>
      <c r="R1551" s="14">
        <f t="shared" si="121"/>
        <v>28.33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9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8334</v>
      </c>
      <c r="P1552" t="s">
        <v>8339</v>
      </c>
      <c r="Q1552" s="14">
        <f t="shared" si="120"/>
        <v>13</v>
      </c>
      <c r="R1552" s="14">
        <f t="shared" si="121"/>
        <v>14.43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9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8334</v>
      </c>
      <c r="P1553" t="s">
        <v>8339</v>
      </c>
      <c r="Q1553" s="14">
        <f t="shared" si="120"/>
        <v>0</v>
      </c>
      <c r="R1553" s="14" t="e">
        <f t="shared" si="121"/>
        <v>#DIV/0!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9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8334</v>
      </c>
      <c r="P1554" t="s">
        <v>8339</v>
      </c>
      <c r="Q1554" s="14">
        <f t="shared" si="120"/>
        <v>49</v>
      </c>
      <c r="R1554" s="14">
        <f t="shared" si="121"/>
        <v>132.19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9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8334</v>
      </c>
      <c r="P1555" t="s">
        <v>8339</v>
      </c>
      <c r="Q1555" s="14">
        <f t="shared" si="120"/>
        <v>0</v>
      </c>
      <c r="R1555" s="14" t="e">
        <f t="shared" si="121"/>
        <v>#DIV/0!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9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8334</v>
      </c>
      <c r="P1556" t="s">
        <v>8339</v>
      </c>
      <c r="Q1556" s="14">
        <f t="shared" si="120"/>
        <v>0</v>
      </c>
      <c r="R1556" s="14" t="e">
        <f t="shared" si="121"/>
        <v>#DIV/0!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9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8334</v>
      </c>
      <c r="P1557" t="s">
        <v>8339</v>
      </c>
      <c r="Q1557" s="14">
        <f t="shared" si="120"/>
        <v>0</v>
      </c>
      <c r="R1557" s="14" t="e">
        <f t="shared" si="121"/>
        <v>#DIV/0!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9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8334</v>
      </c>
      <c r="P1558" t="s">
        <v>8339</v>
      </c>
      <c r="Q1558" s="14">
        <f t="shared" si="120"/>
        <v>45</v>
      </c>
      <c r="R1558" s="14">
        <f t="shared" si="121"/>
        <v>56.42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9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8334</v>
      </c>
      <c r="P1559" t="s">
        <v>8339</v>
      </c>
      <c r="Q1559" s="14">
        <f t="shared" si="120"/>
        <v>4</v>
      </c>
      <c r="R1559" s="14">
        <f t="shared" si="121"/>
        <v>100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3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8334</v>
      </c>
      <c r="P1560" t="s">
        <v>8339</v>
      </c>
      <c r="Q1560" s="14">
        <f t="shared" si="120"/>
        <v>5</v>
      </c>
      <c r="R1560" s="14">
        <f t="shared" si="121"/>
        <v>11.67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3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8334</v>
      </c>
      <c r="P1561" t="s">
        <v>8339</v>
      </c>
      <c r="Q1561" s="14">
        <f t="shared" si="120"/>
        <v>0</v>
      </c>
      <c r="R1561" s="14">
        <f t="shared" si="121"/>
        <v>50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9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8334</v>
      </c>
      <c r="P1562" t="s">
        <v>8339</v>
      </c>
      <c r="Q1562" s="14">
        <f t="shared" si="120"/>
        <v>4</v>
      </c>
      <c r="R1562" s="14">
        <f t="shared" si="121"/>
        <v>23.5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9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8318</v>
      </c>
      <c r="P1563" t="s">
        <v>8340</v>
      </c>
      <c r="Q1563" s="14">
        <f t="shared" si="120"/>
        <v>1</v>
      </c>
      <c r="R1563" s="14">
        <f t="shared" si="121"/>
        <v>67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9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8318</v>
      </c>
      <c r="P1564" t="s">
        <v>8340</v>
      </c>
      <c r="Q1564" s="14">
        <f t="shared" si="120"/>
        <v>0</v>
      </c>
      <c r="R1564" s="14" t="e">
        <f t="shared" si="121"/>
        <v>#DIV/0!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9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8318</v>
      </c>
      <c r="P1565" t="s">
        <v>8340</v>
      </c>
      <c r="Q1565" s="14">
        <f t="shared" si="120"/>
        <v>1</v>
      </c>
      <c r="R1565" s="14">
        <f t="shared" si="121"/>
        <v>42.5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9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8318</v>
      </c>
      <c r="P1566" t="s">
        <v>8340</v>
      </c>
      <c r="Q1566" s="14">
        <f t="shared" si="120"/>
        <v>0</v>
      </c>
      <c r="R1566" s="14">
        <f t="shared" si="121"/>
        <v>10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9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8318</v>
      </c>
      <c r="P1567" t="s">
        <v>8340</v>
      </c>
      <c r="Q1567" s="14">
        <f t="shared" si="120"/>
        <v>3</v>
      </c>
      <c r="R1567" s="14">
        <f t="shared" si="121"/>
        <v>100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9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8318</v>
      </c>
      <c r="P1568" t="s">
        <v>8340</v>
      </c>
      <c r="Q1568" s="14">
        <f t="shared" si="120"/>
        <v>21</v>
      </c>
      <c r="R1568" s="14">
        <f t="shared" si="121"/>
        <v>108.05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9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8318</v>
      </c>
      <c r="P1569" t="s">
        <v>8340</v>
      </c>
      <c r="Q1569" s="14">
        <f t="shared" si="120"/>
        <v>4</v>
      </c>
      <c r="R1569" s="14">
        <f t="shared" si="121"/>
        <v>26.92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9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8318</v>
      </c>
      <c r="P1570" t="s">
        <v>8340</v>
      </c>
      <c r="Q1570" s="14">
        <f t="shared" si="120"/>
        <v>14</v>
      </c>
      <c r="R1570" s="14">
        <f t="shared" si="121"/>
        <v>155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7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8318</v>
      </c>
      <c r="P1571" t="s">
        <v>8340</v>
      </c>
      <c r="Q1571" s="14">
        <f t="shared" si="120"/>
        <v>0</v>
      </c>
      <c r="R1571" s="14" t="e">
        <f t="shared" si="121"/>
        <v>#DIV/0!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3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8318</v>
      </c>
      <c r="P1572" t="s">
        <v>8340</v>
      </c>
      <c r="Q1572" s="14">
        <f t="shared" si="120"/>
        <v>41</v>
      </c>
      <c r="R1572" s="14">
        <f t="shared" si="121"/>
        <v>47.77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9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8318</v>
      </c>
      <c r="P1573" t="s">
        <v>8340</v>
      </c>
      <c r="Q1573" s="14">
        <f t="shared" si="120"/>
        <v>1</v>
      </c>
      <c r="R1573" s="14">
        <f t="shared" si="121"/>
        <v>20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9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8318</v>
      </c>
      <c r="P1574" t="s">
        <v>8340</v>
      </c>
      <c r="Q1574" s="14">
        <f t="shared" si="120"/>
        <v>5</v>
      </c>
      <c r="R1574" s="14">
        <f t="shared" si="121"/>
        <v>41.67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9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8318</v>
      </c>
      <c r="P1575" t="s">
        <v>8340</v>
      </c>
      <c r="Q1575" s="14">
        <f t="shared" si="120"/>
        <v>2</v>
      </c>
      <c r="R1575" s="14">
        <f t="shared" si="121"/>
        <v>74.33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9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8318</v>
      </c>
      <c r="P1576" t="s">
        <v>8340</v>
      </c>
      <c r="Q1576" s="14">
        <f t="shared" si="120"/>
        <v>5</v>
      </c>
      <c r="R1576" s="14">
        <f t="shared" si="121"/>
        <v>84.33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9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8318</v>
      </c>
      <c r="P1577" t="s">
        <v>8340</v>
      </c>
      <c r="Q1577" s="14">
        <f t="shared" si="120"/>
        <v>23</v>
      </c>
      <c r="R1577" s="14">
        <f t="shared" si="121"/>
        <v>65.459999999999994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3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8318</v>
      </c>
      <c r="P1578" t="s">
        <v>8340</v>
      </c>
      <c r="Q1578" s="14">
        <f t="shared" si="120"/>
        <v>13</v>
      </c>
      <c r="R1578" s="14">
        <f t="shared" si="121"/>
        <v>65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9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8318</v>
      </c>
      <c r="P1579" t="s">
        <v>8340</v>
      </c>
      <c r="Q1579" s="14">
        <f t="shared" si="120"/>
        <v>1</v>
      </c>
      <c r="R1579" s="14">
        <f t="shared" si="121"/>
        <v>27.5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8318</v>
      </c>
      <c r="P1580" t="s">
        <v>8340</v>
      </c>
      <c r="Q1580" s="14">
        <f t="shared" si="120"/>
        <v>11</v>
      </c>
      <c r="R1580" s="14">
        <f t="shared" si="121"/>
        <v>51.25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3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8318</v>
      </c>
      <c r="P1581" t="s">
        <v>8340</v>
      </c>
      <c r="Q1581" s="14">
        <f t="shared" si="120"/>
        <v>1</v>
      </c>
      <c r="R1581" s="14">
        <f t="shared" si="121"/>
        <v>14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9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8318</v>
      </c>
      <c r="P1582" t="s">
        <v>8340</v>
      </c>
      <c r="Q1582" s="14">
        <f t="shared" si="120"/>
        <v>0</v>
      </c>
      <c r="R1582" s="14" t="e">
        <f t="shared" si="121"/>
        <v>#DIV/0!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9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8334</v>
      </c>
      <c r="P1583" t="s">
        <v>8341</v>
      </c>
      <c r="Q1583" s="14">
        <f t="shared" si="120"/>
        <v>1</v>
      </c>
      <c r="R1583" s="14">
        <f t="shared" si="121"/>
        <v>5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3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8334</v>
      </c>
      <c r="P1584" t="s">
        <v>8341</v>
      </c>
      <c r="Q1584" s="14">
        <f t="shared" si="120"/>
        <v>9</v>
      </c>
      <c r="R1584" s="14">
        <f t="shared" si="121"/>
        <v>31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9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8334</v>
      </c>
      <c r="P1585" t="s">
        <v>8341</v>
      </c>
      <c r="Q1585" s="14">
        <f t="shared" si="120"/>
        <v>0</v>
      </c>
      <c r="R1585" s="14">
        <f t="shared" si="121"/>
        <v>15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9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8334</v>
      </c>
      <c r="P1586" t="s">
        <v>8341</v>
      </c>
      <c r="Q1586" s="14">
        <f t="shared" si="120"/>
        <v>0</v>
      </c>
      <c r="R1586" s="14" t="e">
        <f t="shared" si="121"/>
        <v>#DIV/0!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9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8334</v>
      </c>
      <c r="P1587" t="s">
        <v>8341</v>
      </c>
      <c r="Q1587" s="14">
        <f t="shared" si="120"/>
        <v>79</v>
      </c>
      <c r="R1587" s="14">
        <f t="shared" si="121"/>
        <v>131.66999999999999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3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8334</v>
      </c>
      <c r="P1588" t="s">
        <v>8341</v>
      </c>
      <c r="Q1588" s="14">
        <f t="shared" si="120"/>
        <v>0</v>
      </c>
      <c r="R1588" s="14" t="e">
        <f t="shared" si="121"/>
        <v>#DIV/0!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9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8334</v>
      </c>
      <c r="P1589" t="s">
        <v>8341</v>
      </c>
      <c r="Q1589" s="14">
        <f t="shared" si="120"/>
        <v>0</v>
      </c>
      <c r="R1589" s="14">
        <f t="shared" si="121"/>
        <v>1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3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8334</v>
      </c>
      <c r="P1590" t="s">
        <v>8341</v>
      </c>
      <c r="Q1590" s="14">
        <f t="shared" si="120"/>
        <v>0</v>
      </c>
      <c r="R1590" s="14" t="e">
        <f t="shared" si="121"/>
        <v>#DIV/0!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9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8334</v>
      </c>
      <c r="P1591" t="s">
        <v>8341</v>
      </c>
      <c r="Q1591" s="14">
        <f t="shared" si="120"/>
        <v>0</v>
      </c>
      <c r="R1591" s="14" t="e">
        <f t="shared" si="121"/>
        <v>#DIV/0!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7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8334</v>
      </c>
      <c r="P1592" t="s">
        <v>8341</v>
      </c>
      <c r="Q1592" s="14">
        <f t="shared" si="120"/>
        <v>2</v>
      </c>
      <c r="R1592" s="14">
        <f t="shared" si="121"/>
        <v>510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9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8334</v>
      </c>
      <c r="P1593" t="s">
        <v>8341</v>
      </c>
      <c r="Q1593" s="14">
        <f t="shared" si="120"/>
        <v>29</v>
      </c>
      <c r="R1593" s="14">
        <f t="shared" si="121"/>
        <v>44.48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3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8334</v>
      </c>
      <c r="P1594" t="s">
        <v>8341</v>
      </c>
      <c r="Q1594" s="14">
        <f t="shared" si="120"/>
        <v>0</v>
      </c>
      <c r="R1594" s="14" t="e">
        <f t="shared" si="121"/>
        <v>#DIV/0!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3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8334</v>
      </c>
      <c r="P1595" t="s">
        <v>8341</v>
      </c>
      <c r="Q1595" s="14">
        <f t="shared" si="120"/>
        <v>0</v>
      </c>
      <c r="R1595" s="14">
        <f t="shared" si="121"/>
        <v>1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3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8334</v>
      </c>
      <c r="P1596" t="s">
        <v>8341</v>
      </c>
      <c r="Q1596" s="14">
        <f t="shared" si="120"/>
        <v>21</v>
      </c>
      <c r="R1596" s="14">
        <f t="shared" si="121"/>
        <v>20.5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9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8334</v>
      </c>
      <c r="P1597" t="s">
        <v>8341</v>
      </c>
      <c r="Q1597" s="14">
        <f t="shared" si="120"/>
        <v>0</v>
      </c>
      <c r="R1597" s="14">
        <f t="shared" si="121"/>
        <v>40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3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8334</v>
      </c>
      <c r="P1598" t="s">
        <v>8341</v>
      </c>
      <c r="Q1598" s="14">
        <f t="shared" si="120"/>
        <v>2</v>
      </c>
      <c r="R1598" s="14">
        <f t="shared" si="121"/>
        <v>25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9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8334</v>
      </c>
      <c r="P1599" t="s">
        <v>8341</v>
      </c>
      <c r="Q1599" s="14">
        <f t="shared" si="120"/>
        <v>0</v>
      </c>
      <c r="R1599" s="14" t="e">
        <f t="shared" si="121"/>
        <v>#DIV/0!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9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8334</v>
      </c>
      <c r="P1600" t="s">
        <v>8341</v>
      </c>
      <c r="Q1600" s="14">
        <f t="shared" si="120"/>
        <v>0</v>
      </c>
      <c r="R1600" s="14">
        <f t="shared" si="121"/>
        <v>1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9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8334</v>
      </c>
      <c r="P1601" t="s">
        <v>8341</v>
      </c>
      <c r="Q1601" s="14">
        <f t="shared" si="120"/>
        <v>0</v>
      </c>
      <c r="R1601" s="14" t="e">
        <f t="shared" si="121"/>
        <v>#DIV/0!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9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8334</v>
      </c>
      <c r="P1602" t="s">
        <v>8341</v>
      </c>
      <c r="Q1602" s="14">
        <f t="shared" si="120"/>
        <v>7</v>
      </c>
      <c r="R1602" s="14">
        <f t="shared" si="121"/>
        <v>40.78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9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8321</v>
      </c>
      <c r="P1603" t="s">
        <v>8322</v>
      </c>
      <c r="Q1603" s="14">
        <f t="shared" ref="Q1603:Q1666" si="125">ROUND(E1603/D1603*100,0)</f>
        <v>108</v>
      </c>
      <c r="R1603" s="14">
        <f t="shared" ref="R1603:R1666" si="126">ROUND(E1603/L1603,2)</f>
        <v>48.33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9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0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8321</v>
      </c>
      <c r="P1604" t="s">
        <v>8322</v>
      </c>
      <c r="Q1604" s="14">
        <f t="shared" si="125"/>
        <v>100</v>
      </c>
      <c r="R1604" s="14">
        <f t="shared" si="126"/>
        <v>46.95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3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0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8321</v>
      </c>
      <c r="P1605" t="s">
        <v>8322</v>
      </c>
      <c r="Q1605" s="14">
        <f t="shared" si="125"/>
        <v>100</v>
      </c>
      <c r="R1605" s="14">
        <f t="shared" si="126"/>
        <v>66.69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2012</v>
      </c>
    </row>
    <row r="1606" spans="1:21" ht="49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0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8321</v>
      </c>
      <c r="P1606" t="s">
        <v>8322</v>
      </c>
      <c r="Q1606" s="14">
        <f t="shared" si="125"/>
        <v>122</v>
      </c>
      <c r="R1606" s="14">
        <f t="shared" si="126"/>
        <v>48.84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9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0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8321</v>
      </c>
      <c r="P1607" t="s">
        <v>8322</v>
      </c>
      <c r="Q1607" s="14">
        <f t="shared" si="125"/>
        <v>101</v>
      </c>
      <c r="R1607" s="14">
        <f t="shared" si="126"/>
        <v>137.31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9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0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8321</v>
      </c>
      <c r="P1608" t="s">
        <v>8322</v>
      </c>
      <c r="Q1608" s="14">
        <f t="shared" si="125"/>
        <v>101</v>
      </c>
      <c r="R1608" s="14">
        <f t="shared" si="126"/>
        <v>87.83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2011</v>
      </c>
    </row>
    <row r="1609" spans="1:21" ht="49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0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8321</v>
      </c>
      <c r="P1609" t="s">
        <v>8322</v>
      </c>
      <c r="Q1609" s="14">
        <f t="shared" si="125"/>
        <v>145</v>
      </c>
      <c r="R1609" s="14">
        <f t="shared" si="126"/>
        <v>70.790000000000006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3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8321</v>
      </c>
      <c r="P1610" t="s">
        <v>8322</v>
      </c>
      <c r="Q1610" s="14">
        <f t="shared" si="125"/>
        <v>101</v>
      </c>
      <c r="R1610" s="14">
        <f t="shared" si="126"/>
        <v>52.83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2014</v>
      </c>
    </row>
    <row r="1611" spans="1:21" ht="49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0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8321</v>
      </c>
      <c r="P1611" t="s">
        <v>8322</v>
      </c>
      <c r="Q1611" s="14">
        <f t="shared" si="125"/>
        <v>118</v>
      </c>
      <c r="R1611" s="14">
        <f t="shared" si="126"/>
        <v>443.75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3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0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8321</v>
      </c>
      <c r="P1612" t="s">
        <v>8322</v>
      </c>
      <c r="Q1612" s="14">
        <f t="shared" si="125"/>
        <v>272</v>
      </c>
      <c r="R1612" s="14">
        <f t="shared" si="126"/>
        <v>48.54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7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0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8321</v>
      </c>
      <c r="P1613" t="s">
        <v>8322</v>
      </c>
      <c r="Q1613" s="14">
        <f t="shared" si="125"/>
        <v>125</v>
      </c>
      <c r="R1613" s="14">
        <f t="shared" si="126"/>
        <v>37.07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3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0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8321</v>
      </c>
      <c r="P1614" t="s">
        <v>8322</v>
      </c>
      <c r="Q1614" s="14">
        <f t="shared" si="125"/>
        <v>110</v>
      </c>
      <c r="R1614" s="14">
        <f t="shared" si="126"/>
        <v>50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2013</v>
      </c>
    </row>
    <row r="1615" spans="1:21" ht="49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0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8321</v>
      </c>
      <c r="P1615" t="s">
        <v>8322</v>
      </c>
      <c r="Q1615" s="14">
        <f t="shared" si="125"/>
        <v>102</v>
      </c>
      <c r="R1615" s="14">
        <f t="shared" si="126"/>
        <v>39.04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9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0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8321</v>
      </c>
      <c r="P1616" t="s">
        <v>8322</v>
      </c>
      <c r="Q1616" s="14">
        <f t="shared" si="125"/>
        <v>103</v>
      </c>
      <c r="R1616" s="14">
        <f t="shared" si="126"/>
        <v>66.69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9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0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8321</v>
      </c>
      <c r="P1617" t="s">
        <v>8322</v>
      </c>
      <c r="Q1617" s="14">
        <f t="shared" si="125"/>
        <v>114</v>
      </c>
      <c r="R1617" s="14">
        <f t="shared" si="126"/>
        <v>67.13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9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0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8321</v>
      </c>
      <c r="P1618" t="s">
        <v>8322</v>
      </c>
      <c r="Q1618" s="14">
        <f t="shared" si="125"/>
        <v>104</v>
      </c>
      <c r="R1618" s="14">
        <f t="shared" si="126"/>
        <v>66.37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3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0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8321</v>
      </c>
      <c r="P1619" t="s">
        <v>8322</v>
      </c>
      <c r="Q1619" s="14">
        <f t="shared" si="125"/>
        <v>146</v>
      </c>
      <c r="R1619" s="14">
        <f t="shared" si="126"/>
        <v>64.62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3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8321</v>
      </c>
      <c r="P1620" t="s">
        <v>8322</v>
      </c>
      <c r="Q1620" s="14">
        <f t="shared" si="125"/>
        <v>105</v>
      </c>
      <c r="R1620" s="14">
        <f t="shared" si="126"/>
        <v>58.37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9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0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8321</v>
      </c>
      <c r="P1621" t="s">
        <v>8322</v>
      </c>
      <c r="Q1621" s="14">
        <f t="shared" si="125"/>
        <v>133</v>
      </c>
      <c r="R1621" s="14">
        <f t="shared" si="126"/>
        <v>86.96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3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0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8321</v>
      </c>
      <c r="P1622" t="s">
        <v>8322</v>
      </c>
      <c r="Q1622" s="14">
        <f t="shared" si="125"/>
        <v>113</v>
      </c>
      <c r="R1622" s="14">
        <f t="shared" si="126"/>
        <v>66.47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9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8321</v>
      </c>
      <c r="P1623" t="s">
        <v>8322</v>
      </c>
      <c r="Q1623" s="14">
        <f t="shared" si="125"/>
        <v>121</v>
      </c>
      <c r="R1623" s="14">
        <f t="shared" si="126"/>
        <v>163.78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9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0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8321</v>
      </c>
      <c r="P1624" t="s">
        <v>8322</v>
      </c>
      <c r="Q1624" s="14">
        <f t="shared" si="125"/>
        <v>102</v>
      </c>
      <c r="R1624" s="14">
        <f t="shared" si="126"/>
        <v>107.98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9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0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8321</v>
      </c>
      <c r="P1625" t="s">
        <v>8322</v>
      </c>
      <c r="Q1625" s="14">
        <f t="shared" si="125"/>
        <v>101</v>
      </c>
      <c r="R1625" s="14">
        <f t="shared" si="126"/>
        <v>42.11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3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0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8321</v>
      </c>
      <c r="P1626" t="s">
        <v>8322</v>
      </c>
      <c r="Q1626" s="14">
        <f t="shared" si="125"/>
        <v>118</v>
      </c>
      <c r="R1626" s="14">
        <f t="shared" si="126"/>
        <v>47.2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2013</v>
      </c>
    </row>
    <row r="1627" spans="1:21" ht="49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0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8321</v>
      </c>
      <c r="P1627" t="s">
        <v>8322</v>
      </c>
      <c r="Q1627" s="14">
        <f t="shared" si="125"/>
        <v>155</v>
      </c>
      <c r="R1627" s="14">
        <f t="shared" si="126"/>
        <v>112.02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9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0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8321</v>
      </c>
      <c r="P1628" t="s">
        <v>8322</v>
      </c>
      <c r="Q1628" s="14">
        <f t="shared" si="125"/>
        <v>101</v>
      </c>
      <c r="R1628" s="14">
        <f t="shared" si="126"/>
        <v>74.95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9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0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8321</v>
      </c>
      <c r="P1629" t="s">
        <v>8322</v>
      </c>
      <c r="Q1629" s="14">
        <f t="shared" si="125"/>
        <v>117</v>
      </c>
      <c r="R1629" s="14">
        <f t="shared" si="126"/>
        <v>61.58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3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8321</v>
      </c>
      <c r="P1630" t="s">
        <v>8322</v>
      </c>
      <c r="Q1630" s="14">
        <f t="shared" si="125"/>
        <v>101</v>
      </c>
      <c r="R1630" s="14">
        <f t="shared" si="126"/>
        <v>45.88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3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0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8321</v>
      </c>
      <c r="P1631" t="s">
        <v>8322</v>
      </c>
      <c r="Q1631" s="14">
        <f t="shared" si="125"/>
        <v>104</v>
      </c>
      <c r="R1631" s="14">
        <f t="shared" si="126"/>
        <v>75.849999999999994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9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0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8321</v>
      </c>
      <c r="P1632" t="s">
        <v>8322</v>
      </c>
      <c r="Q1632" s="14">
        <f t="shared" si="125"/>
        <v>265</v>
      </c>
      <c r="R1632" s="14">
        <f t="shared" si="126"/>
        <v>84.21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9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0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8321</v>
      </c>
      <c r="P1633" t="s">
        <v>8322</v>
      </c>
      <c r="Q1633" s="14">
        <f t="shared" si="125"/>
        <v>156</v>
      </c>
      <c r="R1633" s="14">
        <f t="shared" si="126"/>
        <v>117.23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9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0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8321</v>
      </c>
      <c r="P1634" t="s">
        <v>8322</v>
      </c>
      <c r="Q1634" s="14">
        <f t="shared" si="125"/>
        <v>102</v>
      </c>
      <c r="R1634" s="14">
        <f t="shared" si="126"/>
        <v>86.49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9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0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8321</v>
      </c>
      <c r="P1635" t="s">
        <v>8322</v>
      </c>
      <c r="Q1635" s="14">
        <f t="shared" si="125"/>
        <v>100</v>
      </c>
      <c r="R1635" s="14">
        <f t="shared" si="126"/>
        <v>172.41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2012</v>
      </c>
    </row>
    <row r="1636" spans="1:21" ht="33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8321</v>
      </c>
      <c r="P1636" t="s">
        <v>8322</v>
      </c>
      <c r="Q1636" s="14">
        <f t="shared" si="125"/>
        <v>101</v>
      </c>
      <c r="R1636" s="14">
        <f t="shared" si="126"/>
        <v>62.81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9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0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8321</v>
      </c>
      <c r="P1637" t="s">
        <v>8322</v>
      </c>
      <c r="Q1637" s="14">
        <f t="shared" si="125"/>
        <v>125</v>
      </c>
      <c r="R1637" s="14">
        <f t="shared" si="126"/>
        <v>67.73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9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8321</v>
      </c>
      <c r="P1638" t="s">
        <v>8322</v>
      </c>
      <c r="Q1638" s="14">
        <f t="shared" si="125"/>
        <v>104</v>
      </c>
      <c r="R1638" s="14">
        <f t="shared" si="126"/>
        <v>53.56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9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0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8321</v>
      </c>
      <c r="P1639" t="s">
        <v>8322</v>
      </c>
      <c r="Q1639" s="14">
        <f t="shared" si="125"/>
        <v>104</v>
      </c>
      <c r="R1639" s="14">
        <f t="shared" si="126"/>
        <v>34.6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3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8321</v>
      </c>
      <c r="P1640" t="s">
        <v>8322</v>
      </c>
      <c r="Q1640" s="14">
        <f t="shared" si="125"/>
        <v>105</v>
      </c>
      <c r="R1640" s="14">
        <f t="shared" si="126"/>
        <v>38.89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9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0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8321</v>
      </c>
      <c r="P1641" t="s">
        <v>8322</v>
      </c>
      <c r="Q1641" s="14">
        <f t="shared" si="125"/>
        <v>100</v>
      </c>
      <c r="R1641" s="14">
        <f t="shared" si="126"/>
        <v>94.74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9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0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8321</v>
      </c>
      <c r="P1642" t="s">
        <v>8322</v>
      </c>
      <c r="Q1642" s="14">
        <f t="shared" si="125"/>
        <v>170</v>
      </c>
      <c r="R1642" s="14">
        <f t="shared" si="126"/>
        <v>39.97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3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0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8321</v>
      </c>
      <c r="P1643" t="s">
        <v>8342</v>
      </c>
      <c r="Q1643" s="14">
        <f t="shared" si="125"/>
        <v>101</v>
      </c>
      <c r="R1643" s="14">
        <f t="shared" si="126"/>
        <v>97.5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9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0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8321</v>
      </c>
      <c r="P1644" t="s">
        <v>8342</v>
      </c>
      <c r="Q1644" s="14">
        <f t="shared" si="125"/>
        <v>100</v>
      </c>
      <c r="R1644" s="14">
        <f t="shared" si="126"/>
        <v>42.86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3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0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8321</v>
      </c>
      <c r="P1645" t="s">
        <v>8342</v>
      </c>
      <c r="Q1645" s="14">
        <f t="shared" si="125"/>
        <v>125</v>
      </c>
      <c r="R1645" s="14">
        <f t="shared" si="126"/>
        <v>168.51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9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0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8321</v>
      </c>
      <c r="P1646" t="s">
        <v>8342</v>
      </c>
      <c r="Q1646" s="14">
        <f t="shared" si="125"/>
        <v>110</v>
      </c>
      <c r="R1646" s="14">
        <f t="shared" si="126"/>
        <v>85.55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9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0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8321</v>
      </c>
      <c r="P1647" t="s">
        <v>8342</v>
      </c>
      <c r="Q1647" s="14">
        <f t="shared" si="125"/>
        <v>111</v>
      </c>
      <c r="R1647" s="14">
        <f t="shared" si="126"/>
        <v>554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9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0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8321</v>
      </c>
      <c r="P1648" t="s">
        <v>8342</v>
      </c>
      <c r="Q1648" s="14">
        <f t="shared" si="125"/>
        <v>110</v>
      </c>
      <c r="R1648" s="14">
        <f t="shared" si="126"/>
        <v>26.55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9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0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8321</v>
      </c>
      <c r="P1649" t="s">
        <v>8342</v>
      </c>
      <c r="Q1649" s="14">
        <f t="shared" si="125"/>
        <v>105</v>
      </c>
      <c r="R1649" s="14">
        <f t="shared" si="126"/>
        <v>113.83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9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8321</v>
      </c>
      <c r="P1650" t="s">
        <v>8342</v>
      </c>
      <c r="Q1650" s="14">
        <f t="shared" si="125"/>
        <v>125</v>
      </c>
      <c r="R1650" s="14">
        <f t="shared" si="126"/>
        <v>32.01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9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8321</v>
      </c>
      <c r="P1651" t="s">
        <v>8342</v>
      </c>
      <c r="Q1651" s="14">
        <f t="shared" si="125"/>
        <v>101</v>
      </c>
      <c r="R1651" s="14">
        <f t="shared" si="126"/>
        <v>47.19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3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0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8321</v>
      </c>
      <c r="P1652" t="s">
        <v>8342</v>
      </c>
      <c r="Q1652" s="14">
        <f t="shared" si="125"/>
        <v>142</v>
      </c>
      <c r="R1652" s="14">
        <f t="shared" si="126"/>
        <v>88.47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9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0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8321</v>
      </c>
      <c r="P1653" t="s">
        <v>8342</v>
      </c>
      <c r="Q1653" s="14">
        <f t="shared" si="125"/>
        <v>101</v>
      </c>
      <c r="R1653" s="14">
        <f t="shared" si="126"/>
        <v>100.75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9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0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8321</v>
      </c>
      <c r="P1654" t="s">
        <v>8342</v>
      </c>
      <c r="Q1654" s="14">
        <f t="shared" si="125"/>
        <v>101</v>
      </c>
      <c r="R1654" s="14">
        <f t="shared" si="126"/>
        <v>64.709999999999994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9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0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8321</v>
      </c>
      <c r="P1655" t="s">
        <v>8342</v>
      </c>
      <c r="Q1655" s="14">
        <f t="shared" si="125"/>
        <v>174</v>
      </c>
      <c r="R1655" s="14">
        <f t="shared" si="126"/>
        <v>51.85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9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0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8321</v>
      </c>
      <c r="P1656" t="s">
        <v>8342</v>
      </c>
      <c r="Q1656" s="14">
        <f t="shared" si="125"/>
        <v>120</v>
      </c>
      <c r="R1656" s="14">
        <f t="shared" si="126"/>
        <v>38.79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3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0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8321</v>
      </c>
      <c r="P1657" t="s">
        <v>8342</v>
      </c>
      <c r="Q1657" s="14">
        <f t="shared" si="125"/>
        <v>143</v>
      </c>
      <c r="R1657" s="14">
        <f t="shared" si="126"/>
        <v>44.65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5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0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8321</v>
      </c>
      <c r="P1658" t="s">
        <v>8342</v>
      </c>
      <c r="Q1658" s="14">
        <f t="shared" si="125"/>
        <v>100</v>
      </c>
      <c r="R1658" s="14">
        <f t="shared" si="126"/>
        <v>156.77000000000001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9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8321</v>
      </c>
      <c r="P1659" t="s">
        <v>8342</v>
      </c>
      <c r="Q1659" s="14">
        <f t="shared" si="125"/>
        <v>105</v>
      </c>
      <c r="R1659" s="14">
        <f t="shared" si="126"/>
        <v>118.7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9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8321</v>
      </c>
      <c r="P1660" t="s">
        <v>8342</v>
      </c>
      <c r="Q1660" s="14">
        <f t="shared" si="125"/>
        <v>132</v>
      </c>
      <c r="R1660" s="14">
        <f t="shared" si="126"/>
        <v>74.150000000000006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9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0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8321</v>
      </c>
      <c r="P1661" t="s">
        <v>8342</v>
      </c>
      <c r="Q1661" s="14">
        <f t="shared" si="125"/>
        <v>113</v>
      </c>
      <c r="R1661" s="14">
        <f t="shared" si="126"/>
        <v>12.53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9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0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8321</v>
      </c>
      <c r="P1662" t="s">
        <v>8342</v>
      </c>
      <c r="Q1662" s="14">
        <f t="shared" si="125"/>
        <v>1254</v>
      </c>
      <c r="R1662" s="14">
        <f t="shared" si="126"/>
        <v>27.86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8321</v>
      </c>
      <c r="P1663" t="s">
        <v>8342</v>
      </c>
      <c r="Q1663" s="14">
        <f t="shared" si="125"/>
        <v>103</v>
      </c>
      <c r="R1663" s="14">
        <f t="shared" si="126"/>
        <v>80.180000000000007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2016</v>
      </c>
    </row>
    <row r="1664" spans="1:21" ht="49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0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8321</v>
      </c>
      <c r="P1664" t="s">
        <v>8342</v>
      </c>
      <c r="Q1664" s="14">
        <f t="shared" si="125"/>
        <v>103</v>
      </c>
      <c r="R1664" s="14">
        <f t="shared" si="126"/>
        <v>132.44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3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0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8321</v>
      </c>
      <c r="P1665" t="s">
        <v>8342</v>
      </c>
      <c r="Q1665" s="14">
        <f t="shared" si="125"/>
        <v>108</v>
      </c>
      <c r="R1665" s="14">
        <f t="shared" si="126"/>
        <v>33.75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9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0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8321</v>
      </c>
      <c r="P1666" t="s">
        <v>8342</v>
      </c>
      <c r="Q1666" s="14">
        <f t="shared" si="125"/>
        <v>122</v>
      </c>
      <c r="R1666" s="14">
        <f t="shared" si="126"/>
        <v>34.380000000000003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9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0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8321</v>
      </c>
      <c r="P1667" t="s">
        <v>8342</v>
      </c>
      <c r="Q1667" s="14">
        <f t="shared" ref="Q1667:Q1730" si="130">ROUND(E1667/D1667*100,0)</f>
        <v>119</v>
      </c>
      <c r="R1667" s="14">
        <f t="shared" ref="R1667:R1730" si="131">ROUND(E1667/L1667,2)</f>
        <v>44.96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9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0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8321</v>
      </c>
      <c r="P1668" t="s">
        <v>8342</v>
      </c>
      <c r="Q1668" s="14">
        <f t="shared" si="130"/>
        <v>161</v>
      </c>
      <c r="R1668" s="14">
        <f t="shared" si="131"/>
        <v>41.04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9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0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8321</v>
      </c>
      <c r="P1669" t="s">
        <v>8342</v>
      </c>
      <c r="Q1669" s="14">
        <f t="shared" si="130"/>
        <v>127</v>
      </c>
      <c r="R1669" s="14">
        <f t="shared" si="131"/>
        <v>52.6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9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8321</v>
      </c>
      <c r="P1670" t="s">
        <v>8342</v>
      </c>
      <c r="Q1670" s="14">
        <f t="shared" si="130"/>
        <v>103</v>
      </c>
      <c r="R1670" s="14">
        <f t="shared" si="131"/>
        <v>70.78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9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8321</v>
      </c>
      <c r="P1671" t="s">
        <v>8342</v>
      </c>
      <c r="Q1671" s="14">
        <f t="shared" si="130"/>
        <v>140</v>
      </c>
      <c r="R1671" s="14">
        <f t="shared" si="131"/>
        <v>53.75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5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0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8321</v>
      </c>
      <c r="P1672" t="s">
        <v>8342</v>
      </c>
      <c r="Q1672" s="14">
        <f t="shared" si="130"/>
        <v>103</v>
      </c>
      <c r="R1672" s="14">
        <f t="shared" si="131"/>
        <v>44.61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3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0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8321</v>
      </c>
      <c r="P1673" t="s">
        <v>8342</v>
      </c>
      <c r="Q1673" s="14">
        <f t="shared" si="130"/>
        <v>101</v>
      </c>
      <c r="R1673" s="14">
        <f t="shared" si="131"/>
        <v>26.15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3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0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8321</v>
      </c>
      <c r="P1674" t="s">
        <v>8342</v>
      </c>
      <c r="Q1674" s="14">
        <f t="shared" si="130"/>
        <v>113</v>
      </c>
      <c r="R1674" s="14">
        <f t="shared" si="131"/>
        <v>39.18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9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0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8321</v>
      </c>
      <c r="P1675" t="s">
        <v>8342</v>
      </c>
      <c r="Q1675" s="14">
        <f t="shared" si="130"/>
        <v>128</v>
      </c>
      <c r="R1675" s="14">
        <f t="shared" si="131"/>
        <v>45.59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9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0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8321</v>
      </c>
      <c r="P1676" t="s">
        <v>8342</v>
      </c>
      <c r="Q1676" s="14">
        <f t="shared" si="130"/>
        <v>202</v>
      </c>
      <c r="R1676" s="14">
        <f t="shared" si="131"/>
        <v>89.25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3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0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8321</v>
      </c>
      <c r="P1677" t="s">
        <v>8342</v>
      </c>
      <c r="Q1677" s="14">
        <f t="shared" si="130"/>
        <v>137</v>
      </c>
      <c r="R1677" s="14">
        <f t="shared" si="131"/>
        <v>40.42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3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0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8321</v>
      </c>
      <c r="P1678" t="s">
        <v>8342</v>
      </c>
      <c r="Q1678" s="14">
        <f t="shared" si="130"/>
        <v>115</v>
      </c>
      <c r="R1678" s="14">
        <f t="shared" si="131"/>
        <v>82.38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9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0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8321</v>
      </c>
      <c r="P1679" t="s">
        <v>8342</v>
      </c>
      <c r="Q1679" s="14">
        <f t="shared" si="130"/>
        <v>112</v>
      </c>
      <c r="R1679" s="14">
        <f t="shared" si="131"/>
        <v>159.52000000000001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3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8321</v>
      </c>
      <c r="P1680" t="s">
        <v>8342</v>
      </c>
      <c r="Q1680" s="14">
        <f t="shared" si="130"/>
        <v>118</v>
      </c>
      <c r="R1680" s="14">
        <f t="shared" si="131"/>
        <v>36.24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5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0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8321</v>
      </c>
      <c r="P1681" t="s">
        <v>8342</v>
      </c>
      <c r="Q1681" s="14">
        <f t="shared" si="130"/>
        <v>175</v>
      </c>
      <c r="R1681" s="14">
        <f t="shared" si="131"/>
        <v>62.5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3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0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8321</v>
      </c>
      <c r="P1682" t="s">
        <v>8342</v>
      </c>
      <c r="Q1682" s="14">
        <f t="shared" si="130"/>
        <v>118</v>
      </c>
      <c r="R1682" s="14">
        <f t="shared" si="131"/>
        <v>47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9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8321</v>
      </c>
      <c r="P1683" t="s">
        <v>8343</v>
      </c>
      <c r="Q1683" s="14">
        <f t="shared" si="130"/>
        <v>101</v>
      </c>
      <c r="R1683" s="14">
        <f t="shared" si="131"/>
        <v>74.58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3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8321</v>
      </c>
      <c r="P1684" t="s">
        <v>8343</v>
      </c>
      <c r="Q1684" s="14">
        <f t="shared" si="130"/>
        <v>0</v>
      </c>
      <c r="R1684" s="14" t="e">
        <f t="shared" si="131"/>
        <v>#DIV/0!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9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8321</v>
      </c>
      <c r="P1685" t="s">
        <v>8343</v>
      </c>
      <c r="Q1685" s="14">
        <f t="shared" si="130"/>
        <v>22</v>
      </c>
      <c r="R1685" s="14">
        <f t="shared" si="131"/>
        <v>76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3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8321</v>
      </c>
      <c r="P1686" t="s">
        <v>8343</v>
      </c>
      <c r="Q1686" s="14">
        <f t="shared" si="130"/>
        <v>109</v>
      </c>
      <c r="R1686" s="14">
        <f t="shared" si="131"/>
        <v>86.44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9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8321</v>
      </c>
      <c r="P1687" t="s">
        <v>8343</v>
      </c>
      <c r="Q1687" s="14">
        <f t="shared" si="130"/>
        <v>103</v>
      </c>
      <c r="R1687" s="14">
        <f t="shared" si="131"/>
        <v>24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9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8321</v>
      </c>
      <c r="P1688" t="s">
        <v>8343</v>
      </c>
      <c r="Q1688" s="14">
        <f t="shared" si="130"/>
        <v>0</v>
      </c>
      <c r="R1688" s="14">
        <f t="shared" si="131"/>
        <v>18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9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8321</v>
      </c>
      <c r="P1689" t="s">
        <v>8343</v>
      </c>
      <c r="Q1689" s="14">
        <f t="shared" si="130"/>
        <v>31</v>
      </c>
      <c r="R1689" s="14">
        <f t="shared" si="131"/>
        <v>80.13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8321</v>
      </c>
      <c r="P1690" t="s">
        <v>8343</v>
      </c>
      <c r="Q1690" s="14">
        <f t="shared" si="130"/>
        <v>44</v>
      </c>
      <c r="R1690" s="14">
        <f t="shared" si="131"/>
        <v>253.14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7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8321</v>
      </c>
      <c r="P1691" t="s">
        <v>8343</v>
      </c>
      <c r="Q1691" s="14">
        <f t="shared" si="130"/>
        <v>100</v>
      </c>
      <c r="R1691" s="14">
        <f t="shared" si="131"/>
        <v>171.43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9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8321</v>
      </c>
      <c r="P1692" t="s">
        <v>8343</v>
      </c>
      <c r="Q1692" s="14">
        <f t="shared" si="130"/>
        <v>25</v>
      </c>
      <c r="R1692" s="14">
        <f t="shared" si="131"/>
        <v>57.73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9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8321</v>
      </c>
      <c r="P1693" t="s">
        <v>8343</v>
      </c>
      <c r="Q1693" s="14">
        <f t="shared" si="130"/>
        <v>33</v>
      </c>
      <c r="R1693" s="14">
        <f t="shared" si="131"/>
        <v>264.26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9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8321</v>
      </c>
      <c r="P1694" t="s">
        <v>8343</v>
      </c>
      <c r="Q1694" s="14">
        <f t="shared" si="130"/>
        <v>48</v>
      </c>
      <c r="R1694" s="14">
        <f t="shared" si="131"/>
        <v>159.33000000000001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9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8321</v>
      </c>
      <c r="P1695" t="s">
        <v>8343</v>
      </c>
      <c r="Q1695" s="14">
        <f t="shared" si="130"/>
        <v>9</v>
      </c>
      <c r="R1695" s="14">
        <f t="shared" si="131"/>
        <v>35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9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8321</v>
      </c>
      <c r="P1696" t="s">
        <v>8343</v>
      </c>
      <c r="Q1696" s="14">
        <f t="shared" si="130"/>
        <v>0</v>
      </c>
      <c r="R1696" s="14">
        <f t="shared" si="131"/>
        <v>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9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8321</v>
      </c>
      <c r="P1697" t="s">
        <v>8343</v>
      </c>
      <c r="Q1697" s="14">
        <f t="shared" si="130"/>
        <v>12</v>
      </c>
      <c r="R1697" s="14">
        <f t="shared" si="131"/>
        <v>61.09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9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8321</v>
      </c>
      <c r="P1698" t="s">
        <v>8343</v>
      </c>
      <c r="Q1698" s="14">
        <f t="shared" si="130"/>
        <v>0</v>
      </c>
      <c r="R1698" s="14" t="e">
        <f t="shared" si="131"/>
        <v>#DIV/0!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9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8321</v>
      </c>
      <c r="P1699" t="s">
        <v>8343</v>
      </c>
      <c r="Q1699" s="14">
        <f t="shared" si="130"/>
        <v>20</v>
      </c>
      <c r="R1699" s="14">
        <f t="shared" si="131"/>
        <v>114.82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8321</v>
      </c>
      <c r="P1700" t="s">
        <v>8343</v>
      </c>
      <c r="Q1700" s="14">
        <f t="shared" si="130"/>
        <v>0</v>
      </c>
      <c r="R1700" s="14" t="e">
        <f t="shared" si="131"/>
        <v>#DIV/0!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9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8321</v>
      </c>
      <c r="P1701" t="s">
        <v>8343</v>
      </c>
      <c r="Q1701" s="14">
        <f t="shared" si="130"/>
        <v>4</v>
      </c>
      <c r="R1701" s="14">
        <f t="shared" si="131"/>
        <v>54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9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8321</v>
      </c>
      <c r="P1702" t="s">
        <v>8343</v>
      </c>
      <c r="Q1702" s="14">
        <f t="shared" si="130"/>
        <v>26</v>
      </c>
      <c r="R1702" s="14">
        <f t="shared" si="131"/>
        <v>65.97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9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8321</v>
      </c>
      <c r="P1703" t="s">
        <v>8343</v>
      </c>
      <c r="Q1703" s="14">
        <f t="shared" si="130"/>
        <v>0</v>
      </c>
      <c r="R1703" s="14">
        <f t="shared" si="131"/>
        <v>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2015</v>
      </c>
    </row>
    <row r="1704" spans="1:21" ht="17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8321</v>
      </c>
      <c r="P1704" t="s">
        <v>8343</v>
      </c>
      <c r="Q1704" s="14">
        <f t="shared" si="130"/>
        <v>0</v>
      </c>
      <c r="R1704" s="14">
        <f t="shared" si="131"/>
        <v>1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9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8321</v>
      </c>
      <c r="P1705" t="s">
        <v>8343</v>
      </c>
      <c r="Q1705" s="14">
        <f t="shared" si="130"/>
        <v>1</v>
      </c>
      <c r="R1705" s="14">
        <f t="shared" si="131"/>
        <v>25.5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3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8321</v>
      </c>
      <c r="P1706" t="s">
        <v>8343</v>
      </c>
      <c r="Q1706" s="14">
        <f t="shared" si="130"/>
        <v>65</v>
      </c>
      <c r="R1706" s="14">
        <f t="shared" si="131"/>
        <v>118.36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9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8321</v>
      </c>
      <c r="P1707" t="s">
        <v>8343</v>
      </c>
      <c r="Q1707" s="14">
        <f t="shared" si="130"/>
        <v>0</v>
      </c>
      <c r="R1707" s="14" t="e">
        <f t="shared" si="131"/>
        <v>#DIV/0!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9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8321</v>
      </c>
      <c r="P1708" t="s">
        <v>8343</v>
      </c>
      <c r="Q1708" s="14">
        <f t="shared" si="130"/>
        <v>0</v>
      </c>
      <c r="R1708" s="14" t="e">
        <f t="shared" si="131"/>
        <v>#DIV/0!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9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8321</v>
      </c>
      <c r="P1709" t="s">
        <v>8343</v>
      </c>
      <c r="Q1709" s="14">
        <f t="shared" si="130"/>
        <v>10</v>
      </c>
      <c r="R1709" s="14">
        <f t="shared" si="131"/>
        <v>54.11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9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8321</v>
      </c>
      <c r="P1710" t="s">
        <v>8343</v>
      </c>
      <c r="Q1710" s="14">
        <f t="shared" si="130"/>
        <v>0</v>
      </c>
      <c r="R1710" s="14" t="e">
        <f t="shared" si="131"/>
        <v>#DIV/0!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9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8321</v>
      </c>
      <c r="P1711" t="s">
        <v>8343</v>
      </c>
      <c r="Q1711" s="14">
        <f t="shared" si="130"/>
        <v>5</v>
      </c>
      <c r="R1711" s="14">
        <f t="shared" si="131"/>
        <v>21.25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3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8321</v>
      </c>
      <c r="P1712" t="s">
        <v>8343</v>
      </c>
      <c r="Q1712" s="14">
        <f t="shared" si="130"/>
        <v>1</v>
      </c>
      <c r="R1712" s="14">
        <f t="shared" si="131"/>
        <v>34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2016</v>
      </c>
    </row>
    <row r="1713" spans="1:21" ht="49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8321</v>
      </c>
      <c r="P1713" t="s">
        <v>8343</v>
      </c>
      <c r="Q1713" s="14">
        <f t="shared" si="130"/>
        <v>11</v>
      </c>
      <c r="R1713" s="14">
        <f t="shared" si="131"/>
        <v>525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9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8321</v>
      </c>
      <c r="P1714" t="s">
        <v>8343</v>
      </c>
      <c r="Q1714" s="14">
        <f t="shared" si="130"/>
        <v>0</v>
      </c>
      <c r="R1714" s="14" t="e">
        <f t="shared" si="131"/>
        <v>#DIV/0!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9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8321</v>
      </c>
      <c r="P1715" t="s">
        <v>8343</v>
      </c>
      <c r="Q1715" s="14">
        <f t="shared" si="130"/>
        <v>2</v>
      </c>
      <c r="R1715" s="14">
        <f t="shared" si="131"/>
        <v>50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9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8321</v>
      </c>
      <c r="P1716" t="s">
        <v>8343</v>
      </c>
      <c r="Q1716" s="14">
        <f t="shared" si="130"/>
        <v>8</v>
      </c>
      <c r="R1716" s="14">
        <f t="shared" si="131"/>
        <v>115.71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9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8321</v>
      </c>
      <c r="P1717" t="s">
        <v>8343</v>
      </c>
      <c r="Q1717" s="14">
        <f t="shared" si="130"/>
        <v>0</v>
      </c>
      <c r="R1717" s="14">
        <f t="shared" si="131"/>
        <v>5.5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9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8321</v>
      </c>
      <c r="P1718" t="s">
        <v>8343</v>
      </c>
      <c r="Q1718" s="14">
        <f t="shared" si="130"/>
        <v>8</v>
      </c>
      <c r="R1718" s="14">
        <f t="shared" si="131"/>
        <v>50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9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8321</v>
      </c>
      <c r="P1719" t="s">
        <v>8343</v>
      </c>
      <c r="Q1719" s="14">
        <f t="shared" si="130"/>
        <v>43</v>
      </c>
      <c r="R1719" s="14">
        <f t="shared" si="131"/>
        <v>34.020000000000003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7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8321</v>
      </c>
      <c r="P1720" t="s">
        <v>8343</v>
      </c>
      <c r="Q1720" s="14">
        <f t="shared" si="130"/>
        <v>0</v>
      </c>
      <c r="R1720" s="14">
        <f t="shared" si="131"/>
        <v>37.5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9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8321</v>
      </c>
      <c r="P1721" t="s">
        <v>8343</v>
      </c>
      <c r="Q1721" s="14">
        <f t="shared" si="130"/>
        <v>1</v>
      </c>
      <c r="R1721" s="14">
        <f t="shared" si="131"/>
        <v>11.67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9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8321</v>
      </c>
      <c r="P1722" t="s">
        <v>8343</v>
      </c>
      <c r="Q1722" s="14">
        <f t="shared" si="130"/>
        <v>6</v>
      </c>
      <c r="R1722" s="14">
        <f t="shared" si="131"/>
        <v>28.13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9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8321</v>
      </c>
      <c r="P1723" t="s">
        <v>8343</v>
      </c>
      <c r="Q1723" s="14">
        <f t="shared" si="130"/>
        <v>0</v>
      </c>
      <c r="R1723" s="14" t="e">
        <f t="shared" si="131"/>
        <v>#DIV/0!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9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8321</v>
      </c>
      <c r="P1724" t="s">
        <v>8343</v>
      </c>
      <c r="Q1724" s="14">
        <f t="shared" si="130"/>
        <v>0</v>
      </c>
      <c r="R1724" s="14">
        <f t="shared" si="131"/>
        <v>1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9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8321</v>
      </c>
      <c r="P1725" t="s">
        <v>8343</v>
      </c>
      <c r="Q1725" s="14">
        <f t="shared" si="130"/>
        <v>7</v>
      </c>
      <c r="R1725" s="14">
        <f t="shared" si="131"/>
        <v>216.67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9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8321</v>
      </c>
      <c r="P1726" t="s">
        <v>8343</v>
      </c>
      <c r="Q1726" s="14">
        <f t="shared" si="130"/>
        <v>1</v>
      </c>
      <c r="R1726" s="14">
        <f t="shared" si="131"/>
        <v>8.75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9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8321</v>
      </c>
      <c r="P1727" t="s">
        <v>8343</v>
      </c>
      <c r="Q1727" s="14">
        <f t="shared" si="130"/>
        <v>10</v>
      </c>
      <c r="R1727" s="14">
        <f t="shared" si="131"/>
        <v>62.22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3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8321</v>
      </c>
      <c r="P1728" t="s">
        <v>8343</v>
      </c>
      <c r="Q1728" s="14">
        <f t="shared" si="130"/>
        <v>34</v>
      </c>
      <c r="R1728" s="14">
        <f t="shared" si="131"/>
        <v>137.25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9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8321</v>
      </c>
      <c r="P1729" t="s">
        <v>8343</v>
      </c>
      <c r="Q1729" s="14">
        <f t="shared" si="130"/>
        <v>0</v>
      </c>
      <c r="R1729" s="14">
        <f t="shared" si="131"/>
        <v>1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9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8321</v>
      </c>
      <c r="P1730" t="s">
        <v>8343</v>
      </c>
      <c r="Q1730" s="14">
        <f t="shared" si="130"/>
        <v>68</v>
      </c>
      <c r="R1730" s="14">
        <f t="shared" si="131"/>
        <v>122.14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9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8321</v>
      </c>
      <c r="P1731" t="s">
        <v>8343</v>
      </c>
      <c r="Q1731" s="14">
        <f t="shared" ref="Q1731:Q1794" si="135">ROUND(E1731/D1731*100,0)</f>
        <v>0</v>
      </c>
      <c r="R1731" s="14" t="e">
        <f t="shared" ref="R1731:R1794" si="136">ROUND(E1731/L1731,2)</f>
        <v>#DIV/0!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9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8321</v>
      </c>
      <c r="P1732" t="s">
        <v>8343</v>
      </c>
      <c r="Q1732" s="14">
        <f t="shared" si="135"/>
        <v>0</v>
      </c>
      <c r="R1732" s="14" t="e">
        <f t="shared" si="136"/>
        <v>#DIV/0!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3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8321</v>
      </c>
      <c r="P1733" t="s">
        <v>8343</v>
      </c>
      <c r="Q1733" s="14">
        <f t="shared" si="135"/>
        <v>0</v>
      </c>
      <c r="R1733" s="14" t="e">
        <f t="shared" si="136"/>
        <v>#DIV/0!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9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8321</v>
      </c>
      <c r="P1734" t="s">
        <v>8343</v>
      </c>
      <c r="Q1734" s="14">
        <f t="shared" si="135"/>
        <v>0</v>
      </c>
      <c r="R1734" s="14" t="e">
        <f t="shared" si="136"/>
        <v>#DIV/0!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2016</v>
      </c>
    </row>
    <row r="1735" spans="1:21" ht="49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8321</v>
      </c>
      <c r="P1735" t="s">
        <v>8343</v>
      </c>
      <c r="Q1735" s="14">
        <f t="shared" si="135"/>
        <v>0</v>
      </c>
      <c r="R1735" s="14" t="e">
        <f t="shared" si="136"/>
        <v>#DIV/0!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9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8321</v>
      </c>
      <c r="P1736" t="s">
        <v>8343</v>
      </c>
      <c r="Q1736" s="14">
        <f t="shared" si="135"/>
        <v>0</v>
      </c>
      <c r="R1736" s="14">
        <f t="shared" si="136"/>
        <v>1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9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8321</v>
      </c>
      <c r="P1737" t="s">
        <v>8343</v>
      </c>
      <c r="Q1737" s="14">
        <f t="shared" si="135"/>
        <v>11</v>
      </c>
      <c r="R1737" s="14">
        <f t="shared" si="136"/>
        <v>55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3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8321</v>
      </c>
      <c r="P1738" t="s">
        <v>8343</v>
      </c>
      <c r="Q1738" s="14">
        <f t="shared" si="135"/>
        <v>1</v>
      </c>
      <c r="R1738" s="14">
        <f t="shared" si="136"/>
        <v>22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9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8321</v>
      </c>
      <c r="P1739" t="s">
        <v>8343</v>
      </c>
      <c r="Q1739" s="14">
        <f t="shared" si="135"/>
        <v>21</v>
      </c>
      <c r="R1739" s="14">
        <f t="shared" si="136"/>
        <v>56.67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3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8321</v>
      </c>
      <c r="P1740" t="s">
        <v>8343</v>
      </c>
      <c r="Q1740" s="14">
        <f t="shared" si="135"/>
        <v>0</v>
      </c>
      <c r="R1740" s="14">
        <f t="shared" si="136"/>
        <v>20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9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8321</v>
      </c>
      <c r="P1741" t="s">
        <v>8343</v>
      </c>
      <c r="Q1741" s="14">
        <f t="shared" si="135"/>
        <v>0</v>
      </c>
      <c r="R1741" s="14">
        <f t="shared" si="136"/>
        <v>1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9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8321</v>
      </c>
      <c r="P1742" t="s">
        <v>8343</v>
      </c>
      <c r="Q1742" s="14">
        <f t="shared" si="135"/>
        <v>0</v>
      </c>
      <c r="R1742" s="14" t="e">
        <f t="shared" si="136"/>
        <v>#DIV/0!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3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8334</v>
      </c>
      <c r="P1743" t="s">
        <v>8335</v>
      </c>
      <c r="Q1743" s="14">
        <f t="shared" si="135"/>
        <v>111</v>
      </c>
      <c r="R1743" s="14">
        <f t="shared" si="136"/>
        <v>25.58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9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0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8334</v>
      </c>
      <c r="P1744" t="s">
        <v>8335</v>
      </c>
      <c r="Q1744" s="14">
        <f t="shared" si="135"/>
        <v>109</v>
      </c>
      <c r="R1744" s="14">
        <f t="shared" si="136"/>
        <v>63.97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2017</v>
      </c>
    </row>
    <row r="1745" spans="1:21" ht="49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0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8334</v>
      </c>
      <c r="P1745" t="s">
        <v>8335</v>
      </c>
      <c r="Q1745" s="14">
        <f t="shared" si="135"/>
        <v>100</v>
      </c>
      <c r="R1745" s="14">
        <f t="shared" si="136"/>
        <v>89.93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9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0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8334</v>
      </c>
      <c r="P1746" t="s">
        <v>8335</v>
      </c>
      <c r="Q1746" s="14">
        <f t="shared" si="135"/>
        <v>118</v>
      </c>
      <c r="R1746" s="14">
        <f t="shared" si="136"/>
        <v>93.07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9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0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8334</v>
      </c>
      <c r="P1747" t="s">
        <v>8335</v>
      </c>
      <c r="Q1747" s="14">
        <f t="shared" si="135"/>
        <v>114</v>
      </c>
      <c r="R1747" s="14">
        <f t="shared" si="136"/>
        <v>89.67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9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0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8334</v>
      </c>
      <c r="P1748" t="s">
        <v>8335</v>
      </c>
      <c r="Q1748" s="14">
        <f t="shared" si="135"/>
        <v>148</v>
      </c>
      <c r="R1748" s="14">
        <f t="shared" si="136"/>
        <v>207.62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9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0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8334</v>
      </c>
      <c r="P1749" t="s">
        <v>8335</v>
      </c>
      <c r="Q1749" s="14">
        <f t="shared" si="135"/>
        <v>105</v>
      </c>
      <c r="R1749" s="14">
        <f t="shared" si="136"/>
        <v>59.41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3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8334</v>
      </c>
      <c r="P1750" t="s">
        <v>8335</v>
      </c>
      <c r="Q1750" s="14">
        <f t="shared" si="135"/>
        <v>130</v>
      </c>
      <c r="R1750" s="14">
        <f t="shared" si="136"/>
        <v>358.97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3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0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8334</v>
      </c>
      <c r="P1751" t="s">
        <v>8335</v>
      </c>
      <c r="Q1751" s="14">
        <f t="shared" si="135"/>
        <v>123</v>
      </c>
      <c r="R1751" s="14">
        <f t="shared" si="136"/>
        <v>94.74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9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0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8334</v>
      </c>
      <c r="P1752" t="s">
        <v>8335</v>
      </c>
      <c r="Q1752" s="14">
        <f t="shared" si="135"/>
        <v>202</v>
      </c>
      <c r="R1752" s="14">
        <f t="shared" si="136"/>
        <v>80.650000000000006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3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0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8334</v>
      </c>
      <c r="P1753" t="s">
        <v>8335</v>
      </c>
      <c r="Q1753" s="14">
        <f t="shared" si="135"/>
        <v>103</v>
      </c>
      <c r="R1753" s="14">
        <f t="shared" si="136"/>
        <v>168.69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3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0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8334</v>
      </c>
      <c r="P1754" t="s">
        <v>8335</v>
      </c>
      <c r="Q1754" s="14">
        <f t="shared" si="135"/>
        <v>260</v>
      </c>
      <c r="R1754" s="14">
        <f t="shared" si="136"/>
        <v>34.69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9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0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8334</v>
      </c>
      <c r="P1755" t="s">
        <v>8335</v>
      </c>
      <c r="Q1755" s="14">
        <f t="shared" si="135"/>
        <v>108</v>
      </c>
      <c r="R1755" s="14">
        <f t="shared" si="136"/>
        <v>462.86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9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0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8334</v>
      </c>
      <c r="P1756" t="s">
        <v>8335</v>
      </c>
      <c r="Q1756" s="14">
        <f t="shared" si="135"/>
        <v>111</v>
      </c>
      <c r="R1756" s="14">
        <f t="shared" si="136"/>
        <v>104.39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9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0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8334</v>
      </c>
      <c r="P1757" t="s">
        <v>8335</v>
      </c>
      <c r="Q1757" s="14">
        <f t="shared" si="135"/>
        <v>120</v>
      </c>
      <c r="R1757" s="14">
        <f t="shared" si="136"/>
        <v>7.5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9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0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8334</v>
      </c>
      <c r="P1758" t="s">
        <v>8335</v>
      </c>
      <c r="Q1758" s="14">
        <f t="shared" si="135"/>
        <v>103</v>
      </c>
      <c r="R1758" s="14">
        <f t="shared" si="136"/>
        <v>47.13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3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0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8334</v>
      </c>
      <c r="P1759" t="s">
        <v>8335</v>
      </c>
      <c r="Q1759" s="14">
        <f t="shared" si="135"/>
        <v>116</v>
      </c>
      <c r="R1759" s="14">
        <f t="shared" si="136"/>
        <v>414.29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2017</v>
      </c>
    </row>
    <row r="1760" spans="1:21" ht="49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8334</v>
      </c>
      <c r="P1760" t="s">
        <v>8335</v>
      </c>
      <c r="Q1760" s="14">
        <f t="shared" si="135"/>
        <v>115</v>
      </c>
      <c r="R1760" s="14">
        <f t="shared" si="136"/>
        <v>42.48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3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0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8334</v>
      </c>
      <c r="P1761" t="s">
        <v>8335</v>
      </c>
      <c r="Q1761" s="14">
        <f t="shared" si="135"/>
        <v>107</v>
      </c>
      <c r="R1761" s="14">
        <f t="shared" si="136"/>
        <v>108.78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9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0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8334</v>
      </c>
      <c r="P1762" t="s">
        <v>8335</v>
      </c>
      <c r="Q1762" s="14">
        <f t="shared" si="135"/>
        <v>165</v>
      </c>
      <c r="R1762" s="14">
        <f t="shared" si="136"/>
        <v>81.099999999999994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3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0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8334</v>
      </c>
      <c r="P1763" t="s">
        <v>8335</v>
      </c>
      <c r="Q1763" s="14">
        <f t="shared" si="135"/>
        <v>155</v>
      </c>
      <c r="R1763" s="14">
        <f t="shared" si="136"/>
        <v>51.67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7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0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8334</v>
      </c>
      <c r="P1764" t="s">
        <v>8335</v>
      </c>
      <c r="Q1764" s="14">
        <f t="shared" si="135"/>
        <v>885</v>
      </c>
      <c r="R1764" s="14">
        <f t="shared" si="136"/>
        <v>35.4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9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0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8334</v>
      </c>
      <c r="P1765" t="s">
        <v>8335</v>
      </c>
      <c r="Q1765" s="14">
        <f t="shared" si="135"/>
        <v>102</v>
      </c>
      <c r="R1765" s="14">
        <f t="shared" si="136"/>
        <v>103.64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9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8334</v>
      </c>
      <c r="P1766" t="s">
        <v>8335</v>
      </c>
      <c r="Q1766" s="14">
        <f t="shared" si="135"/>
        <v>20</v>
      </c>
      <c r="R1766" s="14">
        <f t="shared" si="136"/>
        <v>55.28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9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8334</v>
      </c>
      <c r="P1767" t="s">
        <v>8335</v>
      </c>
      <c r="Q1767" s="14">
        <f t="shared" si="135"/>
        <v>59</v>
      </c>
      <c r="R1767" s="14">
        <f t="shared" si="136"/>
        <v>72.17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3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8334</v>
      </c>
      <c r="P1768" t="s">
        <v>8335</v>
      </c>
      <c r="Q1768" s="14">
        <f t="shared" si="135"/>
        <v>0</v>
      </c>
      <c r="R1768" s="14" t="e">
        <f t="shared" si="136"/>
        <v>#DIV/0!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3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8334</v>
      </c>
      <c r="P1769" t="s">
        <v>8335</v>
      </c>
      <c r="Q1769" s="14">
        <f t="shared" si="135"/>
        <v>46</v>
      </c>
      <c r="R1769" s="14">
        <f t="shared" si="136"/>
        <v>58.62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9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8334</v>
      </c>
      <c r="P1770" t="s">
        <v>8335</v>
      </c>
      <c r="Q1770" s="14">
        <f t="shared" si="135"/>
        <v>4</v>
      </c>
      <c r="R1770" s="14">
        <f t="shared" si="136"/>
        <v>12.47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9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8334</v>
      </c>
      <c r="P1771" t="s">
        <v>8335</v>
      </c>
      <c r="Q1771" s="14">
        <f t="shared" si="135"/>
        <v>3</v>
      </c>
      <c r="R1771" s="14">
        <f t="shared" si="136"/>
        <v>49.14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2015</v>
      </c>
    </row>
    <row r="1772" spans="1:21" ht="49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8334</v>
      </c>
      <c r="P1772" t="s">
        <v>8335</v>
      </c>
      <c r="Q1772" s="14">
        <f t="shared" si="135"/>
        <v>57</v>
      </c>
      <c r="R1772" s="14">
        <f t="shared" si="136"/>
        <v>150.5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9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8334</v>
      </c>
      <c r="P1773" t="s">
        <v>8335</v>
      </c>
      <c r="Q1773" s="14">
        <f t="shared" si="135"/>
        <v>21</v>
      </c>
      <c r="R1773" s="14">
        <f t="shared" si="136"/>
        <v>35.799999999999997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3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8334</v>
      </c>
      <c r="P1774" t="s">
        <v>8335</v>
      </c>
      <c r="Q1774" s="14">
        <f t="shared" si="135"/>
        <v>16</v>
      </c>
      <c r="R1774" s="14">
        <f t="shared" si="136"/>
        <v>45.16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9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8334</v>
      </c>
      <c r="P1775" t="s">
        <v>8335</v>
      </c>
      <c r="Q1775" s="14">
        <f t="shared" si="135"/>
        <v>6</v>
      </c>
      <c r="R1775" s="14">
        <f t="shared" si="136"/>
        <v>98.79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2015</v>
      </c>
    </row>
    <row r="1776" spans="1:21" ht="49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8334</v>
      </c>
      <c r="P1776" t="s">
        <v>8335</v>
      </c>
      <c r="Q1776" s="14">
        <f t="shared" si="135"/>
        <v>46</v>
      </c>
      <c r="R1776" s="14">
        <f t="shared" si="136"/>
        <v>88.31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9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8334</v>
      </c>
      <c r="P1777" t="s">
        <v>8335</v>
      </c>
      <c r="Q1777" s="14">
        <f t="shared" si="135"/>
        <v>65</v>
      </c>
      <c r="R1777" s="14">
        <f t="shared" si="136"/>
        <v>170.63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9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8334</v>
      </c>
      <c r="P1778" t="s">
        <v>8335</v>
      </c>
      <c r="Q1778" s="14">
        <f t="shared" si="135"/>
        <v>7</v>
      </c>
      <c r="R1778" s="14">
        <f t="shared" si="136"/>
        <v>83.75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9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8334</v>
      </c>
      <c r="P1779" t="s">
        <v>8335</v>
      </c>
      <c r="Q1779" s="14">
        <f t="shared" si="135"/>
        <v>14</v>
      </c>
      <c r="R1779" s="14">
        <f t="shared" si="136"/>
        <v>65.099999999999994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9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8334</v>
      </c>
      <c r="P1780" t="s">
        <v>8335</v>
      </c>
      <c r="Q1780" s="14">
        <f t="shared" si="135"/>
        <v>2</v>
      </c>
      <c r="R1780" s="14">
        <f t="shared" si="136"/>
        <v>66.33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9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8334</v>
      </c>
      <c r="P1781" t="s">
        <v>8335</v>
      </c>
      <c r="Q1781" s="14">
        <f t="shared" si="135"/>
        <v>36</v>
      </c>
      <c r="R1781" s="14">
        <f t="shared" si="136"/>
        <v>104.89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9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8334</v>
      </c>
      <c r="P1782" t="s">
        <v>8335</v>
      </c>
      <c r="Q1782" s="14">
        <f t="shared" si="135"/>
        <v>40</v>
      </c>
      <c r="R1782" s="14">
        <f t="shared" si="136"/>
        <v>78.44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9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8334</v>
      </c>
      <c r="P1783" t="s">
        <v>8335</v>
      </c>
      <c r="Q1783" s="14">
        <f t="shared" si="135"/>
        <v>26</v>
      </c>
      <c r="R1783" s="14">
        <f t="shared" si="136"/>
        <v>59.04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9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8334</v>
      </c>
      <c r="P1784" t="s">
        <v>8335</v>
      </c>
      <c r="Q1784" s="14">
        <f t="shared" si="135"/>
        <v>15</v>
      </c>
      <c r="R1784" s="14">
        <f t="shared" si="136"/>
        <v>71.34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9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8334</v>
      </c>
      <c r="P1785" t="s">
        <v>8335</v>
      </c>
      <c r="Q1785" s="14">
        <f t="shared" si="135"/>
        <v>24</v>
      </c>
      <c r="R1785" s="14">
        <f t="shared" si="136"/>
        <v>51.23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9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8334</v>
      </c>
      <c r="P1786" t="s">
        <v>8335</v>
      </c>
      <c r="Q1786" s="14">
        <f t="shared" si="135"/>
        <v>40</v>
      </c>
      <c r="R1786" s="14">
        <f t="shared" si="136"/>
        <v>60.24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2015</v>
      </c>
    </row>
    <row r="1787" spans="1:21" ht="49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8334</v>
      </c>
      <c r="P1787" t="s">
        <v>8335</v>
      </c>
      <c r="Q1787" s="14">
        <f t="shared" si="135"/>
        <v>20</v>
      </c>
      <c r="R1787" s="14">
        <f t="shared" si="136"/>
        <v>44.94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9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8334</v>
      </c>
      <c r="P1788" t="s">
        <v>8335</v>
      </c>
      <c r="Q1788" s="14">
        <f t="shared" si="135"/>
        <v>48</v>
      </c>
      <c r="R1788" s="14">
        <f t="shared" si="136"/>
        <v>31.21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9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8334</v>
      </c>
      <c r="P1789" t="s">
        <v>8335</v>
      </c>
      <c r="Q1789" s="14">
        <f t="shared" si="135"/>
        <v>15</v>
      </c>
      <c r="R1789" s="14">
        <f t="shared" si="136"/>
        <v>63.88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9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8334</v>
      </c>
      <c r="P1790" t="s">
        <v>8335</v>
      </c>
      <c r="Q1790" s="14">
        <f t="shared" si="135"/>
        <v>1</v>
      </c>
      <c r="R1790" s="14">
        <f t="shared" si="136"/>
        <v>19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9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8334</v>
      </c>
      <c r="P1791" t="s">
        <v>8335</v>
      </c>
      <c r="Q1791" s="14">
        <f t="shared" si="135"/>
        <v>1</v>
      </c>
      <c r="R1791" s="14">
        <f t="shared" si="136"/>
        <v>10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2015</v>
      </c>
    </row>
    <row r="1792" spans="1:21" ht="49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8334</v>
      </c>
      <c r="P1792" t="s">
        <v>8335</v>
      </c>
      <c r="Q1792" s="14">
        <f t="shared" si="135"/>
        <v>5</v>
      </c>
      <c r="R1792" s="14">
        <f t="shared" si="136"/>
        <v>109.07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3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8334</v>
      </c>
      <c r="P1793" t="s">
        <v>8335</v>
      </c>
      <c r="Q1793" s="14">
        <f t="shared" si="135"/>
        <v>4</v>
      </c>
      <c r="R1793" s="14">
        <f t="shared" si="136"/>
        <v>26.75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2015</v>
      </c>
    </row>
    <row r="1794" spans="1:21" ht="33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8334</v>
      </c>
      <c r="P1794" t="s">
        <v>8335</v>
      </c>
      <c r="Q1794" s="14">
        <f t="shared" si="135"/>
        <v>61</v>
      </c>
      <c r="R1794" s="14">
        <f t="shared" si="136"/>
        <v>109.94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9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8334</v>
      </c>
      <c r="P1795" t="s">
        <v>8335</v>
      </c>
      <c r="Q1795" s="14">
        <f t="shared" ref="Q1795:Q1858" si="140">ROUND(E1795/D1795*100,0)</f>
        <v>1</v>
      </c>
      <c r="R1795" s="14">
        <f t="shared" ref="R1795:R1858" si="141">ROUND(E1795/L1795,2)</f>
        <v>20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49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8334</v>
      </c>
      <c r="P1796" t="s">
        <v>8335</v>
      </c>
      <c r="Q1796" s="14">
        <f t="shared" si="140"/>
        <v>11</v>
      </c>
      <c r="R1796" s="14">
        <f t="shared" si="141"/>
        <v>55.39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9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8334</v>
      </c>
      <c r="P1797" t="s">
        <v>8335</v>
      </c>
      <c r="Q1797" s="14">
        <f t="shared" si="140"/>
        <v>39</v>
      </c>
      <c r="R1797" s="14">
        <f t="shared" si="141"/>
        <v>133.9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9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8334</v>
      </c>
      <c r="P1798" t="s">
        <v>8335</v>
      </c>
      <c r="Q1798" s="14">
        <f t="shared" si="140"/>
        <v>22</v>
      </c>
      <c r="R1798" s="14">
        <f t="shared" si="141"/>
        <v>48.72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9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8334</v>
      </c>
      <c r="P1799" t="s">
        <v>8335</v>
      </c>
      <c r="Q1799" s="14">
        <f t="shared" si="140"/>
        <v>68</v>
      </c>
      <c r="R1799" s="14">
        <f t="shared" si="141"/>
        <v>48.25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9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8334</v>
      </c>
      <c r="P1800" t="s">
        <v>8335</v>
      </c>
      <c r="Q1800" s="14">
        <f t="shared" si="140"/>
        <v>14</v>
      </c>
      <c r="R1800" s="14">
        <f t="shared" si="141"/>
        <v>58.97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2016</v>
      </c>
    </row>
    <row r="1801" spans="1:21" ht="33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8334</v>
      </c>
      <c r="P1801" t="s">
        <v>8335</v>
      </c>
      <c r="Q1801" s="14">
        <f t="shared" si="140"/>
        <v>2</v>
      </c>
      <c r="R1801" s="14">
        <f t="shared" si="141"/>
        <v>11.64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9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8334</v>
      </c>
      <c r="P1802" t="s">
        <v>8335</v>
      </c>
      <c r="Q1802" s="14">
        <f t="shared" si="140"/>
        <v>20</v>
      </c>
      <c r="R1802" s="14">
        <f t="shared" si="141"/>
        <v>83.72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9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8334</v>
      </c>
      <c r="P1803" t="s">
        <v>8335</v>
      </c>
      <c r="Q1803" s="14">
        <f t="shared" si="140"/>
        <v>14</v>
      </c>
      <c r="R1803" s="14">
        <f t="shared" si="141"/>
        <v>63.65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3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8334</v>
      </c>
      <c r="P1804" t="s">
        <v>8335</v>
      </c>
      <c r="Q1804" s="14">
        <f t="shared" si="140"/>
        <v>48</v>
      </c>
      <c r="R1804" s="14">
        <f t="shared" si="141"/>
        <v>94.28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9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8334</v>
      </c>
      <c r="P1805" t="s">
        <v>8335</v>
      </c>
      <c r="Q1805" s="14">
        <f t="shared" si="140"/>
        <v>31</v>
      </c>
      <c r="R1805" s="14">
        <f t="shared" si="141"/>
        <v>71.87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9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8334</v>
      </c>
      <c r="P1806" t="s">
        <v>8335</v>
      </c>
      <c r="Q1806" s="14">
        <f t="shared" si="140"/>
        <v>35</v>
      </c>
      <c r="R1806" s="14">
        <f t="shared" si="141"/>
        <v>104.85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9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8334</v>
      </c>
      <c r="P1807" t="s">
        <v>8335</v>
      </c>
      <c r="Q1807" s="14">
        <f t="shared" si="140"/>
        <v>36</v>
      </c>
      <c r="R1807" s="14">
        <f t="shared" si="141"/>
        <v>67.14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9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8334</v>
      </c>
      <c r="P1808" t="s">
        <v>8335</v>
      </c>
      <c r="Q1808" s="14">
        <f t="shared" si="140"/>
        <v>3</v>
      </c>
      <c r="R1808" s="14">
        <f t="shared" si="141"/>
        <v>73.88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3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8334</v>
      </c>
      <c r="P1809" t="s">
        <v>8335</v>
      </c>
      <c r="Q1809" s="14">
        <f t="shared" si="140"/>
        <v>11</v>
      </c>
      <c r="R1809" s="14">
        <f t="shared" si="141"/>
        <v>69.13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9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8334</v>
      </c>
      <c r="P1810" t="s">
        <v>8335</v>
      </c>
      <c r="Q1810" s="14">
        <f t="shared" si="140"/>
        <v>41</v>
      </c>
      <c r="R1810" s="14">
        <f t="shared" si="141"/>
        <v>120.77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9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8334</v>
      </c>
      <c r="P1811" t="s">
        <v>8335</v>
      </c>
      <c r="Q1811" s="14">
        <f t="shared" si="140"/>
        <v>11</v>
      </c>
      <c r="R1811" s="14">
        <f t="shared" si="141"/>
        <v>42.22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9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8334</v>
      </c>
      <c r="P1812" t="s">
        <v>8335</v>
      </c>
      <c r="Q1812" s="14">
        <f t="shared" si="140"/>
        <v>3</v>
      </c>
      <c r="R1812" s="14">
        <f t="shared" si="141"/>
        <v>7.5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3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8334</v>
      </c>
      <c r="P1813" t="s">
        <v>8335</v>
      </c>
      <c r="Q1813" s="14">
        <f t="shared" si="140"/>
        <v>0</v>
      </c>
      <c r="R1813" s="14">
        <f t="shared" si="141"/>
        <v>1.54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9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8334</v>
      </c>
      <c r="P1814" t="s">
        <v>8335</v>
      </c>
      <c r="Q1814" s="14">
        <f t="shared" si="140"/>
        <v>13</v>
      </c>
      <c r="R1814" s="14">
        <f t="shared" si="141"/>
        <v>37.61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9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8334</v>
      </c>
      <c r="P1815" t="s">
        <v>8335</v>
      </c>
      <c r="Q1815" s="14">
        <f t="shared" si="140"/>
        <v>0</v>
      </c>
      <c r="R1815" s="14" t="e">
        <f t="shared" si="141"/>
        <v>#DIV/0!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9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8334</v>
      </c>
      <c r="P1816" t="s">
        <v>8335</v>
      </c>
      <c r="Q1816" s="14">
        <f t="shared" si="140"/>
        <v>49</v>
      </c>
      <c r="R1816" s="14">
        <f t="shared" si="141"/>
        <v>42.16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9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8334</v>
      </c>
      <c r="P1817" t="s">
        <v>8335</v>
      </c>
      <c r="Q1817" s="14">
        <f t="shared" si="140"/>
        <v>0</v>
      </c>
      <c r="R1817" s="14" t="e">
        <f t="shared" si="141"/>
        <v>#DIV/0!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9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8334</v>
      </c>
      <c r="P1818" t="s">
        <v>8335</v>
      </c>
      <c r="Q1818" s="14">
        <f t="shared" si="140"/>
        <v>2</v>
      </c>
      <c r="R1818" s="14">
        <f t="shared" si="141"/>
        <v>84.83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3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8334</v>
      </c>
      <c r="P1819" t="s">
        <v>8335</v>
      </c>
      <c r="Q1819" s="14">
        <f t="shared" si="140"/>
        <v>52</v>
      </c>
      <c r="R1819" s="14">
        <f t="shared" si="141"/>
        <v>94.19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2017</v>
      </c>
    </row>
    <row r="1820" spans="1:21" ht="33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8334</v>
      </c>
      <c r="P1820" t="s">
        <v>8335</v>
      </c>
      <c r="Q1820" s="14">
        <f t="shared" si="140"/>
        <v>0</v>
      </c>
      <c r="R1820" s="14" t="e">
        <f t="shared" si="141"/>
        <v>#DIV/0!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9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8334</v>
      </c>
      <c r="P1821" t="s">
        <v>8335</v>
      </c>
      <c r="Q1821" s="14">
        <f t="shared" si="140"/>
        <v>2</v>
      </c>
      <c r="R1821" s="14">
        <f t="shared" si="141"/>
        <v>6.25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9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8334</v>
      </c>
      <c r="P1822" t="s">
        <v>8335</v>
      </c>
      <c r="Q1822" s="14">
        <f t="shared" si="140"/>
        <v>7</v>
      </c>
      <c r="R1822" s="14">
        <f t="shared" si="141"/>
        <v>213.38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9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0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8321</v>
      </c>
      <c r="P1823" t="s">
        <v>8322</v>
      </c>
      <c r="Q1823" s="14">
        <f t="shared" si="140"/>
        <v>135</v>
      </c>
      <c r="R1823" s="14">
        <f t="shared" si="141"/>
        <v>59.16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3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0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8321</v>
      </c>
      <c r="P1824" t="s">
        <v>8322</v>
      </c>
      <c r="Q1824" s="14">
        <f t="shared" si="140"/>
        <v>100</v>
      </c>
      <c r="R1824" s="14">
        <f t="shared" si="141"/>
        <v>27.27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2014</v>
      </c>
    </row>
    <row r="1825" spans="1:21" ht="49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0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8321</v>
      </c>
      <c r="P1825" t="s">
        <v>8322</v>
      </c>
      <c r="Q1825" s="14">
        <f t="shared" si="140"/>
        <v>116</v>
      </c>
      <c r="R1825" s="14">
        <f t="shared" si="141"/>
        <v>24.58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7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0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8321</v>
      </c>
      <c r="P1826" t="s">
        <v>8322</v>
      </c>
      <c r="Q1826" s="14">
        <f t="shared" si="140"/>
        <v>100</v>
      </c>
      <c r="R1826" s="14">
        <f t="shared" si="141"/>
        <v>75.05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2014</v>
      </c>
    </row>
    <row r="1827" spans="1:21" ht="49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0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8321</v>
      </c>
      <c r="P1827" t="s">
        <v>8322</v>
      </c>
      <c r="Q1827" s="14">
        <f t="shared" si="140"/>
        <v>105</v>
      </c>
      <c r="R1827" s="14">
        <f t="shared" si="141"/>
        <v>42.02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7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0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8321</v>
      </c>
      <c r="P1828" t="s">
        <v>8322</v>
      </c>
      <c r="Q1828" s="14">
        <f t="shared" si="140"/>
        <v>101</v>
      </c>
      <c r="R1828" s="14">
        <f t="shared" si="141"/>
        <v>53.16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9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0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8321</v>
      </c>
      <c r="P1829" t="s">
        <v>8322</v>
      </c>
      <c r="Q1829" s="14">
        <f t="shared" si="140"/>
        <v>101</v>
      </c>
      <c r="R1829" s="14">
        <f t="shared" si="141"/>
        <v>83.89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9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8321</v>
      </c>
      <c r="P1830" t="s">
        <v>8322</v>
      </c>
      <c r="Q1830" s="14">
        <f t="shared" si="140"/>
        <v>100</v>
      </c>
      <c r="R1830" s="14">
        <f t="shared" si="141"/>
        <v>417.33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9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0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8321</v>
      </c>
      <c r="P1831" t="s">
        <v>8322</v>
      </c>
      <c r="Q1831" s="14">
        <f t="shared" si="140"/>
        <v>167</v>
      </c>
      <c r="R1831" s="14">
        <f t="shared" si="141"/>
        <v>75.77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2011</v>
      </c>
    </row>
    <row r="1832" spans="1:21" ht="49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0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8321</v>
      </c>
      <c r="P1832" t="s">
        <v>8322</v>
      </c>
      <c r="Q1832" s="14">
        <f t="shared" si="140"/>
        <v>102</v>
      </c>
      <c r="R1832" s="14">
        <f t="shared" si="141"/>
        <v>67.39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9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8321</v>
      </c>
      <c r="P1833" t="s">
        <v>8322</v>
      </c>
      <c r="Q1833" s="14">
        <f t="shared" si="140"/>
        <v>103</v>
      </c>
      <c r="R1833" s="14">
        <f t="shared" si="141"/>
        <v>73.569999999999993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9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0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8321</v>
      </c>
      <c r="P1834" t="s">
        <v>8322</v>
      </c>
      <c r="Q1834" s="14">
        <f t="shared" si="140"/>
        <v>143</v>
      </c>
      <c r="R1834" s="14">
        <f t="shared" si="141"/>
        <v>25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9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0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8321</v>
      </c>
      <c r="P1835" t="s">
        <v>8322</v>
      </c>
      <c r="Q1835" s="14">
        <f t="shared" si="140"/>
        <v>263</v>
      </c>
      <c r="R1835" s="14">
        <f t="shared" si="141"/>
        <v>42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3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0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8321</v>
      </c>
      <c r="P1836" t="s">
        <v>8322</v>
      </c>
      <c r="Q1836" s="14">
        <f t="shared" si="140"/>
        <v>118</v>
      </c>
      <c r="R1836" s="14">
        <f t="shared" si="141"/>
        <v>131.16999999999999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2015</v>
      </c>
    </row>
    <row r="1837" spans="1:21" ht="6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0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8321</v>
      </c>
      <c r="P1837" t="s">
        <v>8322</v>
      </c>
      <c r="Q1837" s="14">
        <f t="shared" si="140"/>
        <v>104</v>
      </c>
      <c r="R1837" s="14">
        <f t="shared" si="141"/>
        <v>47.27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7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0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8321</v>
      </c>
      <c r="P1838" t="s">
        <v>8322</v>
      </c>
      <c r="Q1838" s="14">
        <f t="shared" si="140"/>
        <v>200</v>
      </c>
      <c r="R1838" s="14">
        <f t="shared" si="141"/>
        <v>182.13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9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0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8321</v>
      </c>
      <c r="P1839" t="s">
        <v>8322</v>
      </c>
      <c r="Q1839" s="14">
        <f t="shared" si="140"/>
        <v>307</v>
      </c>
      <c r="R1839" s="14">
        <f t="shared" si="141"/>
        <v>61.37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9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8321</v>
      </c>
      <c r="P1840" t="s">
        <v>8322</v>
      </c>
      <c r="Q1840" s="14">
        <f t="shared" si="140"/>
        <v>100</v>
      </c>
      <c r="R1840" s="14">
        <f t="shared" si="141"/>
        <v>35.770000000000003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9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0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8321</v>
      </c>
      <c r="P1841" t="s">
        <v>8322</v>
      </c>
      <c r="Q1841" s="14">
        <f t="shared" si="140"/>
        <v>205</v>
      </c>
      <c r="R1841" s="14">
        <f t="shared" si="141"/>
        <v>45.62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9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8321</v>
      </c>
      <c r="P1842" t="s">
        <v>8322</v>
      </c>
      <c r="Q1842" s="14">
        <f t="shared" si="140"/>
        <v>109</v>
      </c>
      <c r="R1842" s="14">
        <f t="shared" si="141"/>
        <v>75.38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3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8321</v>
      </c>
      <c r="P1843" t="s">
        <v>8322</v>
      </c>
      <c r="Q1843" s="14">
        <f t="shared" si="140"/>
        <v>102</v>
      </c>
      <c r="R1843" s="14">
        <f t="shared" si="141"/>
        <v>50.88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9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0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8321</v>
      </c>
      <c r="P1844" t="s">
        <v>8322</v>
      </c>
      <c r="Q1844" s="14">
        <f t="shared" si="140"/>
        <v>125</v>
      </c>
      <c r="R1844" s="14">
        <f t="shared" si="141"/>
        <v>119.29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9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0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8321</v>
      </c>
      <c r="P1845" t="s">
        <v>8322</v>
      </c>
      <c r="Q1845" s="14">
        <f t="shared" si="140"/>
        <v>124</v>
      </c>
      <c r="R1845" s="14">
        <f t="shared" si="141"/>
        <v>92.54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9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0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8321</v>
      </c>
      <c r="P1846" t="s">
        <v>8322</v>
      </c>
      <c r="Q1846" s="14">
        <f t="shared" si="140"/>
        <v>101</v>
      </c>
      <c r="R1846" s="14">
        <f t="shared" si="141"/>
        <v>76.05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7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0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8321</v>
      </c>
      <c r="P1847" t="s">
        <v>8322</v>
      </c>
      <c r="Q1847" s="14">
        <f t="shared" si="140"/>
        <v>100</v>
      </c>
      <c r="R1847" s="14">
        <f t="shared" si="141"/>
        <v>52.63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9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0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8321</v>
      </c>
      <c r="P1848" t="s">
        <v>8322</v>
      </c>
      <c r="Q1848" s="14">
        <f t="shared" si="140"/>
        <v>138</v>
      </c>
      <c r="R1848" s="14">
        <f t="shared" si="141"/>
        <v>98.99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9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0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8321</v>
      </c>
      <c r="P1849" t="s">
        <v>8322</v>
      </c>
      <c r="Q1849" s="14">
        <f t="shared" si="140"/>
        <v>121</v>
      </c>
      <c r="R1849" s="14">
        <f t="shared" si="141"/>
        <v>79.53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9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8321</v>
      </c>
      <c r="P1850" t="s">
        <v>8322</v>
      </c>
      <c r="Q1850" s="14">
        <f t="shared" si="140"/>
        <v>107</v>
      </c>
      <c r="R1850" s="14">
        <f t="shared" si="141"/>
        <v>134.21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3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0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8321</v>
      </c>
      <c r="P1851" t="s">
        <v>8322</v>
      </c>
      <c r="Q1851" s="14">
        <f t="shared" si="140"/>
        <v>100</v>
      </c>
      <c r="R1851" s="14">
        <f t="shared" si="141"/>
        <v>37.630000000000003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9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0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8321</v>
      </c>
      <c r="P1852" t="s">
        <v>8322</v>
      </c>
      <c r="Q1852" s="14">
        <f t="shared" si="140"/>
        <v>102</v>
      </c>
      <c r="R1852" s="14">
        <f t="shared" si="141"/>
        <v>51.04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9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0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8321</v>
      </c>
      <c r="P1853" t="s">
        <v>8322</v>
      </c>
      <c r="Q1853" s="14">
        <f t="shared" si="140"/>
        <v>100</v>
      </c>
      <c r="R1853" s="14">
        <f t="shared" si="141"/>
        <v>50.04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9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0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8321</v>
      </c>
      <c r="P1854" t="s">
        <v>8322</v>
      </c>
      <c r="Q1854" s="14">
        <f t="shared" si="140"/>
        <v>117</v>
      </c>
      <c r="R1854" s="14">
        <f t="shared" si="141"/>
        <v>133.93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9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0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8321</v>
      </c>
      <c r="P1855" t="s">
        <v>8322</v>
      </c>
      <c r="Q1855" s="14">
        <f t="shared" si="140"/>
        <v>102</v>
      </c>
      <c r="R1855" s="14">
        <f t="shared" si="141"/>
        <v>58.21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9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8321</v>
      </c>
      <c r="P1856" t="s">
        <v>8322</v>
      </c>
      <c r="Q1856" s="14">
        <f t="shared" si="140"/>
        <v>102</v>
      </c>
      <c r="R1856" s="14">
        <f t="shared" si="141"/>
        <v>88.04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9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0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8321</v>
      </c>
      <c r="P1857" t="s">
        <v>8322</v>
      </c>
      <c r="Q1857" s="14">
        <f t="shared" si="140"/>
        <v>154</v>
      </c>
      <c r="R1857" s="14">
        <f t="shared" si="141"/>
        <v>70.58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2014</v>
      </c>
    </row>
    <row r="1858" spans="1:21" ht="49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0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8321</v>
      </c>
      <c r="P1858" t="s">
        <v>8322</v>
      </c>
      <c r="Q1858" s="14">
        <f t="shared" si="140"/>
        <v>101</v>
      </c>
      <c r="R1858" s="14">
        <f t="shared" si="141"/>
        <v>53.29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9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0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8321</v>
      </c>
      <c r="P1859" t="s">
        <v>8322</v>
      </c>
      <c r="Q1859" s="14">
        <f t="shared" ref="Q1859:Q1922" si="145">ROUND(E1859/D1859*100,0)</f>
        <v>100</v>
      </c>
      <c r="R1859" s="14">
        <f t="shared" ref="R1859:R1922" si="146">ROUND(E1859/L1859,2)</f>
        <v>136.36000000000001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49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8321</v>
      </c>
      <c r="P1860" t="s">
        <v>8322</v>
      </c>
      <c r="Q1860" s="14">
        <f t="shared" si="145"/>
        <v>109</v>
      </c>
      <c r="R1860" s="14">
        <f t="shared" si="146"/>
        <v>40.549999999999997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3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0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8321</v>
      </c>
      <c r="P1861" t="s">
        <v>8322</v>
      </c>
      <c r="Q1861" s="14">
        <f t="shared" si="145"/>
        <v>132</v>
      </c>
      <c r="R1861" s="14">
        <f t="shared" si="146"/>
        <v>70.63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9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0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8321</v>
      </c>
      <c r="P1862" t="s">
        <v>8322</v>
      </c>
      <c r="Q1862" s="14">
        <f t="shared" si="145"/>
        <v>133</v>
      </c>
      <c r="R1862" s="14">
        <f t="shared" si="146"/>
        <v>52.68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9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8329</v>
      </c>
      <c r="P1863" t="s">
        <v>8331</v>
      </c>
      <c r="Q1863" s="14">
        <f t="shared" si="145"/>
        <v>0</v>
      </c>
      <c r="R1863" s="14" t="e">
        <f t="shared" si="146"/>
        <v>#DIV/0!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2015</v>
      </c>
    </row>
    <row r="1864" spans="1:21" ht="49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8329</v>
      </c>
      <c r="P1864" t="s">
        <v>8331</v>
      </c>
      <c r="Q1864" s="14">
        <f t="shared" si="145"/>
        <v>8</v>
      </c>
      <c r="R1864" s="14">
        <f t="shared" si="146"/>
        <v>90.94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9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8329</v>
      </c>
      <c r="P1865" t="s">
        <v>8331</v>
      </c>
      <c r="Q1865" s="14">
        <f t="shared" si="145"/>
        <v>0</v>
      </c>
      <c r="R1865" s="14">
        <f t="shared" si="146"/>
        <v>5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9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8329</v>
      </c>
      <c r="P1866" t="s">
        <v>8331</v>
      </c>
      <c r="Q1866" s="14">
        <f t="shared" si="145"/>
        <v>43</v>
      </c>
      <c r="R1866" s="14">
        <f t="shared" si="146"/>
        <v>58.08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9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8329</v>
      </c>
      <c r="P1867" t="s">
        <v>8331</v>
      </c>
      <c r="Q1867" s="14">
        <f t="shared" si="145"/>
        <v>0</v>
      </c>
      <c r="R1867" s="14">
        <f t="shared" si="146"/>
        <v>2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9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8329</v>
      </c>
      <c r="P1868" t="s">
        <v>8331</v>
      </c>
      <c r="Q1868" s="14">
        <f t="shared" si="145"/>
        <v>1</v>
      </c>
      <c r="R1868" s="14">
        <f t="shared" si="146"/>
        <v>62.5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9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8329</v>
      </c>
      <c r="P1869" t="s">
        <v>8331</v>
      </c>
      <c r="Q1869" s="14">
        <f t="shared" si="145"/>
        <v>0</v>
      </c>
      <c r="R1869" s="14">
        <f t="shared" si="146"/>
        <v>10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9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8329</v>
      </c>
      <c r="P1870" t="s">
        <v>8331</v>
      </c>
      <c r="Q1870" s="14">
        <f t="shared" si="145"/>
        <v>5</v>
      </c>
      <c r="R1870" s="14">
        <f t="shared" si="146"/>
        <v>71.59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9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8329</v>
      </c>
      <c r="P1871" t="s">
        <v>8331</v>
      </c>
      <c r="Q1871" s="14">
        <f t="shared" si="145"/>
        <v>0</v>
      </c>
      <c r="R1871" s="14" t="e">
        <f t="shared" si="146"/>
        <v>#DIV/0!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2017</v>
      </c>
    </row>
    <row r="1872" spans="1:21" ht="49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8329</v>
      </c>
      <c r="P1872" t="s">
        <v>8331</v>
      </c>
      <c r="Q1872" s="14">
        <f t="shared" si="145"/>
        <v>10</v>
      </c>
      <c r="R1872" s="14">
        <f t="shared" si="146"/>
        <v>32.82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9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8329</v>
      </c>
      <c r="P1873" t="s">
        <v>8331</v>
      </c>
      <c r="Q1873" s="14">
        <f t="shared" si="145"/>
        <v>72</v>
      </c>
      <c r="R1873" s="14">
        <f t="shared" si="146"/>
        <v>49.12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9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8329</v>
      </c>
      <c r="P1874" t="s">
        <v>8331</v>
      </c>
      <c r="Q1874" s="14">
        <f t="shared" si="145"/>
        <v>1</v>
      </c>
      <c r="R1874" s="14">
        <f t="shared" si="146"/>
        <v>16.309999999999999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9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8329</v>
      </c>
      <c r="P1875" t="s">
        <v>8331</v>
      </c>
      <c r="Q1875" s="14">
        <f t="shared" si="145"/>
        <v>0</v>
      </c>
      <c r="R1875" s="14">
        <f t="shared" si="146"/>
        <v>18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9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8329</v>
      </c>
      <c r="P1876" t="s">
        <v>8331</v>
      </c>
      <c r="Q1876" s="14">
        <f t="shared" si="145"/>
        <v>0</v>
      </c>
      <c r="R1876" s="14">
        <f t="shared" si="146"/>
        <v>13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3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8329</v>
      </c>
      <c r="P1877" t="s">
        <v>8331</v>
      </c>
      <c r="Q1877" s="14">
        <f t="shared" si="145"/>
        <v>1</v>
      </c>
      <c r="R1877" s="14">
        <f t="shared" si="146"/>
        <v>17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9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8329</v>
      </c>
      <c r="P1878" t="s">
        <v>8331</v>
      </c>
      <c r="Q1878" s="14">
        <f t="shared" si="145"/>
        <v>0</v>
      </c>
      <c r="R1878" s="14" t="e">
        <f t="shared" si="146"/>
        <v>#DIV/0!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3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8329</v>
      </c>
      <c r="P1879" t="s">
        <v>8331</v>
      </c>
      <c r="Q1879" s="14">
        <f t="shared" si="145"/>
        <v>0</v>
      </c>
      <c r="R1879" s="14" t="e">
        <f t="shared" si="146"/>
        <v>#DIV/0!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9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8329</v>
      </c>
      <c r="P1880" t="s">
        <v>8331</v>
      </c>
      <c r="Q1880" s="14">
        <f t="shared" si="145"/>
        <v>0</v>
      </c>
      <c r="R1880" s="14" t="e">
        <f t="shared" si="146"/>
        <v>#DIV/0!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9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8329</v>
      </c>
      <c r="P1881" t="s">
        <v>8331</v>
      </c>
      <c r="Q1881" s="14">
        <f t="shared" si="145"/>
        <v>0</v>
      </c>
      <c r="R1881" s="14">
        <f t="shared" si="146"/>
        <v>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3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8329</v>
      </c>
      <c r="P1882" t="s">
        <v>8331</v>
      </c>
      <c r="Q1882" s="14">
        <f t="shared" si="145"/>
        <v>20</v>
      </c>
      <c r="R1882" s="14">
        <f t="shared" si="146"/>
        <v>41.83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9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0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8321</v>
      </c>
      <c r="P1883" t="s">
        <v>8325</v>
      </c>
      <c r="Q1883" s="14">
        <f t="shared" si="145"/>
        <v>173</v>
      </c>
      <c r="R1883" s="14">
        <f t="shared" si="146"/>
        <v>49.34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9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0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8321</v>
      </c>
      <c r="P1884" t="s">
        <v>8325</v>
      </c>
      <c r="Q1884" s="14">
        <f t="shared" si="145"/>
        <v>101</v>
      </c>
      <c r="R1884" s="14">
        <f t="shared" si="146"/>
        <v>41.73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9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0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8321</v>
      </c>
      <c r="P1885" t="s">
        <v>8325</v>
      </c>
      <c r="Q1885" s="14">
        <f t="shared" si="145"/>
        <v>105</v>
      </c>
      <c r="R1885" s="14">
        <f t="shared" si="146"/>
        <v>32.72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9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0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8321</v>
      </c>
      <c r="P1886" t="s">
        <v>8325</v>
      </c>
      <c r="Q1886" s="14">
        <f t="shared" si="145"/>
        <v>135</v>
      </c>
      <c r="R1886" s="14">
        <f t="shared" si="146"/>
        <v>51.96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9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0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8321</v>
      </c>
      <c r="P1887" t="s">
        <v>8325</v>
      </c>
      <c r="Q1887" s="14">
        <f t="shared" si="145"/>
        <v>116</v>
      </c>
      <c r="R1887" s="14">
        <f t="shared" si="146"/>
        <v>50.69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9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0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8321</v>
      </c>
      <c r="P1888" t="s">
        <v>8325</v>
      </c>
      <c r="Q1888" s="14">
        <f t="shared" si="145"/>
        <v>102</v>
      </c>
      <c r="R1888" s="14">
        <f t="shared" si="146"/>
        <v>42.24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9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0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8321</v>
      </c>
      <c r="P1889" t="s">
        <v>8325</v>
      </c>
      <c r="Q1889" s="14">
        <f t="shared" si="145"/>
        <v>111</v>
      </c>
      <c r="R1889" s="14">
        <f t="shared" si="146"/>
        <v>416.88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9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8321</v>
      </c>
      <c r="P1890" t="s">
        <v>8325</v>
      </c>
      <c r="Q1890" s="14">
        <f t="shared" si="145"/>
        <v>166</v>
      </c>
      <c r="R1890" s="14">
        <f t="shared" si="146"/>
        <v>46.65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9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0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8321</v>
      </c>
      <c r="P1891" t="s">
        <v>8325</v>
      </c>
      <c r="Q1891" s="14">
        <f t="shared" si="145"/>
        <v>107</v>
      </c>
      <c r="R1891" s="14">
        <f t="shared" si="146"/>
        <v>48.45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9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0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8321</v>
      </c>
      <c r="P1892" t="s">
        <v>8325</v>
      </c>
      <c r="Q1892" s="14">
        <f t="shared" si="145"/>
        <v>145</v>
      </c>
      <c r="R1892" s="14">
        <f t="shared" si="146"/>
        <v>70.53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0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8321</v>
      </c>
      <c r="P1893" t="s">
        <v>8325</v>
      </c>
      <c r="Q1893" s="14">
        <f t="shared" si="145"/>
        <v>106</v>
      </c>
      <c r="R1893" s="14">
        <f t="shared" si="146"/>
        <v>87.96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3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0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8321</v>
      </c>
      <c r="P1894" t="s">
        <v>8325</v>
      </c>
      <c r="Q1894" s="14">
        <f t="shared" si="145"/>
        <v>137</v>
      </c>
      <c r="R1894" s="14">
        <f t="shared" si="146"/>
        <v>26.27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9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0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8321</v>
      </c>
      <c r="P1895" t="s">
        <v>8325</v>
      </c>
      <c r="Q1895" s="14">
        <f t="shared" si="145"/>
        <v>104</v>
      </c>
      <c r="R1895" s="14">
        <f t="shared" si="146"/>
        <v>57.78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7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0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8321</v>
      </c>
      <c r="P1896" t="s">
        <v>8325</v>
      </c>
      <c r="Q1896" s="14">
        <f t="shared" si="145"/>
        <v>115</v>
      </c>
      <c r="R1896" s="14">
        <f t="shared" si="146"/>
        <v>57.25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9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0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8321</v>
      </c>
      <c r="P1897" t="s">
        <v>8325</v>
      </c>
      <c r="Q1897" s="14">
        <f t="shared" si="145"/>
        <v>102</v>
      </c>
      <c r="R1897" s="14">
        <f t="shared" si="146"/>
        <v>196.34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9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0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8321</v>
      </c>
      <c r="P1898" t="s">
        <v>8325</v>
      </c>
      <c r="Q1898" s="14">
        <f t="shared" si="145"/>
        <v>124</v>
      </c>
      <c r="R1898" s="14">
        <f t="shared" si="146"/>
        <v>43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9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0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8321</v>
      </c>
      <c r="P1899" t="s">
        <v>8325</v>
      </c>
      <c r="Q1899" s="14">
        <f t="shared" si="145"/>
        <v>102</v>
      </c>
      <c r="R1899" s="14">
        <f t="shared" si="146"/>
        <v>35.549999999999997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9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8321</v>
      </c>
      <c r="P1900" t="s">
        <v>8325</v>
      </c>
      <c r="Q1900" s="14">
        <f t="shared" si="145"/>
        <v>145</v>
      </c>
      <c r="R1900" s="14">
        <f t="shared" si="146"/>
        <v>68.81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2016</v>
      </c>
    </row>
    <row r="1901" spans="1:21" ht="49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0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8321</v>
      </c>
      <c r="P1901" t="s">
        <v>8325</v>
      </c>
      <c r="Q1901" s="14">
        <f t="shared" si="145"/>
        <v>133</v>
      </c>
      <c r="R1901" s="14">
        <f t="shared" si="146"/>
        <v>28.57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9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0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8321</v>
      </c>
      <c r="P1902" t="s">
        <v>8325</v>
      </c>
      <c r="Q1902" s="14">
        <f t="shared" si="145"/>
        <v>109</v>
      </c>
      <c r="R1902" s="14">
        <f t="shared" si="146"/>
        <v>50.63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9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8315</v>
      </c>
      <c r="P1903" t="s">
        <v>8344</v>
      </c>
      <c r="Q1903" s="14">
        <f t="shared" si="145"/>
        <v>3</v>
      </c>
      <c r="R1903" s="14">
        <f t="shared" si="146"/>
        <v>106.8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9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8315</v>
      </c>
      <c r="P1904" t="s">
        <v>8344</v>
      </c>
      <c r="Q1904" s="14">
        <f t="shared" si="145"/>
        <v>1</v>
      </c>
      <c r="R1904" s="14">
        <f t="shared" si="146"/>
        <v>4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9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8315</v>
      </c>
      <c r="P1905" t="s">
        <v>8344</v>
      </c>
      <c r="Q1905" s="14">
        <f t="shared" si="145"/>
        <v>47</v>
      </c>
      <c r="R1905" s="14">
        <f t="shared" si="146"/>
        <v>34.1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2017</v>
      </c>
    </row>
    <row r="1906" spans="1:21" ht="49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8315</v>
      </c>
      <c r="P1906" t="s">
        <v>8344</v>
      </c>
      <c r="Q1906" s="14">
        <f t="shared" si="145"/>
        <v>0</v>
      </c>
      <c r="R1906" s="14">
        <f t="shared" si="146"/>
        <v>25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2016</v>
      </c>
    </row>
    <row r="1907" spans="1:21" ht="49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8315</v>
      </c>
      <c r="P1907" t="s">
        <v>8344</v>
      </c>
      <c r="Q1907" s="14">
        <f t="shared" si="145"/>
        <v>0</v>
      </c>
      <c r="R1907" s="14">
        <f t="shared" si="146"/>
        <v>10.5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9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8315</v>
      </c>
      <c r="P1908" t="s">
        <v>8344</v>
      </c>
      <c r="Q1908" s="14">
        <f t="shared" si="145"/>
        <v>43</v>
      </c>
      <c r="R1908" s="14">
        <f t="shared" si="146"/>
        <v>215.96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9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8315</v>
      </c>
      <c r="P1909" t="s">
        <v>8344</v>
      </c>
      <c r="Q1909" s="14">
        <f t="shared" si="145"/>
        <v>0</v>
      </c>
      <c r="R1909" s="14">
        <f t="shared" si="146"/>
        <v>21.25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9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8315</v>
      </c>
      <c r="P1910" t="s">
        <v>8344</v>
      </c>
      <c r="Q1910" s="14">
        <f t="shared" si="145"/>
        <v>2</v>
      </c>
      <c r="R1910" s="14">
        <f t="shared" si="146"/>
        <v>108.25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9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8315</v>
      </c>
      <c r="P1911" t="s">
        <v>8344</v>
      </c>
      <c r="Q1911" s="14">
        <f t="shared" si="145"/>
        <v>14</v>
      </c>
      <c r="R1911" s="14">
        <f t="shared" si="146"/>
        <v>129.97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9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8315</v>
      </c>
      <c r="P1912" t="s">
        <v>8344</v>
      </c>
      <c r="Q1912" s="14">
        <f t="shared" si="145"/>
        <v>39</v>
      </c>
      <c r="R1912" s="14">
        <f t="shared" si="146"/>
        <v>117.49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9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8315</v>
      </c>
      <c r="P1913" t="s">
        <v>8344</v>
      </c>
      <c r="Q1913" s="14">
        <f t="shared" si="145"/>
        <v>0</v>
      </c>
      <c r="R1913" s="14">
        <f t="shared" si="146"/>
        <v>10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9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8315</v>
      </c>
      <c r="P1914" t="s">
        <v>8344</v>
      </c>
      <c r="Q1914" s="14">
        <f t="shared" si="145"/>
        <v>59</v>
      </c>
      <c r="R1914" s="14">
        <f t="shared" si="146"/>
        <v>70.599999999999994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3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8315</v>
      </c>
      <c r="P1915" t="s">
        <v>8344</v>
      </c>
      <c r="Q1915" s="14">
        <f t="shared" si="145"/>
        <v>1</v>
      </c>
      <c r="R1915" s="14">
        <f t="shared" si="146"/>
        <v>24.5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9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8315</v>
      </c>
      <c r="P1916" t="s">
        <v>8344</v>
      </c>
      <c r="Q1916" s="14">
        <f t="shared" si="145"/>
        <v>9</v>
      </c>
      <c r="R1916" s="14">
        <f t="shared" si="146"/>
        <v>30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9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8315</v>
      </c>
      <c r="P1917" t="s">
        <v>8344</v>
      </c>
      <c r="Q1917" s="14">
        <f t="shared" si="145"/>
        <v>2</v>
      </c>
      <c r="R1917" s="14">
        <f t="shared" si="146"/>
        <v>2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3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8315</v>
      </c>
      <c r="P1918" t="s">
        <v>8344</v>
      </c>
      <c r="Q1918" s="14">
        <f t="shared" si="145"/>
        <v>1</v>
      </c>
      <c r="R1918" s="14">
        <f t="shared" si="146"/>
        <v>17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3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8315</v>
      </c>
      <c r="P1919" t="s">
        <v>8344</v>
      </c>
      <c r="Q1919" s="14">
        <f t="shared" si="145"/>
        <v>53</v>
      </c>
      <c r="R1919" s="14">
        <f t="shared" si="146"/>
        <v>2928.93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9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8315</v>
      </c>
      <c r="P1920" t="s">
        <v>8344</v>
      </c>
      <c r="Q1920" s="14">
        <f t="shared" si="145"/>
        <v>1</v>
      </c>
      <c r="R1920" s="14">
        <f t="shared" si="146"/>
        <v>28.89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9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8315</v>
      </c>
      <c r="P1921" t="s">
        <v>8344</v>
      </c>
      <c r="Q1921" s="14">
        <f t="shared" si="145"/>
        <v>47</v>
      </c>
      <c r="R1921" s="14">
        <f t="shared" si="146"/>
        <v>29.63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9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8315</v>
      </c>
      <c r="P1922" t="s">
        <v>8344</v>
      </c>
      <c r="Q1922" s="14">
        <f t="shared" si="145"/>
        <v>43</v>
      </c>
      <c r="R1922" s="14">
        <f t="shared" si="146"/>
        <v>40.98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3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0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8321</v>
      </c>
      <c r="P1923" t="s">
        <v>8325</v>
      </c>
      <c r="Q1923" s="14">
        <f t="shared" ref="Q1923:Q1986" si="150">ROUND(E1923/D1923*100,0)</f>
        <v>137</v>
      </c>
      <c r="R1923" s="14">
        <f t="shared" ref="R1923:R1986" si="151">ROUND(E1923/L1923,2)</f>
        <v>54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9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0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8321</v>
      </c>
      <c r="P1924" t="s">
        <v>8325</v>
      </c>
      <c r="Q1924" s="14">
        <f t="shared" si="150"/>
        <v>116</v>
      </c>
      <c r="R1924" s="14">
        <f t="shared" si="151"/>
        <v>36.11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9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0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8321</v>
      </c>
      <c r="P1925" t="s">
        <v>8325</v>
      </c>
      <c r="Q1925" s="14">
        <f t="shared" si="150"/>
        <v>241</v>
      </c>
      <c r="R1925" s="14">
        <f t="shared" si="151"/>
        <v>23.15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9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0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8321</v>
      </c>
      <c r="P1926" t="s">
        <v>8325</v>
      </c>
      <c r="Q1926" s="14">
        <f t="shared" si="150"/>
        <v>114</v>
      </c>
      <c r="R1926" s="14">
        <f t="shared" si="151"/>
        <v>104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2014</v>
      </c>
    </row>
    <row r="1927" spans="1:21" ht="33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0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8321</v>
      </c>
      <c r="P1927" t="s">
        <v>8325</v>
      </c>
      <c r="Q1927" s="14">
        <f t="shared" si="150"/>
        <v>110</v>
      </c>
      <c r="R1927" s="14">
        <f t="shared" si="151"/>
        <v>31.83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5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0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8321</v>
      </c>
      <c r="P1928" t="s">
        <v>8325</v>
      </c>
      <c r="Q1928" s="14">
        <f t="shared" si="150"/>
        <v>195</v>
      </c>
      <c r="R1928" s="14">
        <f t="shared" si="151"/>
        <v>27.39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7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0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8321</v>
      </c>
      <c r="P1929" t="s">
        <v>8325</v>
      </c>
      <c r="Q1929" s="14">
        <f t="shared" si="150"/>
        <v>103</v>
      </c>
      <c r="R1929" s="14">
        <f t="shared" si="151"/>
        <v>56.36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3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8321</v>
      </c>
      <c r="P1930" t="s">
        <v>8325</v>
      </c>
      <c r="Q1930" s="14">
        <f t="shared" si="150"/>
        <v>103</v>
      </c>
      <c r="R1930" s="14">
        <f t="shared" si="151"/>
        <v>77.349999999999994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9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0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8321</v>
      </c>
      <c r="P1931" t="s">
        <v>8325</v>
      </c>
      <c r="Q1931" s="14">
        <f t="shared" si="150"/>
        <v>100</v>
      </c>
      <c r="R1931" s="14">
        <f t="shared" si="151"/>
        <v>42.8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3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0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8321</v>
      </c>
      <c r="P1932" t="s">
        <v>8325</v>
      </c>
      <c r="Q1932" s="14">
        <f t="shared" si="150"/>
        <v>127</v>
      </c>
      <c r="R1932" s="14">
        <f t="shared" si="151"/>
        <v>48.85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3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0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8321</v>
      </c>
      <c r="P1933" t="s">
        <v>8325</v>
      </c>
      <c r="Q1933" s="14">
        <f t="shared" si="150"/>
        <v>121</v>
      </c>
      <c r="R1933" s="14">
        <f t="shared" si="151"/>
        <v>48.24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9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0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8321</v>
      </c>
      <c r="P1934" t="s">
        <v>8325</v>
      </c>
      <c r="Q1934" s="14">
        <f t="shared" si="150"/>
        <v>107</v>
      </c>
      <c r="R1934" s="14">
        <f t="shared" si="151"/>
        <v>70.209999999999994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9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0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8321</v>
      </c>
      <c r="P1935" t="s">
        <v>8325</v>
      </c>
      <c r="Q1935" s="14">
        <f t="shared" si="150"/>
        <v>172</v>
      </c>
      <c r="R1935" s="14">
        <f t="shared" si="151"/>
        <v>94.05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9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0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8321</v>
      </c>
      <c r="P1936" t="s">
        <v>8325</v>
      </c>
      <c r="Q1936" s="14">
        <f t="shared" si="150"/>
        <v>124</v>
      </c>
      <c r="R1936" s="14">
        <f t="shared" si="151"/>
        <v>80.27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9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0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8321</v>
      </c>
      <c r="P1937" t="s">
        <v>8325</v>
      </c>
      <c r="Q1937" s="14">
        <f t="shared" si="150"/>
        <v>108</v>
      </c>
      <c r="R1937" s="14">
        <f t="shared" si="151"/>
        <v>54.2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9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0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8321</v>
      </c>
      <c r="P1938" t="s">
        <v>8325</v>
      </c>
      <c r="Q1938" s="14">
        <f t="shared" si="150"/>
        <v>117</v>
      </c>
      <c r="R1938" s="14">
        <f t="shared" si="151"/>
        <v>60.27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9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0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8321</v>
      </c>
      <c r="P1939" t="s">
        <v>8325</v>
      </c>
      <c r="Q1939" s="14">
        <f t="shared" si="150"/>
        <v>187</v>
      </c>
      <c r="R1939" s="14">
        <f t="shared" si="151"/>
        <v>38.74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9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8321</v>
      </c>
      <c r="P1940" t="s">
        <v>8325</v>
      </c>
      <c r="Q1940" s="14">
        <f t="shared" si="150"/>
        <v>116</v>
      </c>
      <c r="R1940" s="14">
        <f t="shared" si="151"/>
        <v>152.54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9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0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8321</v>
      </c>
      <c r="P1941" t="s">
        <v>8325</v>
      </c>
      <c r="Q1941" s="14">
        <f t="shared" si="150"/>
        <v>111</v>
      </c>
      <c r="R1941" s="14">
        <f t="shared" si="151"/>
        <v>115.31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9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0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8321</v>
      </c>
      <c r="P1942" t="s">
        <v>8325</v>
      </c>
      <c r="Q1942" s="14">
        <f t="shared" si="150"/>
        <v>171</v>
      </c>
      <c r="R1942" s="14">
        <f t="shared" si="151"/>
        <v>35.840000000000003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9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8315</v>
      </c>
      <c r="P1943" t="s">
        <v>8345</v>
      </c>
      <c r="Q1943" s="14">
        <f t="shared" si="150"/>
        <v>126</v>
      </c>
      <c r="R1943" s="14">
        <f t="shared" si="151"/>
        <v>64.569999999999993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9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8315</v>
      </c>
      <c r="P1944" t="s">
        <v>8345</v>
      </c>
      <c r="Q1944" s="14">
        <f t="shared" si="150"/>
        <v>138</v>
      </c>
      <c r="R1944" s="14">
        <f t="shared" si="151"/>
        <v>87.44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9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0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8315</v>
      </c>
      <c r="P1945" t="s">
        <v>8345</v>
      </c>
      <c r="Q1945" s="14">
        <f t="shared" si="150"/>
        <v>1705</v>
      </c>
      <c r="R1945" s="14">
        <f t="shared" si="151"/>
        <v>68.819999999999993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9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8315</v>
      </c>
      <c r="P1946" t="s">
        <v>8345</v>
      </c>
      <c r="Q1946" s="14">
        <f t="shared" si="150"/>
        <v>788</v>
      </c>
      <c r="R1946" s="14">
        <f t="shared" si="151"/>
        <v>176.2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9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0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8315</v>
      </c>
      <c r="P1947" t="s">
        <v>8345</v>
      </c>
      <c r="Q1947" s="14">
        <f t="shared" si="150"/>
        <v>348</v>
      </c>
      <c r="R1947" s="14">
        <f t="shared" si="151"/>
        <v>511.79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9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0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8315</v>
      </c>
      <c r="P1948" t="s">
        <v>8345</v>
      </c>
      <c r="Q1948" s="14">
        <f t="shared" si="150"/>
        <v>150</v>
      </c>
      <c r="R1948" s="14">
        <f t="shared" si="151"/>
        <v>160.44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9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0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8315</v>
      </c>
      <c r="P1949" t="s">
        <v>8345</v>
      </c>
      <c r="Q1949" s="14">
        <f t="shared" si="150"/>
        <v>101</v>
      </c>
      <c r="R1949" s="14">
        <f t="shared" si="151"/>
        <v>35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3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8315</v>
      </c>
      <c r="P1950" t="s">
        <v>8345</v>
      </c>
      <c r="Q1950" s="14">
        <f t="shared" si="150"/>
        <v>800</v>
      </c>
      <c r="R1950" s="14">
        <f t="shared" si="151"/>
        <v>188.51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9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0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8315</v>
      </c>
      <c r="P1951" t="s">
        <v>8345</v>
      </c>
      <c r="Q1951" s="14">
        <f t="shared" si="150"/>
        <v>106</v>
      </c>
      <c r="R1951" s="14">
        <f t="shared" si="151"/>
        <v>56.2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9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0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8315</v>
      </c>
      <c r="P1952" t="s">
        <v>8345</v>
      </c>
      <c r="Q1952" s="14">
        <f t="shared" si="150"/>
        <v>201</v>
      </c>
      <c r="R1952" s="14">
        <f t="shared" si="151"/>
        <v>51.31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9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0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8315</v>
      </c>
      <c r="P1953" t="s">
        <v>8345</v>
      </c>
      <c r="Q1953" s="14">
        <f t="shared" si="150"/>
        <v>212</v>
      </c>
      <c r="R1953" s="14">
        <f t="shared" si="151"/>
        <v>127.36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9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0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8315</v>
      </c>
      <c r="P1954" t="s">
        <v>8345</v>
      </c>
      <c r="Q1954" s="14">
        <f t="shared" si="150"/>
        <v>198</v>
      </c>
      <c r="R1954" s="14">
        <f t="shared" si="151"/>
        <v>101.86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9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0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8315</v>
      </c>
      <c r="P1955" t="s">
        <v>8345</v>
      </c>
      <c r="Q1955" s="14">
        <f t="shared" si="150"/>
        <v>226</v>
      </c>
      <c r="R1955" s="14">
        <f t="shared" si="151"/>
        <v>230.56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3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0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8315</v>
      </c>
      <c r="P1956" t="s">
        <v>8345</v>
      </c>
      <c r="Q1956" s="14">
        <f t="shared" si="150"/>
        <v>699</v>
      </c>
      <c r="R1956" s="14">
        <f t="shared" si="151"/>
        <v>842.11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9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8315</v>
      </c>
      <c r="P1957" t="s">
        <v>8345</v>
      </c>
      <c r="Q1957" s="14">
        <f t="shared" si="150"/>
        <v>399</v>
      </c>
      <c r="R1957" s="14">
        <f t="shared" si="151"/>
        <v>577.28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9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0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8315</v>
      </c>
      <c r="P1958" t="s">
        <v>8345</v>
      </c>
      <c r="Q1958" s="14">
        <f t="shared" si="150"/>
        <v>294</v>
      </c>
      <c r="R1958" s="14">
        <f t="shared" si="151"/>
        <v>483.34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3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0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8315</v>
      </c>
      <c r="P1959" t="s">
        <v>8345</v>
      </c>
      <c r="Q1959" s="14">
        <f t="shared" si="150"/>
        <v>168</v>
      </c>
      <c r="R1959" s="14">
        <f t="shared" si="151"/>
        <v>76.14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9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8315</v>
      </c>
      <c r="P1960" t="s">
        <v>8345</v>
      </c>
      <c r="Q1960" s="14">
        <f t="shared" si="150"/>
        <v>1436</v>
      </c>
      <c r="R1960" s="14">
        <f t="shared" si="151"/>
        <v>74.11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9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0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8315</v>
      </c>
      <c r="P1961" t="s">
        <v>8345</v>
      </c>
      <c r="Q1961" s="14">
        <f t="shared" si="150"/>
        <v>157</v>
      </c>
      <c r="R1961" s="14">
        <f t="shared" si="151"/>
        <v>36.97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9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0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8315</v>
      </c>
      <c r="P1962" t="s">
        <v>8345</v>
      </c>
      <c r="Q1962" s="14">
        <f t="shared" si="150"/>
        <v>118</v>
      </c>
      <c r="R1962" s="14">
        <f t="shared" si="151"/>
        <v>2500.9699999999998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9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0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8315</v>
      </c>
      <c r="P1963" t="s">
        <v>8345</v>
      </c>
      <c r="Q1963" s="14">
        <f t="shared" si="150"/>
        <v>1105</v>
      </c>
      <c r="R1963" s="14">
        <f t="shared" si="151"/>
        <v>67.69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9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8315</v>
      </c>
      <c r="P1964" t="s">
        <v>8345</v>
      </c>
      <c r="Q1964" s="14">
        <f t="shared" si="150"/>
        <v>193</v>
      </c>
      <c r="R1964" s="14">
        <f t="shared" si="151"/>
        <v>63.05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9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0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8315</v>
      </c>
      <c r="P1965" t="s">
        <v>8345</v>
      </c>
      <c r="Q1965" s="14">
        <f t="shared" si="150"/>
        <v>127</v>
      </c>
      <c r="R1965" s="14">
        <f t="shared" si="151"/>
        <v>117.6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9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0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8315</v>
      </c>
      <c r="P1966" t="s">
        <v>8345</v>
      </c>
      <c r="Q1966" s="14">
        <f t="shared" si="150"/>
        <v>260</v>
      </c>
      <c r="R1966" s="14">
        <f t="shared" si="151"/>
        <v>180.75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9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0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8315</v>
      </c>
      <c r="P1967" t="s">
        <v>8345</v>
      </c>
      <c r="Q1967" s="14">
        <f t="shared" si="150"/>
        <v>262</v>
      </c>
      <c r="R1967" s="14">
        <f t="shared" si="151"/>
        <v>127.32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2012</v>
      </c>
    </row>
    <row r="1968" spans="1:21" ht="49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0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8315</v>
      </c>
      <c r="P1968" t="s">
        <v>8345</v>
      </c>
      <c r="Q1968" s="14">
        <f t="shared" si="150"/>
        <v>207</v>
      </c>
      <c r="R1968" s="14">
        <f t="shared" si="151"/>
        <v>136.63999999999999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9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8315</v>
      </c>
      <c r="P1969" t="s">
        <v>8345</v>
      </c>
      <c r="Q1969" s="14">
        <f t="shared" si="150"/>
        <v>370</v>
      </c>
      <c r="R1969" s="14">
        <f t="shared" si="151"/>
        <v>182.78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3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8315</v>
      </c>
      <c r="P1970" t="s">
        <v>8345</v>
      </c>
      <c r="Q1970" s="14">
        <f t="shared" si="150"/>
        <v>285</v>
      </c>
      <c r="R1970" s="14">
        <f t="shared" si="151"/>
        <v>279.38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9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0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8315</v>
      </c>
      <c r="P1971" t="s">
        <v>8345</v>
      </c>
      <c r="Q1971" s="14">
        <f t="shared" si="150"/>
        <v>579</v>
      </c>
      <c r="R1971" s="14">
        <f t="shared" si="151"/>
        <v>61.38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9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0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8315</v>
      </c>
      <c r="P1972" t="s">
        <v>8345</v>
      </c>
      <c r="Q1972" s="14">
        <f t="shared" si="150"/>
        <v>1132</v>
      </c>
      <c r="R1972" s="14">
        <f t="shared" si="151"/>
        <v>80.73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9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0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8315</v>
      </c>
      <c r="P1973" t="s">
        <v>8345</v>
      </c>
      <c r="Q1973" s="14">
        <f t="shared" si="150"/>
        <v>263</v>
      </c>
      <c r="R1973" s="14">
        <f t="shared" si="151"/>
        <v>272.36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9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0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8315</v>
      </c>
      <c r="P1974" t="s">
        <v>8345</v>
      </c>
      <c r="Q1974" s="14">
        <f t="shared" si="150"/>
        <v>674</v>
      </c>
      <c r="R1974" s="14">
        <f t="shared" si="151"/>
        <v>70.849999999999994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9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0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8315</v>
      </c>
      <c r="P1975" t="s">
        <v>8345</v>
      </c>
      <c r="Q1975" s="14">
        <f t="shared" si="150"/>
        <v>257</v>
      </c>
      <c r="R1975" s="14">
        <f t="shared" si="151"/>
        <v>247.94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9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0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8315</v>
      </c>
      <c r="P1976" t="s">
        <v>8345</v>
      </c>
      <c r="Q1976" s="14">
        <f t="shared" si="150"/>
        <v>375</v>
      </c>
      <c r="R1976" s="14">
        <f t="shared" si="151"/>
        <v>186.81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3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0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8315</v>
      </c>
      <c r="P1977" t="s">
        <v>8345</v>
      </c>
      <c r="Q1977" s="14">
        <f t="shared" si="150"/>
        <v>209</v>
      </c>
      <c r="R1977" s="14">
        <f t="shared" si="151"/>
        <v>131.99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3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0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8315</v>
      </c>
      <c r="P1978" t="s">
        <v>8345</v>
      </c>
      <c r="Q1978" s="14">
        <f t="shared" si="150"/>
        <v>347</v>
      </c>
      <c r="R1978" s="14">
        <f t="shared" si="151"/>
        <v>29.31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9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0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8315</v>
      </c>
      <c r="P1979" t="s">
        <v>8345</v>
      </c>
      <c r="Q1979" s="14">
        <f t="shared" si="150"/>
        <v>402</v>
      </c>
      <c r="R1979" s="14">
        <f t="shared" si="151"/>
        <v>245.02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9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8315</v>
      </c>
      <c r="P1980" t="s">
        <v>8345</v>
      </c>
      <c r="Q1980" s="14">
        <f t="shared" si="150"/>
        <v>1027</v>
      </c>
      <c r="R1980" s="14">
        <f t="shared" si="151"/>
        <v>1323.25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3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0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8315</v>
      </c>
      <c r="P1981" t="s">
        <v>8345</v>
      </c>
      <c r="Q1981" s="14">
        <f t="shared" si="150"/>
        <v>115</v>
      </c>
      <c r="R1981" s="14">
        <f t="shared" si="151"/>
        <v>282.66000000000003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3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0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8315</v>
      </c>
      <c r="P1982" t="s">
        <v>8345</v>
      </c>
      <c r="Q1982" s="14">
        <f t="shared" si="150"/>
        <v>355</v>
      </c>
      <c r="R1982" s="14">
        <f t="shared" si="151"/>
        <v>91.21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9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8334</v>
      </c>
      <c r="P1983" t="s">
        <v>8346</v>
      </c>
      <c r="Q1983" s="14">
        <f t="shared" si="150"/>
        <v>5</v>
      </c>
      <c r="R1983" s="14">
        <f t="shared" si="151"/>
        <v>31.75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9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8334</v>
      </c>
      <c r="P1984" t="s">
        <v>8346</v>
      </c>
      <c r="Q1984" s="14">
        <f t="shared" si="150"/>
        <v>0</v>
      </c>
      <c r="R1984" s="14" t="e">
        <f t="shared" si="151"/>
        <v>#DIV/0!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9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8334</v>
      </c>
      <c r="P1985" t="s">
        <v>8346</v>
      </c>
      <c r="Q1985" s="14">
        <f t="shared" si="150"/>
        <v>4</v>
      </c>
      <c r="R1985" s="14">
        <f t="shared" si="151"/>
        <v>88.69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5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8334</v>
      </c>
      <c r="P1986" t="s">
        <v>8346</v>
      </c>
      <c r="Q1986" s="14">
        <f t="shared" si="150"/>
        <v>21</v>
      </c>
      <c r="R1986" s="14">
        <f t="shared" si="151"/>
        <v>453.14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9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8334</v>
      </c>
      <c r="P1987" t="s">
        <v>8346</v>
      </c>
      <c r="Q1987" s="14">
        <f t="shared" ref="Q1987:Q2050" si="155">ROUND(E1987/D1987*100,0)</f>
        <v>3</v>
      </c>
      <c r="R1987" s="14">
        <f t="shared" ref="R1987:R2050" si="156">ROUND(E1987/L1987,2)</f>
        <v>12.75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49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8334</v>
      </c>
      <c r="P1988" t="s">
        <v>8346</v>
      </c>
      <c r="Q1988" s="14">
        <f t="shared" si="155"/>
        <v>0</v>
      </c>
      <c r="R1988" s="14">
        <f t="shared" si="156"/>
        <v>1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3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8334</v>
      </c>
      <c r="P1989" t="s">
        <v>8346</v>
      </c>
      <c r="Q1989" s="14">
        <f t="shared" si="155"/>
        <v>42</v>
      </c>
      <c r="R1989" s="14">
        <f t="shared" si="156"/>
        <v>83.43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7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8334</v>
      </c>
      <c r="P1990" t="s">
        <v>8346</v>
      </c>
      <c r="Q1990" s="14">
        <f t="shared" si="155"/>
        <v>0</v>
      </c>
      <c r="R1990" s="14">
        <f t="shared" si="156"/>
        <v>25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9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8334</v>
      </c>
      <c r="P1991" t="s">
        <v>8346</v>
      </c>
      <c r="Q1991" s="14">
        <f t="shared" si="155"/>
        <v>1</v>
      </c>
      <c r="R1991" s="14">
        <f t="shared" si="156"/>
        <v>50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9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8334</v>
      </c>
      <c r="P1992" t="s">
        <v>8346</v>
      </c>
      <c r="Q1992" s="14">
        <f t="shared" si="155"/>
        <v>17</v>
      </c>
      <c r="R1992" s="14">
        <f t="shared" si="156"/>
        <v>101.8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3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8334</v>
      </c>
      <c r="P1993" t="s">
        <v>8346</v>
      </c>
      <c r="Q1993" s="14">
        <f t="shared" si="155"/>
        <v>7</v>
      </c>
      <c r="R1993" s="14">
        <f t="shared" si="156"/>
        <v>46.67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3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8334</v>
      </c>
      <c r="P1994" t="s">
        <v>8346</v>
      </c>
      <c r="Q1994" s="14">
        <f t="shared" si="155"/>
        <v>0</v>
      </c>
      <c r="R1994" s="14">
        <f t="shared" si="156"/>
        <v>1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9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8334</v>
      </c>
      <c r="P1995" t="s">
        <v>8346</v>
      </c>
      <c r="Q1995" s="14">
        <f t="shared" si="155"/>
        <v>0</v>
      </c>
      <c r="R1995" s="14" t="e">
        <f t="shared" si="156"/>
        <v>#DIV/0!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9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8334</v>
      </c>
      <c r="P1996" t="s">
        <v>8346</v>
      </c>
      <c r="Q1996" s="14">
        <f t="shared" si="155"/>
        <v>0</v>
      </c>
      <c r="R1996" s="14" t="e">
        <f t="shared" si="156"/>
        <v>#DIV/0!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9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8334</v>
      </c>
      <c r="P1997" t="s">
        <v>8346</v>
      </c>
      <c r="Q1997" s="14">
        <f t="shared" si="155"/>
        <v>8</v>
      </c>
      <c r="R1997" s="14">
        <f t="shared" si="156"/>
        <v>26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9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8334</v>
      </c>
      <c r="P1998" t="s">
        <v>8346</v>
      </c>
      <c r="Q1998" s="14">
        <f t="shared" si="155"/>
        <v>0</v>
      </c>
      <c r="R1998" s="14" t="e">
        <f t="shared" si="156"/>
        <v>#DIV/0!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9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8334</v>
      </c>
      <c r="P1999" t="s">
        <v>8346</v>
      </c>
      <c r="Q1999" s="14">
        <f t="shared" si="155"/>
        <v>0</v>
      </c>
      <c r="R1999" s="14" t="e">
        <f t="shared" si="156"/>
        <v>#DIV/0!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9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8334</v>
      </c>
      <c r="P2000" t="s">
        <v>8346</v>
      </c>
      <c r="Q2000" s="14">
        <f t="shared" si="155"/>
        <v>26</v>
      </c>
      <c r="R2000" s="14">
        <f t="shared" si="156"/>
        <v>218.33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9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8334</v>
      </c>
      <c r="P2001" t="s">
        <v>8346</v>
      </c>
      <c r="Q2001" s="14">
        <f t="shared" si="155"/>
        <v>1</v>
      </c>
      <c r="R2001" s="14">
        <f t="shared" si="156"/>
        <v>33.71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9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8334</v>
      </c>
      <c r="P2002" t="s">
        <v>8346</v>
      </c>
      <c r="Q2002" s="14">
        <f t="shared" si="155"/>
        <v>13</v>
      </c>
      <c r="R2002" s="14">
        <f t="shared" si="156"/>
        <v>25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2016</v>
      </c>
    </row>
    <row r="2003" spans="1:21" ht="33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0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8315</v>
      </c>
      <c r="P2003" t="s">
        <v>8345</v>
      </c>
      <c r="Q2003" s="14">
        <f t="shared" si="155"/>
        <v>382</v>
      </c>
      <c r="R2003" s="14">
        <f t="shared" si="156"/>
        <v>128.38999999999999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9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0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8315</v>
      </c>
      <c r="P2004" t="s">
        <v>8345</v>
      </c>
      <c r="Q2004" s="14">
        <f t="shared" si="155"/>
        <v>217</v>
      </c>
      <c r="R2004" s="14">
        <f t="shared" si="156"/>
        <v>78.83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2017</v>
      </c>
    </row>
    <row r="2005" spans="1:21" ht="65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0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8315</v>
      </c>
      <c r="P2005" t="s">
        <v>8345</v>
      </c>
      <c r="Q2005" s="14">
        <f t="shared" si="155"/>
        <v>312</v>
      </c>
      <c r="R2005" s="14">
        <f t="shared" si="156"/>
        <v>91.76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9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0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8315</v>
      </c>
      <c r="P2006" t="s">
        <v>8345</v>
      </c>
      <c r="Q2006" s="14">
        <f t="shared" si="155"/>
        <v>234</v>
      </c>
      <c r="R2006" s="14">
        <f t="shared" si="156"/>
        <v>331.1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9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0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8315</v>
      </c>
      <c r="P2007" t="s">
        <v>8345</v>
      </c>
      <c r="Q2007" s="14">
        <f t="shared" si="155"/>
        <v>124</v>
      </c>
      <c r="R2007" s="14">
        <f t="shared" si="156"/>
        <v>194.26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9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0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8315</v>
      </c>
      <c r="P2008" t="s">
        <v>8345</v>
      </c>
      <c r="Q2008" s="14">
        <f t="shared" si="155"/>
        <v>248</v>
      </c>
      <c r="R2008" s="14">
        <f t="shared" si="156"/>
        <v>408.98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9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0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8315</v>
      </c>
      <c r="P2009" t="s">
        <v>8345</v>
      </c>
      <c r="Q2009" s="14">
        <f t="shared" si="155"/>
        <v>116</v>
      </c>
      <c r="R2009" s="14">
        <f t="shared" si="156"/>
        <v>84.46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9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8315</v>
      </c>
      <c r="P2010" t="s">
        <v>8345</v>
      </c>
      <c r="Q2010" s="14">
        <f t="shared" si="155"/>
        <v>117</v>
      </c>
      <c r="R2010" s="14">
        <f t="shared" si="156"/>
        <v>44.85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9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0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8315</v>
      </c>
      <c r="P2011" t="s">
        <v>8345</v>
      </c>
      <c r="Q2011" s="14">
        <f t="shared" si="155"/>
        <v>305</v>
      </c>
      <c r="R2011" s="14">
        <f t="shared" si="156"/>
        <v>383.36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3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0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8315</v>
      </c>
      <c r="P2012" t="s">
        <v>8345</v>
      </c>
      <c r="Q2012" s="14">
        <f t="shared" si="155"/>
        <v>320</v>
      </c>
      <c r="R2012" s="14">
        <f t="shared" si="156"/>
        <v>55.28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9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0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8315</v>
      </c>
      <c r="P2013" t="s">
        <v>8345</v>
      </c>
      <c r="Q2013" s="14">
        <f t="shared" si="155"/>
        <v>820</v>
      </c>
      <c r="R2013" s="14">
        <f t="shared" si="156"/>
        <v>422.02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2016</v>
      </c>
    </row>
    <row r="2014" spans="1:21" ht="49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0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8315</v>
      </c>
      <c r="P2014" t="s">
        <v>8345</v>
      </c>
      <c r="Q2014" s="14">
        <f t="shared" si="155"/>
        <v>235</v>
      </c>
      <c r="R2014" s="14">
        <f t="shared" si="156"/>
        <v>64.180000000000007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9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0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8315</v>
      </c>
      <c r="P2015" t="s">
        <v>8345</v>
      </c>
      <c r="Q2015" s="14">
        <f t="shared" si="155"/>
        <v>495</v>
      </c>
      <c r="R2015" s="14">
        <f t="shared" si="156"/>
        <v>173.58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9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0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8315</v>
      </c>
      <c r="P2016" t="s">
        <v>8345</v>
      </c>
      <c r="Q2016" s="14">
        <f t="shared" si="155"/>
        <v>7814</v>
      </c>
      <c r="R2016" s="14">
        <f t="shared" si="156"/>
        <v>88.6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9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0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8315</v>
      </c>
      <c r="P2017" t="s">
        <v>8345</v>
      </c>
      <c r="Q2017" s="14">
        <f t="shared" si="155"/>
        <v>113</v>
      </c>
      <c r="R2017" s="14">
        <f t="shared" si="156"/>
        <v>50.22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3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0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8315</v>
      </c>
      <c r="P2018" t="s">
        <v>8345</v>
      </c>
      <c r="Q2018" s="14">
        <f t="shared" si="155"/>
        <v>922</v>
      </c>
      <c r="R2018" s="14">
        <f t="shared" si="156"/>
        <v>192.39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9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0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8315</v>
      </c>
      <c r="P2019" t="s">
        <v>8345</v>
      </c>
      <c r="Q2019" s="14">
        <f t="shared" si="155"/>
        <v>125</v>
      </c>
      <c r="R2019" s="14">
        <f t="shared" si="156"/>
        <v>73.42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9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8315</v>
      </c>
      <c r="P2020" t="s">
        <v>8345</v>
      </c>
      <c r="Q2020" s="14">
        <f t="shared" si="155"/>
        <v>102</v>
      </c>
      <c r="R2020" s="14">
        <f t="shared" si="156"/>
        <v>147.68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9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0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8315</v>
      </c>
      <c r="P2021" t="s">
        <v>8345</v>
      </c>
      <c r="Q2021" s="14">
        <f t="shared" si="155"/>
        <v>485</v>
      </c>
      <c r="R2021" s="14">
        <f t="shared" si="156"/>
        <v>108.97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9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8315</v>
      </c>
      <c r="P2022" t="s">
        <v>8345</v>
      </c>
      <c r="Q2022" s="14">
        <f t="shared" si="155"/>
        <v>192</v>
      </c>
      <c r="R2022" s="14">
        <f t="shared" si="156"/>
        <v>23.65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9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0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8315</v>
      </c>
      <c r="P2023" t="s">
        <v>8345</v>
      </c>
      <c r="Q2023" s="14">
        <f t="shared" si="155"/>
        <v>281</v>
      </c>
      <c r="R2023" s="14">
        <f t="shared" si="156"/>
        <v>147.94999999999999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9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0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8315</v>
      </c>
      <c r="P2024" t="s">
        <v>8345</v>
      </c>
      <c r="Q2024" s="14">
        <f t="shared" si="155"/>
        <v>125</v>
      </c>
      <c r="R2024" s="14">
        <f t="shared" si="156"/>
        <v>385.04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9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0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8315</v>
      </c>
      <c r="P2025" t="s">
        <v>8345</v>
      </c>
      <c r="Q2025" s="14">
        <f t="shared" si="155"/>
        <v>161</v>
      </c>
      <c r="R2025" s="14">
        <f t="shared" si="156"/>
        <v>457.39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9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0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8315</v>
      </c>
      <c r="P2026" t="s">
        <v>8345</v>
      </c>
      <c r="Q2026" s="14">
        <f t="shared" si="155"/>
        <v>585</v>
      </c>
      <c r="R2026" s="14">
        <f t="shared" si="156"/>
        <v>222.99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9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0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8315</v>
      </c>
      <c r="P2027" t="s">
        <v>8345</v>
      </c>
      <c r="Q2027" s="14">
        <f t="shared" si="155"/>
        <v>201</v>
      </c>
      <c r="R2027" s="14">
        <f t="shared" si="156"/>
        <v>220.74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3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0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8315</v>
      </c>
      <c r="P2028" t="s">
        <v>8345</v>
      </c>
      <c r="Q2028" s="14">
        <f t="shared" si="155"/>
        <v>133</v>
      </c>
      <c r="R2028" s="14">
        <f t="shared" si="156"/>
        <v>73.5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9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0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8315</v>
      </c>
      <c r="P2029" t="s">
        <v>8345</v>
      </c>
      <c r="Q2029" s="14">
        <f t="shared" si="155"/>
        <v>120</v>
      </c>
      <c r="R2029" s="14">
        <f t="shared" si="156"/>
        <v>223.1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3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8315</v>
      </c>
      <c r="P2030" t="s">
        <v>8345</v>
      </c>
      <c r="Q2030" s="14">
        <f t="shared" si="155"/>
        <v>126</v>
      </c>
      <c r="R2030" s="14">
        <f t="shared" si="156"/>
        <v>47.91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3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0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8315</v>
      </c>
      <c r="P2031" t="s">
        <v>8345</v>
      </c>
      <c r="Q2031" s="14">
        <f t="shared" si="155"/>
        <v>361</v>
      </c>
      <c r="R2031" s="14">
        <f t="shared" si="156"/>
        <v>96.06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9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0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8315</v>
      </c>
      <c r="P2032" t="s">
        <v>8345</v>
      </c>
      <c r="Q2032" s="14">
        <f t="shared" si="155"/>
        <v>226</v>
      </c>
      <c r="R2032" s="14">
        <f t="shared" si="156"/>
        <v>118.61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3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0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8315</v>
      </c>
      <c r="P2033" t="s">
        <v>8345</v>
      </c>
      <c r="Q2033" s="14">
        <f t="shared" si="155"/>
        <v>120</v>
      </c>
      <c r="R2033" s="14">
        <f t="shared" si="156"/>
        <v>118.45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2015</v>
      </c>
    </row>
    <row r="2034" spans="1:21" ht="49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0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8315</v>
      </c>
      <c r="P2034" t="s">
        <v>8345</v>
      </c>
      <c r="Q2034" s="14">
        <f t="shared" si="155"/>
        <v>304</v>
      </c>
      <c r="R2034" s="14">
        <f t="shared" si="156"/>
        <v>143.21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9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0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8315</v>
      </c>
      <c r="P2035" t="s">
        <v>8345</v>
      </c>
      <c r="Q2035" s="14">
        <f t="shared" si="155"/>
        <v>179</v>
      </c>
      <c r="R2035" s="14">
        <f t="shared" si="156"/>
        <v>282.72000000000003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9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0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8315</v>
      </c>
      <c r="P2036" t="s">
        <v>8345</v>
      </c>
      <c r="Q2036" s="14">
        <f t="shared" si="155"/>
        <v>387</v>
      </c>
      <c r="R2036" s="14">
        <f t="shared" si="156"/>
        <v>593.94000000000005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9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0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8315</v>
      </c>
      <c r="P2037" t="s">
        <v>8345</v>
      </c>
      <c r="Q2037" s="14">
        <f t="shared" si="155"/>
        <v>211</v>
      </c>
      <c r="R2037" s="14">
        <f t="shared" si="156"/>
        <v>262.16000000000003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9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8315</v>
      </c>
      <c r="P2038" t="s">
        <v>8345</v>
      </c>
      <c r="Q2038" s="14">
        <f t="shared" si="155"/>
        <v>132</v>
      </c>
      <c r="R2038" s="14">
        <f t="shared" si="156"/>
        <v>46.58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9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0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8315</v>
      </c>
      <c r="P2039" t="s">
        <v>8345</v>
      </c>
      <c r="Q2039" s="14">
        <f t="shared" si="155"/>
        <v>300</v>
      </c>
      <c r="R2039" s="14">
        <f t="shared" si="156"/>
        <v>70.040000000000006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9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8315</v>
      </c>
      <c r="P2040" t="s">
        <v>8345</v>
      </c>
      <c r="Q2040" s="14">
        <f t="shared" si="155"/>
        <v>421</v>
      </c>
      <c r="R2040" s="14">
        <f t="shared" si="156"/>
        <v>164.91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3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0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8315</v>
      </c>
      <c r="P2041" t="s">
        <v>8345</v>
      </c>
      <c r="Q2041" s="14">
        <f t="shared" si="155"/>
        <v>136</v>
      </c>
      <c r="R2041" s="14">
        <f t="shared" si="156"/>
        <v>449.26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3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0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8315</v>
      </c>
      <c r="P2042" t="s">
        <v>8345</v>
      </c>
      <c r="Q2042" s="14">
        <f t="shared" si="155"/>
        <v>248</v>
      </c>
      <c r="R2042" s="14">
        <f t="shared" si="156"/>
        <v>27.47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9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0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8315</v>
      </c>
      <c r="P2043" t="s">
        <v>8345</v>
      </c>
      <c r="Q2043" s="14">
        <f t="shared" si="155"/>
        <v>182</v>
      </c>
      <c r="R2043" s="14">
        <f t="shared" si="156"/>
        <v>143.97999999999999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9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0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8315</v>
      </c>
      <c r="P2044" t="s">
        <v>8345</v>
      </c>
      <c r="Q2044" s="14">
        <f t="shared" si="155"/>
        <v>124</v>
      </c>
      <c r="R2044" s="14">
        <f t="shared" si="156"/>
        <v>88.24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2016</v>
      </c>
    </row>
    <row r="2045" spans="1:21" ht="49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0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8315</v>
      </c>
      <c r="P2045" t="s">
        <v>8345</v>
      </c>
      <c r="Q2045" s="14">
        <f t="shared" si="155"/>
        <v>506</v>
      </c>
      <c r="R2045" s="14">
        <f t="shared" si="156"/>
        <v>36.33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9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0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8315</v>
      </c>
      <c r="P2046" t="s">
        <v>8345</v>
      </c>
      <c r="Q2046" s="14">
        <f t="shared" si="155"/>
        <v>108</v>
      </c>
      <c r="R2046" s="14">
        <f t="shared" si="156"/>
        <v>90.18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9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0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8315</v>
      </c>
      <c r="P2047" t="s">
        <v>8345</v>
      </c>
      <c r="Q2047" s="14">
        <f t="shared" si="155"/>
        <v>819</v>
      </c>
      <c r="R2047" s="14">
        <f t="shared" si="156"/>
        <v>152.62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9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8315</v>
      </c>
      <c r="P2048" t="s">
        <v>8345</v>
      </c>
      <c r="Q2048" s="14">
        <f t="shared" si="155"/>
        <v>121</v>
      </c>
      <c r="R2048" s="14">
        <f t="shared" si="156"/>
        <v>55.81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9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0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8315</v>
      </c>
      <c r="P2049" t="s">
        <v>8345</v>
      </c>
      <c r="Q2049" s="14">
        <f t="shared" si="155"/>
        <v>103</v>
      </c>
      <c r="R2049" s="14">
        <f t="shared" si="156"/>
        <v>227.85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9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8315</v>
      </c>
      <c r="P2050" t="s">
        <v>8345</v>
      </c>
      <c r="Q2050" s="14">
        <f t="shared" si="155"/>
        <v>148</v>
      </c>
      <c r="R2050" s="14">
        <f t="shared" si="156"/>
        <v>91.83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7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0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8315</v>
      </c>
      <c r="P2051" t="s">
        <v>8345</v>
      </c>
      <c r="Q2051" s="14">
        <f t="shared" ref="Q2051:Q2114" si="160">ROUND(E2051/D2051*100,0)</f>
        <v>120</v>
      </c>
      <c r="R2051" s="14">
        <f t="shared" ref="R2051:R2114" si="161">ROUND(E2051/L2051,2)</f>
        <v>80.989999999999995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49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8315</v>
      </c>
      <c r="P2052" t="s">
        <v>8345</v>
      </c>
      <c r="Q2052" s="14">
        <f t="shared" si="160"/>
        <v>473</v>
      </c>
      <c r="R2052" s="14">
        <f t="shared" si="161"/>
        <v>278.39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9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0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8315</v>
      </c>
      <c r="P2053" t="s">
        <v>8345</v>
      </c>
      <c r="Q2053" s="14">
        <f t="shared" si="160"/>
        <v>130</v>
      </c>
      <c r="R2053" s="14">
        <f t="shared" si="161"/>
        <v>43.1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9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0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8315</v>
      </c>
      <c r="P2054" t="s">
        <v>8345</v>
      </c>
      <c r="Q2054" s="14">
        <f t="shared" si="160"/>
        <v>353</v>
      </c>
      <c r="R2054" s="14">
        <f t="shared" si="161"/>
        <v>326.29000000000002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9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0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8315</v>
      </c>
      <c r="P2055" t="s">
        <v>8345</v>
      </c>
      <c r="Q2055" s="14">
        <f t="shared" si="160"/>
        <v>101</v>
      </c>
      <c r="R2055" s="14">
        <f t="shared" si="161"/>
        <v>41.74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9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8315</v>
      </c>
      <c r="P2056" t="s">
        <v>8345</v>
      </c>
      <c r="Q2056" s="14">
        <f t="shared" si="160"/>
        <v>114</v>
      </c>
      <c r="R2056" s="14">
        <f t="shared" si="161"/>
        <v>64.02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9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0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8315</v>
      </c>
      <c r="P2057" t="s">
        <v>8345</v>
      </c>
      <c r="Q2057" s="14">
        <f t="shared" si="160"/>
        <v>167</v>
      </c>
      <c r="R2057" s="14">
        <f t="shared" si="161"/>
        <v>99.46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9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0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8315</v>
      </c>
      <c r="P2058" t="s">
        <v>8345</v>
      </c>
      <c r="Q2058" s="14">
        <f t="shared" si="160"/>
        <v>153</v>
      </c>
      <c r="R2058" s="14">
        <f t="shared" si="161"/>
        <v>138.49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9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0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8315</v>
      </c>
      <c r="P2059" t="s">
        <v>8345</v>
      </c>
      <c r="Q2059" s="14">
        <f t="shared" si="160"/>
        <v>202</v>
      </c>
      <c r="R2059" s="14">
        <f t="shared" si="161"/>
        <v>45.55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3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8315</v>
      </c>
      <c r="P2060" t="s">
        <v>8345</v>
      </c>
      <c r="Q2060" s="14">
        <f t="shared" si="160"/>
        <v>168</v>
      </c>
      <c r="R2060" s="14">
        <f t="shared" si="161"/>
        <v>10.51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9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0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8315</v>
      </c>
      <c r="P2061" t="s">
        <v>8345</v>
      </c>
      <c r="Q2061" s="14">
        <f t="shared" si="160"/>
        <v>143</v>
      </c>
      <c r="R2061" s="14">
        <f t="shared" si="161"/>
        <v>114.77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2016</v>
      </c>
    </row>
    <row r="2062" spans="1:21" ht="49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0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8315</v>
      </c>
      <c r="P2062" t="s">
        <v>8345</v>
      </c>
      <c r="Q2062" s="14">
        <f t="shared" si="160"/>
        <v>196</v>
      </c>
      <c r="R2062" s="14">
        <f t="shared" si="161"/>
        <v>36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9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0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8315</v>
      </c>
      <c r="P2063" t="s">
        <v>8345</v>
      </c>
      <c r="Q2063" s="14">
        <f t="shared" si="160"/>
        <v>108</v>
      </c>
      <c r="R2063" s="14">
        <f t="shared" si="161"/>
        <v>154.16999999999999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9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0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8315</v>
      </c>
      <c r="P2064" t="s">
        <v>8345</v>
      </c>
      <c r="Q2064" s="14">
        <f t="shared" si="160"/>
        <v>115</v>
      </c>
      <c r="R2064" s="14">
        <f t="shared" si="161"/>
        <v>566.39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3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8315</v>
      </c>
      <c r="P2065" t="s">
        <v>8345</v>
      </c>
      <c r="Q2065" s="14">
        <f t="shared" si="160"/>
        <v>148</v>
      </c>
      <c r="R2065" s="14">
        <f t="shared" si="161"/>
        <v>120.86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9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8315</v>
      </c>
      <c r="P2066" t="s">
        <v>8345</v>
      </c>
      <c r="Q2066" s="14">
        <f t="shared" si="160"/>
        <v>191</v>
      </c>
      <c r="R2066" s="14">
        <f t="shared" si="161"/>
        <v>86.16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9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0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8315</v>
      </c>
      <c r="P2067" t="s">
        <v>8345</v>
      </c>
      <c r="Q2067" s="14">
        <f t="shared" si="160"/>
        <v>199</v>
      </c>
      <c r="R2067" s="14">
        <f t="shared" si="161"/>
        <v>51.21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9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0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8315</v>
      </c>
      <c r="P2068" t="s">
        <v>8345</v>
      </c>
      <c r="Q2068" s="14">
        <f t="shared" si="160"/>
        <v>219</v>
      </c>
      <c r="R2068" s="14">
        <f t="shared" si="161"/>
        <v>67.260000000000005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9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8315</v>
      </c>
      <c r="P2069" t="s">
        <v>8345</v>
      </c>
      <c r="Q2069" s="14">
        <f t="shared" si="160"/>
        <v>127</v>
      </c>
      <c r="R2069" s="14">
        <f t="shared" si="161"/>
        <v>62.8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9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8315</v>
      </c>
      <c r="P2070" t="s">
        <v>8345</v>
      </c>
      <c r="Q2070" s="14">
        <f t="shared" si="160"/>
        <v>105</v>
      </c>
      <c r="R2070" s="14">
        <f t="shared" si="161"/>
        <v>346.13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9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0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8315</v>
      </c>
      <c r="P2071" t="s">
        <v>8345</v>
      </c>
      <c r="Q2071" s="14">
        <f t="shared" si="160"/>
        <v>128</v>
      </c>
      <c r="R2071" s="14">
        <f t="shared" si="161"/>
        <v>244.12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2016</v>
      </c>
    </row>
    <row r="2072" spans="1:21" ht="49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0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8315</v>
      </c>
      <c r="P2072" t="s">
        <v>8345</v>
      </c>
      <c r="Q2072" s="14">
        <f t="shared" si="160"/>
        <v>317</v>
      </c>
      <c r="R2072" s="14">
        <f t="shared" si="161"/>
        <v>259.25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9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0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8315</v>
      </c>
      <c r="P2073" t="s">
        <v>8345</v>
      </c>
      <c r="Q2073" s="14">
        <f t="shared" si="160"/>
        <v>281</v>
      </c>
      <c r="R2073" s="14">
        <f t="shared" si="161"/>
        <v>201.96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9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8315</v>
      </c>
      <c r="P2074" t="s">
        <v>8345</v>
      </c>
      <c r="Q2074" s="14">
        <f t="shared" si="160"/>
        <v>111</v>
      </c>
      <c r="R2074" s="14">
        <f t="shared" si="161"/>
        <v>226.21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9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0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8315</v>
      </c>
      <c r="P2075" t="s">
        <v>8345</v>
      </c>
      <c r="Q2075" s="14">
        <f t="shared" si="160"/>
        <v>153</v>
      </c>
      <c r="R2075" s="14">
        <f t="shared" si="161"/>
        <v>324.69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3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8315</v>
      </c>
      <c r="P2076" t="s">
        <v>8345</v>
      </c>
      <c r="Q2076" s="14">
        <f t="shared" si="160"/>
        <v>103</v>
      </c>
      <c r="R2076" s="14">
        <f t="shared" si="161"/>
        <v>205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9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0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8315</v>
      </c>
      <c r="P2077" t="s">
        <v>8345</v>
      </c>
      <c r="Q2077" s="14">
        <f t="shared" si="160"/>
        <v>1678</v>
      </c>
      <c r="R2077" s="14">
        <f t="shared" si="161"/>
        <v>20.47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3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0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8315</v>
      </c>
      <c r="P2078" t="s">
        <v>8345</v>
      </c>
      <c r="Q2078" s="14">
        <f t="shared" si="160"/>
        <v>543</v>
      </c>
      <c r="R2078" s="14">
        <f t="shared" si="161"/>
        <v>116.35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9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8315</v>
      </c>
      <c r="P2079" t="s">
        <v>8345</v>
      </c>
      <c r="Q2079" s="14">
        <f t="shared" si="160"/>
        <v>116</v>
      </c>
      <c r="R2079" s="14">
        <f t="shared" si="161"/>
        <v>307.2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9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8315</v>
      </c>
      <c r="P2080" t="s">
        <v>8345</v>
      </c>
      <c r="Q2080" s="14">
        <f t="shared" si="160"/>
        <v>131</v>
      </c>
      <c r="R2080" s="14">
        <f t="shared" si="161"/>
        <v>546.69000000000005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9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0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8315</v>
      </c>
      <c r="P2081" t="s">
        <v>8345</v>
      </c>
      <c r="Q2081" s="14">
        <f t="shared" si="160"/>
        <v>288</v>
      </c>
      <c r="R2081" s="14">
        <f t="shared" si="161"/>
        <v>47.47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9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0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8315</v>
      </c>
      <c r="P2082" t="s">
        <v>8345</v>
      </c>
      <c r="Q2082" s="14">
        <f t="shared" si="160"/>
        <v>508</v>
      </c>
      <c r="R2082" s="14">
        <f t="shared" si="161"/>
        <v>101.56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9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8321</v>
      </c>
      <c r="P2083" t="s">
        <v>8325</v>
      </c>
      <c r="Q2083" s="14">
        <f t="shared" si="160"/>
        <v>115</v>
      </c>
      <c r="R2083" s="14">
        <f t="shared" si="161"/>
        <v>72.91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9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0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8321</v>
      </c>
      <c r="P2084" t="s">
        <v>8325</v>
      </c>
      <c r="Q2084" s="14">
        <f t="shared" si="160"/>
        <v>111</v>
      </c>
      <c r="R2084" s="14">
        <f t="shared" si="161"/>
        <v>43.71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9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0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8321</v>
      </c>
      <c r="P2085" t="s">
        <v>8325</v>
      </c>
      <c r="Q2085" s="14">
        <f t="shared" si="160"/>
        <v>113</v>
      </c>
      <c r="R2085" s="14">
        <f t="shared" si="161"/>
        <v>34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9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8321</v>
      </c>
      <c r="P2086" t="s">
        <v>8325</v>
      </c>
      <c r="Q2086" s="14">
        <f t="shared" si="160"/>
        <v>108</v>
      </c>
      <c r="R2086" s="14">
        <f t="shared" si="161"/>
        <v>70.650000000000006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9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0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8321</v>
      </c>
      <c r="P2087" t="s">
        <v>8325</v>
      </c>
      <c r="Q2087" s="14">
        <f t="shared" si="160"/>
        <v>124</v>
      </c>
      <c r="R2087" s="14">
        <f t="shared" si="161"/>
        <v>89.3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9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0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8321</v>
      </c>
      <c r="P2088" t="s">
        <v>8325</v>
      </c>
      <c r="Q2088" s="14">
        <f t="shared" si="160"/>
        <v>101</v>
      </c>
      <c r="R2088" s="14">
        <f t="shared" si="161"/>
        <v>115.09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9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0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8321</v>
      </c>
      <c r="P2089" t="s">
        <v>8325</v>
      </c>
      <c r="Q2089" s="14">
        <f t="shared" si="160"/>
        <v>104</v>
      </c>
      <c r="R2089" s="14">
        <f t="shared" si="161"/>
        <v>62.12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9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8321</v>
      </c>
      <c r="P2090" t="s">
        <v>8325</v>
      </c>
      <c r="Q2090" s="14">
        <f t="shared" si="160"/>
        <v>116</v>
      </c>
      <c r="R2090" s="14">
        <f t="shared" si="161"/>
        <v>46.2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3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0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8321</v>
      </c>
      <c r="P2091" t="s">
        <v>8325</v>
      </c>
      <c r="Q2091" s="14">
        <f t="shared" si="160"/>
        <v>120</v>
      </c>
      <c r="R2091" s="14">
        <f t="shared" si="161"/>
        <v>48.55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9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0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8321</v>
      </c>
      <c r="P2092" t="s">
        <v>8325</v>
      </c>
      <c r="Q2092" s="14">
        <f t="shared" si="160"/>
        <v>115</v>
      </c>
      <c r="R2092" s="14">
        <f t="shared" si="161"/>
        <v>57.52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9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0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8321</v>
      </c>
      <c r="P2093" t="s">
        <v>8325</v>
      </c>
      <c r="Q2093" s="14">
        <f t="shared" si="160"/>
        <v>120</v>
      </c>
      <c r="R2093" s="14">
        <f t="shared" si="161"/>
        <v>88.15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9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0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8321</v>
      </c>
      <c r="P2094" t="s">
        <v>8325</v>
      </c>
      <c r="Q2094" s="14">
        <f t="shared" si="160"/>
        <v>101</v>
      </c>
      <c r="R2094" s="14">
        <f t="shared" si="161"/>
        <v>110.49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9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0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8321</v>
      </c>
      <c r="P2095" t="s">
        <v>8325</v>
      </c>
      <c r="Q2095" s="14">
        <f t="shared" si="160"/>
        <v>102</v>
      </c>
      <c r="R2095" s="14">
        <f t="shared" si="161"/>
        <v>66.83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9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0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8321</v>
      </c>
      <c r="P2096" t="s">
        <v>8325</v>
      </c>
      <c r="Q2096" s="14">
        <f t="shared" si="160"/>
        <v>121</v>
      </c>
      <c r="R2096" s="14">
        <f t="shared" si="161"/>
        <v>58.6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9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0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8321</v>
      </c>
      <c r="P2097" t="s">
        <v>8325</v>
      </c>
      <c r="Q2097" s="14">
        <f t="shared" si="160"/>
        <v>100</v>
      </c>
      <c r="R2097" s="14">
        <f t="shared" si="161"/>
        <v>113.64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9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0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8321</v>
      </c>
      <c r="P2098" t="s">
        <v>8325</v>
      </c>
      <c r="Q2098" s="14">
        <f t="shared" si="160"/>
        <v>102</v>
      </c>
      <c r="R2098" s="14">
        <f t="shared" si="161"/>
        <v>43.57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9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0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8321</v>
      </c>
      <c r="P2099" t="s">
        <v>8325</v>
      </c>
      <c r="Q2099" s="14">
        <f t="shared" si="160"/>
        <v>100</v>
      </c>
      <c r="R2099" s="14">
        <f t="shared" si="161"/>
        <v>78.95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9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8321</v>
      </c>
      <c r="P2100" t="s">
        <v>8325</v>
      </c>
      <c r="Q2100" s="14">
        <f t="shared" si="160"/>
        <v>100</v>
      </c>
      <c r="R2100" s="14">
        <f t="shared" si="161"/>
        <v>188.13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7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0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8321</v>
      </c>
      <c r="P2101" t="s">
        <v>8325</v>
      </c>
      <c r="Q2101" s="14">
        <f t="shared" si="160"/>
        <v>132</v>
      </c>
      <c r="R2101" s="14">
        <f t="shared" si="161"/>
        <v>63.03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9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0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8321</v>
      </c>
      <c r="P2102" t="s">
        <v>8325</v>
      </c>
      <c r="Q2102" s="14">
        <f t="shared" si="160"/>
        <v>137</v>
      </c>
      <c r="R2102" s="14">
        <f t="shared" si="161"/>
        <v>30.37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9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0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8321</v>
      </c>
      <c r="P2103" t="s">
        <v>8325</v>
      </c>
      <c r="Q2103" s="14">
        <f t="shared" si="160"/>
        <v>113</v>
      </c>
      <c r="R2103" s="14">
        <f t="shared" si="161"/>
        <v>51.48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2012</v>
      </c>
    </row>
    <row r="2104" spans="1:21" ht="49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8321</v>
      </c>
      <c r="P2104" t="s">
        <v>8325</v>
      </c>
      <c r="Q2104" s="14">
        <f t="shared" si="160"/>
        <v>136</v>
      </c>
      <c r="R2104" s="14">
        <f t="shared" si="161"/>
        <v>35.79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3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0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8321</v>
      </c>
      <c r="P2105" t="s">
        <v>8325</v>
      </c>
      <c r="Q2105" s="14">
        <f t="shared" si="160"/>
        <v>146</v>
      </c>
      <c r="R2105" s="14">
        <f t="shared" si="161"/>
        <v>98.82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9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8321</v>
      </c>
      <c r="P2106" t="s">
        <v>8325</v>
      </c>
      <c r="Q2106" s="14">
        <f t="shared" si="160"/>
        <v>130</v>
      </c>
      <c r="R2106" s="14">
        <f t="shared" si="161"/>
        <v>28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3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0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8321</v>
      </c>
      <c r="P2107" t="s">
        <v>8325</v>
      </c>
      <c r="Q2107" s="14">
        <f t="shared" si="160"/>
        <v>254</v>
      </c>
      <c r="R2107" s="14">
        <f t="shared" si="161"/>
        <v>51.31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9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0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8321</v>
      </c>
      <c r="P2108" t="s">
        <v>8325</v>
      </c>
      <c r="Q2108" s="14">
        <f t="shared" si="160"/>
        <v>107</v>
      </c>
      <c r="R2108" s="14">
        <f t="shared" si="161"/>
        <v>53.52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2013</v>
      </c>
    </row>
    <row r="2109" spans="1:21" ht="49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0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8321</v>
      </c>
      <c r="P2109" t="s">
        <v>8325</v>
      </c>
      <c r="Q2109" s="14">
        <f t="shared" si="160"/>
        <v>108</v>
      </c>
      <c r="R2109" s="14">
        <f t="shared" si="161"/>
        <v>37.15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9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8321</v>
      </c>
      <c r="P2110" t="s">
        <v>8325</v>
      </c>
      <c r="Q2110" s="14">
        <f t="shared" si="160"/>
        <v>107</v>
      </c>
      <c r="R2110" s="14">
        <f t="shared" si="161"/>
        <v>89.9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3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0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8321</v>
      </c>
      <c r="P2111" t="s">
        <v>8325</v>
      </c>
      <c r="Q2111" s="14">
        <f t="shared" si="160"/>
        <v>107</v>
      </c>
      <c r="R2111" s="14">
        <f t="shared" si="161"/>
        <v>106.53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3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8321</v>
      </c>
      <c r="P2112" t="s">
        <v>8325</v>
      </c>
      <c r="Q2112" s="14">
        <f t="shared" si="160"/>
        <v>100</v>
      </c>
      <c r="R2112" s="14">
        <f t="shared" si="161"/>
        <v>52.82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9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0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8321</v>
      </c>
      <c r="P2113" t="s">
        <v>8325</v>
      </c>
      <c r="Q2113" s="14">
        <f t="shared" si="160"/>
        <v>107</v>
      </c>
      <c r="R2113" s="14">
        <f t="shared" si="161"/>
        <v>54.62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9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8321</v>
      </c>
      <c r="P2114" t="s">
        <v>8325</v>
      </c>
      <c r="Q2114" s="14">
        <f t="shared" si="160"/>
        <v>100</v>
      </c>
      <c r="R2114" s="14">
        <f t="shared" si="161"/>
        <v>27.27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3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0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8321</v>
      </c>
      <c r="P2115" t="s">
        <v>8325</v>
      </c>
      <c r="Q2115" s="14">
        <f t="shared" ref="Q2115:Q2178" si="165">ROUND(E2115/D2115*100,0)</f>
        <v>105</v>
      </c>
      <c r="R2115" s="14">
        <f t="shared" ref="R2115:R2178" si="166">ROUND(E2115/L2115,2)</f>
        <v>68.599999999999994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49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0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8321</v>
      </c>
      <c r="P2116" t="s">
        <v>8325</v>
      </c>
      <c r="Q2116" s="14">
        <f t="shared" si="165"/>
        <v>105</v>
      </c>
      <c r="R2116" s="14">
        <f t="shared" si="166"/>
        <v>35.61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9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0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8321</v>
      </c>
      <c r="P2117" t="s">
        <v>8325</v>
      </c>
      <c r="Q2117" s="14">
        <f t="shared" si="165"/>
        <v>226</v>
      </c>
      <c r="R2117" s="14">
        <f t="shared" si="166"/>
        <v>94.03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9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0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8321</v>
      </c>
      <c r="P2118" t="s">
        <v>8325</v>
      </c>
      <c r="Q2118" s="14">
        <f t="shared" si="165"/>
        <v>101</v>
      </c>
      <c r="R2118" s="14">
        <f t="shared" si="166"/>
        <v>526.46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9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0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8321</v>
      </c>
      <c r="P2119" t="s">
        <v>8325</v>
      </c>
      <c r="Q2119" s="14">
        <f t="shared" si="165"/>
        <v>148</v>
      </c>
      <c r="R2119" s="14">
        <f t="shared" si="166"/>
        <v>50.66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3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8321</v>
      </c>
      <c r="P2120" t="s">
        <v>8325</v>
      </c>
      <c r="Q2120" s="14">
        <f t="shared" si="165"/>
        <v>135</v>
      </c>
      <c r="R2120" s="14">
        <f t="shared" si="166"/>
        <v>79.180000000000007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9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0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8321</v>
      </c>
      <c r="P2121" t="s">
        <v>8325</v>
      </c>
      <c r="Q2121" s="14">
        <f t="shared" si="165"/>
        <v>101</v>
      </c>
      <c r="R2121" s="14">
        <f t="shared" si="166"/>
        <v>91.59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9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0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8321</v>
      </c>
      <c r="P2122" t="s">
        <v>8325</v>
      </c>
      <c r="Q2122" s="14">
        <f t="shared" si="165"/>
        <v>101</v>
      </c>
      <c r="R2122" s="14">
        <f t="shared" si="166"/>
        <v>116.96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2014</v>
      </c>
    </row>
    <row r="2123" spans="1:21" ht="33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8329</v>
      </c>
      <c r="P2123" t="s">
        <v>8330</v>
      </c>
      <c r="Q2123" s="14">
        <f t="shared" si="165"/>
        <v>1</v>
      </c>
      <c r="R2123" s="14">
        <f t="shared" si="166"/>
        <v>28.4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2017</v>
      </c>
    </row>
    <row r="2124" spans="1:21" ht="33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8329</v>
      </c>
      <c r="P2124" t="s">
        <v>8330</v>
      </c>
      <c r="Q2124" s="14">
        <f t="shared" si="165"/>
        <v>0</v>
      </c>
      <c r="R2124" s="14">
        <f t="shared" si="166"/>
        <v>103.33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2017</v>
      </c>
    </row>
    <row r="2125" spans="1:21" ht="65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8329</v>
      </c>
      <c r="P2125" t="s">
        <v>8330</v>
      </c>
      <c r="Q2125" s="14">
        <f t="shared" si="165"/>
        <v>10</v>
      </c>
      <c r="R2125" s="14">
        <f t="shared" si="166"/>
        <v>10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9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8329</v>
      </c>
      <c r="P2126" t="s">
        <v>8330</v>
      </c>
      <c r="Q2126" s="14">
        <f t="shared" si="165"/>
        <v>10</v>
      </c>
      <c r="R2126" s="14">
        <f t="shared" si="166"/>
        <v>23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9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8329</v>
      </c>
      <c r="P2127" t="s">
        <v>8330</v>
      </c>
      <c r="Q2127" s="14">
        <f t="shared" si="165"/>
        <v>1</v>
      </c>
      <c r="R2127" s="14">
        <f t="shared" si="166"/>
        <v>31.56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9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8329</v>
      </c>
      <c r="P2128" t="s">
        <v>8330</v>
      </c>
      <c r="Q2128" s="14">
        <f t="shared" si="165"/>
        <v>0</v>
      </c>
      <c r="R2128" s="14">
        <f t="shared" si="166"/>
        <v>5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7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8329</v>
      </c>
      <c r="P2129" t="s">
        <v>8330</v>
      </c>
      <c r="Q2129" s="14">
        <f t="shared" si="165"/>
        <v>29</v>
      </c>
      <c r="R2129" s="14">
        <f t="shared" si="166"/>
        <v>34.22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9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8329</v>
      </c>
      <c r="P2130" t="s">
        <v>8330</v>
      </c>
      <c r="Q2130" s="14">
        <f t="shared" si="165"/>
        <v>0</v>
      </c>
      <c r="R2130" s="14">
        <f t="shared" si="166"/>
        <v>25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9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8329</v>
      </c>
      <c r="P2131" t="s">
        <v>8330</v>
      </c>
      <c r="Q2131" s="14">
        <f t="shared" si="165"/>
        <v>12</v>
      </c>
      <c r="R2131" s="14">
        <f t="shared" si="166"/>
        <v>19.670000000000002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3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8329</v>
      </c>
      <c r="P2132" t="s">
        <v>8330</v>
      </c>
      <c r="Q2132" s="14">
        <f t="shared" si="165"/>
        <v>0</v>
      </c>
      <c r="R2132" s="14">
        <f t="shared" si="166"/>
        <v>21.25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9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8329</v>
      </c>
      <c r="P2133" t="s">
        <v>8330</v>
      </c>
      <c r="Q2133" s="14">
        <f t="shared" si="165"/>
        <v>5</v>
      </c>
      <c r="R2133" s="14">
        <f t="shared" si="166"/>
        <v>8.33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9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8329</v>
      </c>
      <c r="P2134" t="s">
        <v>8330</v>
      </c>
      <c r="Q2134" s="14">
        <f t="shared" si="165"/>
        <v>2</v>
      </c>
      <c r="R2134" s="14">
        <f t="shared" si="166"/>
        <v>21.34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9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8329</v>
      </c>
      <c r="P2135" t="s">
        <v>8330</v>
      </c>
      <c r="Q2135" s="14">
        <f t="shared" si="165"/>
        <v>2</v>
      </c>
      <c r="R2135" s="14">
        <f t="shared" si="166"/>
        <v>5.33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9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8329</v>
      </c>
      <c r="P2136" t="s">
        <v>8330</v>
      </c>
      <c r="Q2136" s="14">
        <f t="shared" si="165"/>
        <v>2</v>
      </c>
      <c r="R2136" s="14">
        <f t="shared" si="166"/>
        <v>34.67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9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8329</v>
      </c>
      <c r="P2137" t="s">
        <v>8330</v>
      </c>
      <c r="Q2137" s="14">
        <f t="shared" si="165"/>
        <v>10</v>
      </c>
      <c r="R2137" s="14">
        <f t="shared" si="166"/>
        <v>21.73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9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8329</v>
      </c>
      <c r="P2138" t="s">
        <v>8330</v>
      </c>
      <c r="Q2138" s="14">
        <f t="shared" si="165"/>
        <v>0</v>
      </c>
      <c r="R2138" s="14">
        <f t="shared" si="166"/>
        <v>11.92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9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8329</v>
      </c>
      <c r="P2139" t="s">
        <v>8330</v>
      </c>
      <c r="Q2139" s="14">
        <f t="shared" si="165"/>
        <v>28</v>
      </c>
      <c r="R2139" s="14">
        <f t="shared" si="166"/>
        <v>26.6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3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8329</v>
      </c>
      <c r="P2140" t="s">
        <v>8330</v>
      </c>
      <c r="Q2140" s="14">
        <f t="shared" si="165"/>
        <v>13</v>
      </c>
      <c r="R2140" s="14">
        <f t="shared" si="166"/>
        <v>10.67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9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8329</v>
      </c>
      <c r="P2141" t="s">
        <v>8330</v>
      </c>
      <c r="Q2141" s="14">
        <f t="shared" si="165"/>
        <v>5</v>
      </c>
      <c r="R2141" s="14">
        <f t="shared" si="166"/>
        <v>29.04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9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8329</v>
      </c>
      <c r="P2142" t="s">
        <v>8330</v>
      </c>
      <c r="Q2142" s="14">
        <f t="shared" si="165"/>
        <v>0</v>
      </c>
      <c r="R2142" s="14">
        <f t="shared" si="166"/>
        <v>50.91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2013</v>
      </c>
    </row>
    <row r="2143" spans="1:21" ht="49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8329</v>
      </c>
      <c r="P2143" t="s">
        <v>8330</v>
      </c>
      <c r="Q2143" s="14">
        <f t="shared" si="165"/>
        <v>0</v>
      </c>
      <c r="R2143" s="14" t="e">
        <f t="shared" si="166"/>
        <v>#DIV/0!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9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8329</v>
      </c>
      <c r="P2144" t="s">
        <v>8330</v>
      </c>
      <c r="Q2144" s="14">
        <f t="shared" si="165"/>
        <v>6</v>
      </c>
      <c r="R2144" s="14">
        <f t="shared" si="166"/>
        <v>50.08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9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8329</v>
      </c>
      <c r="P2145" t="s">
        <v>8330</v>
      </c>
      <c r="Q2145" s="14">
        <f t="shared" si="165"/>
        <v>11</v>
      </c>
      <c r="R2145" s="14">
        <f t="shared" si="166"/>
        <v>45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3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8329</v>
      </c>
      <c r="P2146" t="s">
        <v>8330</v>
      </c>
      <c r="Q2146" s="14">
        <f t="shared" si="165"/>
        <v>2</v>
      </c>
      <c r="R2146" s="14">
        <f t="shared" si="166"/>
        <v>25.29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9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8329</v>
      </c>
      <c r="P2147" t="s">
        <v>8330</v>
      </c>
      <c r="Q2147" s="14">
        <f t="shared" si="165"/>
        <v>30</v>
      </c>
      <c r="R2147" s="14">
        <f t="shared" si="166"/>
        <v>51.29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9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8329</v>
      </c>
      <c r="P2148" t="s">
        <v>8330</v>
      </c>
      <c r="Q2148" s="14">
        <f t="shared" si="165"/>
        <v>0</v>
      </c>
      <c r="R2148" s="14">
        <f t="shared" si="166"/>
        <v>1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7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8329</v>
      </c>
      <c r="P2149" t="s">
        <v>8330</v>
      </c>
      <c r="Q2149" s="14">
        <f t="shared" si="165"/>
        <v>1</v>
      </c>
      <c r="R2149" s="14">
        <f t="shared" si="166"/>
        <v>49.38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9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8329</v>
      </c>
      <c r="P2150" t="s">
        <v>8330</v>
      </c>
      <c r="Q2150" s="14">
        <f t="shared" si="165"/>
        <v>2</v>
      </c>
      <c r="R2150" s="14">
        <f t="shared" si="166"/>
        <v>1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9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8329</v>
      </c>
      <c r="P2151" t="s">
        <v>8330</v>
      </c>
      <c r="Q2151" s="14">
        <f t="shared" si="165"/>
        <v>0</v>
      </c>
      <c r="R2151" s="14" t="e">
        <f t="shared" si="166"/>
        <v>#DIV/0!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7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8329</v>
      </c>
      <c r="P2152" t="s">
        <v>8330</v>
      </c>
      <c r="Q2152" s="14">
        <f t="shared" si="165"/>
        <v>1</v>
      </c>
      <c r="R2152" s="14">
        <f t="shared" si="166"/>
        <v>101.25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9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8329</v>
      </c>
      <c r="P2153" t="s">
        <v>8330</v>
      </c>
      <c r="Q2153" s="14">
        <f t="shared" si="165"/>
        <v>0</v>
      </c>
      <c r="R2153" s="14">
        <f t="shared" si="166"/>
        <v>19.670000000000002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9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8329</v>
      </c>
      <c r="P2154" t="s">
        <v>8330</v>
      </c>
      <c r="Q2154" s="14">
        <f t="shared" si="165"/>
        <v>0</v>
      </c>
      <c r="R2154" s="14">
        <f t="shared" si="166"/>
        <v>12.5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9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8329</v>
      </c>
      <c r="P2155" t="s">
        <v>8330</v>
      </c>
      <c r="Q2155" s="14">
        <f t="shared" si="165"/>
        <v>0</v>
      </c>
      <c r="R2155" s="14">
        <f t="shared" si="166"/>
        <v>8.5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2015</v>
      </c>
    </row>
    <row r="2156" spans="1:21" ht="33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8329</v>
      </c>
      <c r="P2156" t="s">
        <v>8330</v>
      </c>
      <c r="Q2156" s="14">
        <f t="shared" si="165"/>
        <v>1</v>
      </c>
      <c r="R2156" s="14">
        <f t="shared" si="166"/>
        <v>1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9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8329</v>
      </c>
      <c r="P2157" t="s">
        <v>8330</v>
      </c>
      <c r="Q2157" s="14">
        <f t="shared" si="165"/>
        <v>2</v>
      </c>
      <c r="R2157" s="14">
        <f t="shared" si="166"/>
        <v>23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3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8329</v>
      </c>
      <c r="P2158" t="s">
        <v>8330</v>
      </c>
      <c r="Q2158" s="14">
        <f t="shared" si="165"/>
        <v>3</v>
      </c>
      <c r="R2158" s="14">
        <f t="shared" si="166"/>
        <v>17.989999999999998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3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8329</v>
      </c>
      <c r="P2159" t="s">
        <v>8330</v>
      </c>
      <c r="Q2159" s="14">
        <f t="shared" si="165"/>
        <v>28</v>
      </c>
      <c r="R2159" s="14">
        <f t="shared" si="166"/>
        <v>370.95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9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8329</v>
      </c>
      <c r="P2160" t="s">
        <v>8330</v>
      </c>
      <c r="Q2160" s="14">
        <f t="shared" si="165"/>
        <v>7</v>
      </c>
      <c r="R2160" s="14">
        <f t="shared" si="166"/>
        <v>63.57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2013</v>
      </c>
    </row>
    <row r="2161" spans="1:21" ht="6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8329</v>
      </c>
      <c r="P2161" t="s">
        <v>8330</v>
      </c>
      <c r="Q2161" s="14">
        <f t="shared" si="165"/>
        <v>1</v>
      </c>
      <c r="R2161" s="14">
        <f t="shared" si="166"/>
        <v>13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9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8329</v>
      </c>
      <c r="P2162" t="s">
        <v>8330</v>
      </c>
      <c r="Q2162" s="14">
        <f t="shared" si="165"/>
        <v>1</v>
      </c>
      <c r="R2162" s="14">
        <f t="shared" si="166"/>
        <v>5.31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3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0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8321</v>
      </c>
      <c r="P2163" t="s">
        <v>8322</v>
      </c>
      <c r="Q2163" s="14">
        <f t="shared" si="165"/>
        <v>116</v>
      </c>
      <c r="R2163" s="14">
        <f t="shared" si="166"/>
        <v>35.619999999999997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9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0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8321</v>
      </c>
      <c r="P2164" t="s">
        <v>8322</v>
      </c>
      <c r="Q2164" s="14">
        <f t="shared" si="165"/>
        <v>112</v>
      </c>
      <c r="R2164" s="14">
        <f t="shared" si="166"/>
        <v>87.1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9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8321</v>
      </c>
      <c r="P2165" t="s">
        <v>8322</v>
      </c>
      <c r="Q2165" s="14">
        <f t="shared" si="165"/>
        <v>132</v>
      </c>
      <c r="R2165" s="14">
        <f t="shared" si="166"/>
        <v>75.11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3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0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8321</v>
      </c>
      <c r="P2166" t="s">
        <v>8322</v>
      </c>
      <c r="Q2166" s="14">
        <f t="shared" si="165"/>
        <v>103</v>
      </c>
      <c r="R2166" s="14">
        <f t="shared" si="166"/>
        <v>68.010000000000005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9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0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8321</v>
      </c>
      <c r="P2167" t="s">
        <v>8322</v>
      </c>
      <c r="Q2167" s="14">
        <f t="shared" si="165"/>
        <v>139</v>
      </c>
      <c r="R2167" s="14">
        <f t="shared" si="166"/>
        <v>29.62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9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0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8321</v>
      </c>
      <c r="P2168" t="s">
        <v>8322</v>
      </c>
      <c r="Q2168" s="14">
        <f t="shared" si="165"/>
        <v>147</v>
      </c>
      <c r="R2168" s="14">
        <f t="shared" si="166"/>
        <v>91.63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3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0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8321</v>
      </c>
      <c r="P2169" t="s">
        <v>8322</v>
      </c>
      <c r="Q2169" s="14">
        <f t="shared" si="165"/>
        <v>120</v>
      </c>
      <c r="R2169" s="14">
        <f t="shared" si="166"/>
        <v>22.5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3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8321</v>
      </c>
      <c r="P2170" t="s">
        <v>8322</v>
      </c>
      <c r="Q2170" s="14">
        <f t="shared" si="165"/>
        <v>122</v>
      </c>
      <c r="R2170" s="14">
        <f t="shared" si="166"/>
        <v>64.37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9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0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8321</v>
      </c>
      <c r="P2171" t="s">
        <v>8322</v>
      </c>
      <c r="Q2171" s="14">
        <f t="shared" si="165"/>
        <v>100</v>
      </c>
      <c r="R2171" s="14">
        <f t="shared" si="166"/>
        <v>21.86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9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0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8321</v>
      </c>
      <c r="P2172" t="s">
        <v>8322</v>
      </c>
      <c r="Q2172" s="14">
        <f t="shared" si="165"/>
        <v>181</v>
      </c>
      <c r="R2172" s="14">
        <f t="shared" si="166"/>
        <v>33.32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9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0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8321</v>
      </c>
      <c r="P2173" t="s">
        <v>8322</v>
      </c>
      <c r="Q2173" s="14">
        <f t="shared" si="165"/>
        <v>106</v>
      </c>
      <c r="R2173" s="14">
        <f t="shared" si="166"/>
        <v>90.28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9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0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8321</v>
      </c>
      <c r="P2174" t="s">
        <v>8322</v>
      </c>
      <c r="Q2174" s="14">
        <f t="shared" si="165"/>
        <v>100</v>
      </c>
      <c r="R2174" s="14">
        <f t="shared" si="166"/>
        <v>76.92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9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0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8321</v>
      </c>
      <c r="P2175" t="s">
        <v>8322</v>
      </c>
      <c r="Q2175" s="14">
        <f t="shared" si="165"/>
        <v>127</v>
      </c>
      <c r="R2175" s="14">
        <f t="shared" si="166"/>
        <v>59.23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9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8321</v>
      </c>
      <c r="P2176" t="s">
        <v>8322</v>
      </c>
      <c r="Q2176" s="14">
        <f t="shared" si="165"/>
        <v>103</v>
      </c>
      <c r="R2176" s="14">
        <f t="shared" si="166"/>
        <v>65.38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9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0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8321</v>
      </c>
      <c r="P2177" t="s">
        <v>8322</v>
      </c>
      <c r="Q2177" s="14">
        <f t="shared" si="165"/>
        <v>250</v>
      </c>
      <c r="R2177" s="14">
        <f t="shared" si="166"/>
        <v>67.31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9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8321</v>
      </c>
      <c r="P2178" t="s">
        <v>8322</v>
      </c>
      <c r="Q2178" s="14">
        <f t="shared" si="165"/>
        <v>126</v>
      </c>
      <c r="R2178" s="14">
        <f t="shared" si="166"/>
        <v>88.75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0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8321</v>
      </c>
      <c r="P2179" t="s">
        <v>8322</v>
      </c>
      <c r="Q2179" s="14">
        <f t="shared" ref="Q2179:Q2242" si="170">ROUND(E2179/D2179*100,0)</f>
        <v>100</v>
      </c>
      <c r="R2179" s="14">
        <f t="shared" ref="R2179:R2242" si="171">ROUND(E2179/L2179,2)</f>
        <v>65.87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9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8321</v>
      </c>
      <c r="P2180" t="s">
        <v>8322</v>
      </c>
      <c r="Q2180" s="14">
        <f t="shared" si="170"/>
        <v>139</v>
      </c>
      <c r="R2180" s="14">
        <f t="shared" si="171"/>
        <v>40.35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2017</v>
      </c>
    </row>
    <row r="2181" spans="1:21" ht="33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0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8321</v>
      </c>
      <c r="P2181" t="s">
        <v>8322</v>
      </c>
      <c r="Q2181" s="14">
        <f t="shared" si="170"/>
        <v>161</v>
      </c>
      <c r="R2181" s="14">
        <f t="shared" si="171"/>
        <v>76.86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3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0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8321</v>
      </c>
      <c r="P2182" t="s">
        <v>8322</v>
      </c>
      <c r="Q2182" s="14">
        <f t="shared" si="170"/>
        <v>107</v>
      </c>
      <c r="R2182" s="14">
        <f t="shared" si="171"/>
        <v>68.709999999999994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9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0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8329</v>
      </c>
      <c r="P2183" t="s">
        <v>8347</v>
      </c>
      <c r="Q2183" s="14">
        <f t="shared" si="170"/>
        <v>153</v>
      </c>
      <c r="R2183" s="14">
        <f t="shared" si="171"/>
        <v>57.77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3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0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8329</v>
      </c>
      <c r="P2184" t="s">
        <v>8347</v>
      </c>
      <c r="Q2184" s="14">
        <f t="shared" si="170"/>
        <v>524</v>
      </c>
      <c r="R2184" s="14">
        <f t="shared" si="171"/>
        <v>44.17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9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0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8329</v>
      </c>
      <c r="P2185" t="s">
        <v>8347</v>
      </c>
      <c r="Q2185" s="14">
        <f t="shared" si="170"/>
        <v>489</v>
      </c>
      <c r="R2185" s="14">
        <f t="shared" si="171"/>
        <v>31.57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9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0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8329</v>
      </c>
      <c r="P2186" t="s">
        <v>8347</v>
      </c>
      <c r="Q2186" s="14">
        <f t="shared" si="170"/>
        <v>285</v>
      </c>
      <c r="R2186" s="14">
        <f t="shared" si="171"/>
        <v>107.05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9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0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8329</v>
      </c>
      <c r="P2187" t="s">
        <v>8347</v>
      </c>
      <c r="Q2187" s="14">
        <f t="shared" si="170"/>
        <v>1857</v>
      </c>
      <c r="R2187" s="14">
        <f t="shared" si="171"/>
        <v>149.03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3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0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8329</v>
      </c>
      <c r="P2188" t="s">
        <v>8347</v>
      </c>
      <c r="Q2188" s="14">
        <f t="shared" si="170"/>
        <v>110</v>
      </c>
      <c r="R2188" s="14">
        <f t="shared" si="171"/>
        <v>55.96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9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0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8329</v>
      </c>
      <c r="P2189" t="s">
        <v>8347</v>
      </c>
      <c r="Q2189" s="14">
        <f t="shared" si="170"/>
        <v>1015</v>
      </c>
      <c r="R2189" s="14">
        <f t="shared" si="171"/>
        <v>56.97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9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8329</v>
      </c>
      <c r="P2190" t="s">
        <v>8347</v>
      </c>
      <c r="Q2190" s="14">
        <f t="shared" si="170"/>
        <v>412</v>
      </c>
      <c r="R2190" s="14">
        <f t="shared" si="171"/>
        <v>44.06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9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8329</v>
      </c>
      <c r="P2191" t="s">
        <v>8347</v>
      </c>
      <c r="Q2191" s="14">
        <f t="shared" si="170"/>
        <v>503</v>
      </c>
      <c r="R2191" s="14">
        <f t="shared" si="171"/>
        <v>68.63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9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0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8329</v>
      </c>
      <c r="P2192" t="s">
        <v>8347</v>
      </c>
      <c r="Q2192" s="14">
        <f t="shared" si="170"/>
        <v>185</v>
      </c>
      <c r="R2192" s="14">
        <f t="shared" si="171"/>
        <v>65.319999999999993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9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0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8329</v>
      </c>
      <c r="P2193" t="s">
        <v>8347</v>
      </c>
      <c r="Q2193" s="14">
        <f t="shared" si="170"/>
        <v>120</v>
      </c>
      <c r="R2193" s="14">
        <f t="shared" si="171"/>
        <v>35.92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9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0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8329</v>
      </c>
      <c r="P2194" t="s">
        <v>8347</v>
      </c>
      <c r="Q2194" s="14">
        <f t="shared" si="170"/>
        <v>1081</v>
      </c>
      <c r="R2194" s="14">
        <f t="shared" si="171"/>
        <v>40.07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9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0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8329</v>
      </c>
      <c r="P2195" t="s">
        <v>8347</v>
      </c>
      <c r="Q2195" s="14">
        <f t="shared" si="170"/>
        <v>452</v>
      </c>
      <c r="R2195" s="14">
        <f t="shared" si="171"/>
        <v>75.650000000000006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9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0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8329</v>
      </c>
      <c r="P2196" t="s">
        <v>8347</v>
      </c>
      <c r="Q2196" s="14">
        <f t="shared" si="170"/>
        <v>537</v>
      </c>
      <c r="R2196" s="14">
        <f t="shared" si="171"/>
        <v>61.2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3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0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8329</v>
      </c>
      <c r="P2197" t="s">
        <v>8347</v>
      </c>
      <c r="Q2197" s="14">
        <f t="shared" si="170"/>
        <v>120</v>
      </c>
      <c r="R2197" s="14">
        <f t="shared" si="171"/>
        <v>48.13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3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0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8329</v>
      </c>
      <c r="P2198" t="s">
        <v>8347</v>
      </c>
      <c r="Q2198" s="14">
        <f t="shared" si="170"/>
        <v>114</v>
      </c>
      <c r="R2198" s="14">
        <f t="shared" si="171"/>
        <v>68.11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9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0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8329</v>
      </c>
      <c r="P2199" t="s">
        <v>8347</v>
      </c>
      <c r="Q2199" s="14">
        <f t="shared" si="170"/>
        <v>951</v>
      </c>
      <c r="R2199" s="14">
        <f t="shared" si="171"/>
        <v>65.89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9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8329</v>
      </c>
      <c r="P2200" t="s">
        <v>8347</v>
      </c>
      <c r="Q2200" s="14">
        <f t="shared" si="170"/>
        <v>133</v>
      </c>
      <c r="R2200" s="14">
        <f t="shared" si="171"/>
        <v>81.650000000000006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3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0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8329</v>
      </c>
      <c r="P2201" t="s">
        <v>8347</v>
      </c>
      <c r="Q2201" s="14">
        <f t="shared" si="170"/>
        <v>147</v>
      </c>
      <c r="R2201" s="14">
        <f t="shared" si="171"/>
        <v>52.7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9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0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8329</v>
      </c>
      <c r="P2202" t="s">
        <v>8347</v>
      </c>
      <c r="Q2202" s="14">
        <f t="shared" si="170"/>
        <v>542</v>
      </c>
      <c r="R2202" s="14">
        <f t="shared" si="171"/>
        <v>41.23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9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0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8321</v>
      </c>
      <c r="P2203" t="s">
        <v>8326</v>
      </c>
      <c r="Q2203" s="14">
        <f t="shared" si="170"/>
        <v>383</v>
      </c>
      <c r="R2203" s="14">
        <f t="shared" si="171"/>
        <v>15.04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3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0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8321</v>
      </c>
      <c r="P2204" t="s">
        <v>8326</v>
      </c>
      <c r="Q2204" s="14">
        <f t="shared" si="170"/>
        <v>704</v>
      </c>
      <c r="R2204" s="14">
        <f t="shared" si="171"/>
        <v>39.07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9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0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8321</v>
      </c>
      <c r="P2205" t="s">
        <v>8326</v>
      </c>
      <c r="Q2205" s="14">
        <f t="shared" si="170"/>
        <v>110</v>
      </c>
      <c r="R2205" s="14">
        <f t="shared" si="171"/>
        <v>43.82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9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0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8321</v>
      </c>
      <c r="P2206" t="s">
        <v>8326</v>
      </c>
      <c r="Q2206" s="14">
        <f t="shared" si="170"/>
        <v>133</v>
      </c>
      <c r="R2206" s="14">
        <f t="shared" si="171"/>
        <v>27.3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9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0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8321</v>
      </c>
      <c r="P2207" t="s">
        <v>8326</v>
      </c>
      <c r="Q2207" s="14">
        <f t="shared" si="170"/>
        <v>152</v>
      </c>
      <c r="R2207" s="14">
        <f t="shared" si="171"/>
        <v>42.22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9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0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8321</v>
      </c>
      <c r="P2208" t="s">
        <v>8326</v>
      </c>
      <c r="Q2208" s="14">
        <f t="shared" si="170"/>
        <v>103</v>
      </c>
      <c r="R2208" s="14">
        <f t="shared" si="171"/>
        <v>33.24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9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0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8321</v>
      </c>
      <c r="P2209" t="s">
        <v>8326</v>
      </c>
      <c r="Q2209" s="14">
        <f t="shared" si="170"/>
        <v>100</v>
      </c>
      <c r="R2209" s="14">
        <f t="shared" si="171"/>
        <v>285.70999999999998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9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8321</v>
      </c>
      <c r="P2210" t="s">
        <v>8326</v>
      </c>
      <c r="Q2210" s="14">
        <f t="shared" si="170"/>
        <v>102</v>
      </c>
      <c r="R2210" s="14">
        <f t="shared" si="171"/>
        <v>42.33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3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8321</v>
      </c>
      <c r="P2211" t="s">
        <v>8326</v>
      </c>
      <c r="Q2211" s="14">
        <f t="shared" si="170"/>
        <v>151</v>
      </c>
      <c r="R2211" s="14">
        <f t="shared" si="171"/>
        <v>50.27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9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0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8321</v>
      </c>
      <c r="P2212" t="s">
        <v>8326</v>
      </c>
      <c r="Q2212" s="14">
        <f t="shared" si="170"/>
        <v>111</v>
      </c>
      <c r="R2212" s="14">
        <f t="shared" si="171"/>
        <v>61.9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9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0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8321</v>
      </c>
      <c r="P2213" t="s">
        <v>8326</v>
      </c>
      <c r="Q2213" s="14">
        <f t="shared" si="170"/>
        <v>196</v>
      </c>
      <c r="R2213" s="14">
        <f t="shared" si="171"/>
        <v>40.75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9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0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8321</v>
      </c>
      <c r="P2214" t="s">
        <v>8326</v>
      </c>
      <c r="Q2214" s="14">
        <f t="shared" si="170"/>
        <v>114</v>
      </c>
      <c r="R2214" s="14">
        <f t="shared" si="171"/>
        <v>55.8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9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8321</v>
      </c>
      <c r="P2215" t="s">
        <v>8326</v>
      </c>
      <c r="Q2215" s="14">
        <f t="shared" si="170"/>
        <v>200</v>
      </c>
      <c r="R2215" s="14">
        <f t="shared" si="171"/>
        <v>10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9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0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8321</v>
      </c>
      <c r="P2216" t="s">
        <v>8326</v>
      </c>
      <c r="Q2216" s="14">
        <f t="shared" si="170"/>
        <v>293</v>
      </c>
      <c r="R2216" s="14">
        <f t="shared" si="171"/>
        <v>73.13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3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0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8321</v>
      </c>
      <c r="P2217" t="s">
        <v>8326</v>
      </c>
      <c r="Q2217" s="14">
        <f t="shared" si="170"/>
        <v>156</v>
      </c>
      <c r="R2217" s="14">
        <f t="shared" si="171"/>
        <v>26.06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9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0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8321</v>
      </c>
      <c r="P2218" t="s">
        <v>8326</v>
      </c>
      <c r="Q2218" s="14">
        <f t="shared" si="170"/>
        <v>106</v>
      </c>
      <c r="R2218" s="14">
        <f t="shared" si="171"/>
        <v>22.64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9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0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8321</v>
      </c>
      <c r="P2219" t="s">
        <v>8326</v>
      </c>
      <c r="Q2219" s="14">
        <f t="shared" si="170"/>
        <v>101</v>
      </c>
      <c r="R2219" s="14">
        <f t="shared" si="171"/>
        <v>47.22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9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8321</v>
      </c>
      <c r="P2220" t="s">
        <v>8326</v>
      </c>
      <c r="Q2220" s="14">
        <f t="shared" si="170"/>
        <v>123</v>
      </c>
      <c r="R2220" s="14">
        <f t="shared" si="171"/>
        <v>32.32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9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0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8321</v>
      </c>
      <c r="P2221" t="s">
        <v>8326</v>
      </c>
      <c r="Q2221" s="14">
        <f t="shared" si="170"/>
        <v>102</v>
      </c>
      <c r="R2221" s="14">
        <f t="shared" si="171"/>
        <v>53.42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9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0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8321</v>
      </c>
      <c r="P2222" t="s">
        <v>8326</v>
      </c>
      <c r="Q2222" s="14">
        <f t="shared" si="170"/>
        <v>101</v>
      </c>
      <c r="R2222" s="14">
        <f t="shared" si="171"/>
        <v>51.3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9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0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8329</v>
      </c>
      <c r="P2223" t="s">
        <v>8347</v>
      </c>
      <c r="Q2223" s="14">
        <f t="shared" si="170"/>
        <v>108</v>
      </c>
      <c r="R2223" s="14">
        <f t="shared" si="171"/>
        <v>37.200000000000003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9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0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8329</v>
      </c>
      <c r="P2224" t="s">
        <v>8347</v>
      </c>
      <c r="Q2224" s="14">
        <f t="shared" si="170"/>
        <v>163</v>
      </c>
      <c r="R2224" s="14">
        <f t="shared" si="171"/>
        <v>27.1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2012</v>
      </c>
    </row>
    <row r="2225" spans="1:21" ht="49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0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8329</v>
      </c>
      <c r="P2225" t="s">
        <v>8347</v>
      </c>
      <c r="Q2225" s="14">
        <f t="shared" si="170"/>
        <v>106</v>
      </c>
      <c r="R2225" s="14">
        <f t="shared" si="171"/>
        <v>206.31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9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0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8329</v>
      </c>
      <c r="P2226" t="s">
        <v>8347</v>
      </c>
      <c r="Q2226" s="14">
        <f t="shared" si="170"/>
        <v>243</v>
      </c>
      <c r="R2226" s="14">
        <f t="shared" si="171"/>
        <v>82.15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9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0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8329</v>
      </c>
      <c r="P2227" t="s">
        <v>8347</v>
      </c>
      <c r="Q2227" s="14">
        <f t="shared" si="170"/>
        <v>945</v>
      </c>
      <c r="R2227" s="14">
        <f t="shared" si="171"/>
        <v>164.8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9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0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8329</v>
      </c>
      <c r="P2228" t="s">
        <v>8347</v>
      </c>
      <c r="Q2228" s="14">
        <f t="shared" si="170"/>
        <v>108</v>
      </c>
      <c r="R2228" s="14">
        <f t="shared" si="171"/>
        <v>60.82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9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0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8329</v>
      </c>
      <c r="P2229" t="s">
        <v>8347</v>
      </c>
      <c r="Q2229" s="14">
        <f t="shared" si="170"/>
        <v>157</v>
      </c>
      <c r="R2229" s="14">
        <f t="shared" si="171"/>
        <v>67.97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9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8329</v>
      </c>
      <c r="P2230" t="s">
        <v>8347</v>
      </c>
      <c r="Q2230" s="14">
        <f t="shared" si="170"/>
        <v>1174</v>
      </c>
      <c r="R2230" s="14">
        <f t="shared" si="171"/>
        <v>81.56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9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0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8329</v>
      </c>
      <c r="P2231" t="s">
        <v>8347</v>
      </c>
      <c r="Q2231" s="14">
        <f t="shared" si="170"/>
        <v>171</v>
      </c>
      <c r="R2231" s="14">
        <f t="shared" si="171"/>
        <v>25.43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9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0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8329</v>
      </c>
      <c r="P2232" t="s">
        <v>8347</v>
      </c>
      <c r="Q2232" s="14">
        <f t="shared" si="170"/>
        <v>126</v>
      </c>
      <c r="R2232" s="14">
        <f t="shared" si="171"/>
        <v>21.5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9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0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8329</v>
      </c>
      <c r="P2233" t="s">
        <v>8347</v>
      </c>
      <c r="Q2233" s="14">
        <f t="shared" si="170"/>
        <v>1212</v>
      </c>
      <c r="R2233" s="14">
        <f t="shared" si="171"/>
        <v>27.23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9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0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8329</v>
      </c>
      <c r="P2234" t="s">
        <v>8347</v>
      </c>
      <c r="Q2234" s="14">
        <f t="shared" si="170"/>
        <v>496</v>
      </c>
      <c r="R2234" s="14">
        <f t="shared" si="171"/>
        <v>25.09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9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0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8329</v>
      </c>
      <c r="P2235" t="s">
        <v>8347</v>
      </c>
      <c r="Q2235" s="14">
        <f t="shared" si="170"/>
        <v>332</v>
      </c>
      <c r="R2235" s="14">
        <f t="shared" si="171"/>
        <v>21.23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9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0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8329</v>
      </c>
      <c r="P2236" t="s">
        <v>8347</v>
      </c>
      <c r="Q2236" s="14">
        <f t="shared" si="170"/>
        <v>1165</v>
      </c>
      <c r="R2236" s="14">
        <f t="shared" si="171"/>
        <v>41.61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2017</v>
      </c>
    </row>
    <row r="2237" spans="1:21" ht="33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0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8329</v>
      </c>
      <c r="P2237" t="s">
        <v>8347</v>
      </c>
      <c r="Q2237" s="14">
        <f t="shared" si="170"/>
        <v>153</v>
      </c>
      <c r="R2237" s="14">
        <f t="shared" si="171"/>
        <v>135.59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3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0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8329</v>
      </c>
      <c r="P2238" t="s">
        <v>8347</v>
      </c>
      <c r="Q2238" s="14">
        <f t="shared" si="170"/>
        <v>537</v>
      </c>
      <c r="R2238" s="14">
        <f t="shared" si="171"/>
        <v>22.12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9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0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8329</v>
      </c>
      <c r="P2239" t="s">
        <v>8347</v>
      </c>
      <c r="Q2239" s="14">
        <f t="shared" si="170"/>
        <v>353</v>
      </c>
      <c r="R2239" s="14">
        <f t="shared" si="171"/>
        <v>64.63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3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8329</v>
      </c>
      <c r="P2240" t="s">
        <v>8347</v>
      </c>
      <c r="Q2240" s="14">
        <f t="shared" si="170"/>
        <v>137</v>
      </c>
      <c r="R2240" s="14">
        <f t="shared" si="171"/>
        <v>69.569999999999993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3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0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8329</v>
      </c>
      <c r="P2241" t="s">
        <v>8347</v>
      </c>
      <c r="Q2241" s="14">
        <f t="shared" si="170"/>
        <v>128</v>
      </c>
      <c r="R2241" s="14">
        <f t="shared" si="171"/>
        <v>75.13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9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0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8329</v>
      </c>
      <c r="P2242" t="s">
        <v>8347</v>
      </c>
      <c r="Q2242" s="14">
        <f t="shared" si="170"/>
        <v>271</v>
      </c>
      <c r="R2242" s="14">
        <f t="shared" si="171"/>
        <v>140.97999999999999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9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0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8329</v>
      </c>
      <c r="P2243" t="s">
        <v>8347</v>
      </c>
      <c r="Q2243" s="14">
        <f t="shared" ref="Q2243:Q2306" si="175">ROUND(E2243/D2243*100,0)</f>
        <v>806</v>
      </c>
      <c r="R2243" s="14">
        <f t="shared" ref="R2243:R2306" si="176">ROUND(E2243/L2243,2)</f>
        <v>49.47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33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0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8329</v>
      </c>
      <c r="P2244" t="s">
        <v>8347</v>
      </c>
      <c r="Q2244" s="14">
        <f t="shared" si="175"/>
        <v>1360</v>
      </c>
      <c r="R2244" s="14">
        <f t="shared" si="176"/>
        <v>53.87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9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0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8329</v>
      </c>
      <c r="P2245" t="s">
        <v>8347</v>
      </c>
      <c r="Q2245" s="14">
        <f t="shared" si="175"/>
        <v>930250</v>
      </c>
      <c r="R2245" s="14">
        <f t="shared" si="176"/>
        <v>4.57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9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0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8329</v>
      </c>
      <c r="P2246" t="s">
        <v>8347</v>
      </c>
      <c r="Q2246" s="14">
        <f t="shared" si="175"/>
        <v>377</v>
      </c>
      <c r="R2246" s="14">
        <f t="shared" si="176"/>
        <v>65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9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0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8329</v>
      </c>
      <c r="P2247" t="s">
        <v>8347</v>
      </c>
      <c r="Q2247" s="14">
        <f t="shared" si="175"/>
        <v>2647</v>
      </c>
      <c r="R2247" s="14">
        <f t="shared" si="176"/>
        <v>53.48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9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0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8329</v>
      </c>
      <c r="P2248" t="s">
        <v>8347</v>
      </c>
      <c r="Q2248" s="14">
        <f t="shared" si="175"/>
        <v>100</v>
      </c>
      <c r="R2248" s="14">
        <f t="shared" si="176"/>
        <v>43.91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3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0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8329</v>
      </c>
      <c r="P2249" t="s">
        <v>8347</v>
      </c>
      <c r="Q2249" s="14">
        <f t="shared" si="175"/>
        <v>104</v>
      </c>
      <c r="R2249" s="14">
        <f t="shared" si="176"/>
        <v>50.85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9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8329</v>
      </c>
      <c r="P2250" t="s">
        <v>8347</v>
      </c>
      <c r="Q2250" s="14">
        <f t="shared" si="175"/>
        <v>107</v>
      </c>
      <c r="R2250" s="14">
        <f t="shared" si="176"/>
        <v>58.63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9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0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8329</v>
      </c>
      <c r="P2251" t="s">
        <v>8347</v>
      </c>
      <c r="Q2251" s="14">
        <f t="shared" si="175"/>
        <v>169</v>
      </c>
      <c r="R2251" s="14">
        <f t="shared" si="176"/>
        <v>32.82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9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0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8329</v>
      </c>
      <c r="P2252" t="s">
        <v>8347</v>
      </c>
      <c r="Q2252" s="14">
        <f t="shared" si="175"/>
        <v>975</v>
      </c>
      <c r="R2252" s="14">
        <f t="shared" si="176"/>
        <v>426.93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9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0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8329</v>
      </c>
      <c r="P2253" t="s">
        <v>8347</v>
      </c>
      <c r="Q2253" s="14">
        <f t="shared" si="175"/>
        <v>134</v>
      </c>
      <c r="R2253" s="14">
        <f t="shared" si="176"/>
        <v>23.81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9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0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8329</v>
      </c>
      <c r="P2254" t="s">
        <v>8347</v>
      </c>
      <c r="Q2254" s="14">
        <f t="shared" si="175"/>
        <v>272</v>
      </c>
      <c r="R2254" s="14">
        <f t="shared" si="176"/>
        <v>98.41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9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0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8329</v>
      </c>
      <c r="P2255" t="s">
        <v>8347</v>
      </c>
      <c r="Q2255" s="14">
        <f t="shared" si="175"/>
        <v>113</v>
      </c>
      <c r="R2255" s="14">
        <f t="shared" si="176"/>
        <v>107.32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3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0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8329</v>
      </c>
      <c r="P2256" t="s">
        <v>8347</v>
      </c>
      <c r="Q2256" s="14">
        <f t="shared" si="175"/>
        <v>460</v>
      </c>
      <c r="R2256" s="14">
        <f t="shared" si="176"/>
        <v>11.67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3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8329</v>
      </c>
      <c r="P2257" t="s">
        <v>8347</v>
      </c>
      <c r="Q2257" s="14">
        <f t="shared" si="175"/>
        <v>287</v>
      </c>
      <c r="R2257" s="14">
        <f t="shared" si="176"/>
        <v>41.78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9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0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8329</v>
      </c>
      <c r="P2258" t="s">
        <v>8347</v>
      </c>
      <c r="Q2258" s="14">
        <f t="shared" si="175"/>
        <v>223</v>
      </c>
      <c r="R2258" s="14">
        <f t="shared" si="176"/>
        <v>21.38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9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0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8329</v>
      </c>
      <c r="P2259" t="s">
        <v>8347</v>
      </c>
      <c r="Q2259" s="14">
        <f t="shared" si="175"/>
        <v>636</v>
      </c>
      <c r="R2259" s="14">
        <f t="shared" si="176"/>
        <v>94.1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3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8329</v>
      </c>
      <c r="P2260" t="s">
        <v>8347</v>
      </c>
      <c r="Q2260" s="14">
        <f t="shared" si="175"/>
        <v>147</v>
      </c>
      <c r="R2260" s="14">
        <f t="shared" si="176"/>
        <v>15.72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9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0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8329</v>
      </c>
      <c r="P2261" t="s">
        <v>8347</v>
      </c>
      <c r="Q2261" s="14">
        <f t="shared" si="175"/>
        <v>1867</v>
      </c>
      <c r="R2261" s="14">
        <f t="shared" si="176"/>
        <v>90.64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9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0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8329</v>
      </c>
      <c r="P2262" t="s">
        <v>8347</v>
      </c>
      <c r="Q2262" s="14">
        <f t="shared" si="175"/>
        <v>327</v>
      </c>
      <c r="R2262" s="14">
        <f t="shared" si="176"/>
        <v>97.3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9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0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8329</v>
      </c>
      <c r="P2263" t="s">
        <v>8347</v>
      </c>
      <c r="Q2263" s="14">
        <f t="shared" si="175"/>
        <v>780</v>
      </c>
      <c r="R2263" s="14">
        <f t="shared" si="176"/>
        <v>37.119999999999997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3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0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8329</v>
      </c>
      <c r="P2264" t="s">
        <v>8347</v>
      </c>
      <c r="Q2264" s="14">
        <f t="shared" si="175"/>
        <v>154</v>
      </c>
      <c r="R2264" s="14">
        <f t="shared" si="176"/>
        <v>28.1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9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0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8329</v>
      </c>
      <c r="P2265" t="s">
        <v>8347</v>
      </c>
      <c r="Q2265" s="14">
        <f t="shared" si="175"/>
        <v>116</v>
      </c>
      <c r="R2265" s="14">
        <f t="shared" si="176"/>
        <v>144.43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9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0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8329</v>
      </c>
      <c r="P2266" t="s">
        <v>8347</v>
      </c>
      <c r="Q2266" s="14">
        <f t="shared" si="175"/>
        <v>180</v>
      </c>
      <c r="R2266" s="14">
        <f t="shared" si="176"/>
        <v>24.27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9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0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8329</v>
      </c>
      <c r="P2267" t="s">
        <v>8347</v>
      </c>
      <c r="Q2267" s="14">
        <f t="shared" si="175"/>
        <v>299</v>
      </c>
      <c r="R2267" s="14">
        <f t="shared" si="176"/>
        <v>35.119999999999997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9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8329</v>
      </c>
      <c r="P2268" t="s">
        <v>8347</v>
      </c>
      <c r="Q2268" s="14">
        <f t="shared" si="175"/>
        <v>320</v>
      </c>
      <c r="R2268" s="14">
        <f t="shared" si="176"/>
        <v>24.76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9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0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8329</v>
      </c>
      <c r="P2269" t="s">
        <v>8347</v>
      </c>
      <c r="Q2269" s="14">
        <f t="shared" si="175"/>
        <v>381</v>
      </c>
      <c r="R2269" s="14">
        <f t="shared" si="176"/>
        <v>188.38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9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8329</v>
      </c>
      <c r="P2270" t="s">
        <v>8347</v>
      </c>
      <c r="Q2270" s="14">
        <f t="shared" si="175"/>
        <v>103</v>
      </c>
      <c r="R2270" s="14">
        <f t="shared" si="176"/>
        <v>148.08000000000001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9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0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8329</v>
      </c>
      <c r="P2271" t="s">
        <v>8347</v>
      </c>
      <c r="Q2271" s="14">
        <f t="shared" si="175"/>
        <v>1802</v>
      </c>
      <c r="R2271" s="14">
        <f t="shared" si="176"/>
        <v>49.93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9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0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8329</v>
      </c>
      <c r="P2272" t="s">
        <v>8347</v>
      </c>
      <c r="Q2272" s="14">
        <f t="shared" si="175"/>
        <v>720</v>
      </c>
      <c r="R2272" s="14">
        <f t="shared" si="176"/>
        <v>107.82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2017</v>
      </c>
    </row>
    <row r="2273" spans="1:21" ht="49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0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8329</v>
      </c>
      <c r="P2273" t="s">
        <v>8347</v>
      </c>
      <c r="Q2273" s="14">
        <f t="shared" si="175"/>
        <v>283</v>
      </c>
      <c r="R2273" s="14">
        <f t="shared" si="176"/>
        <v>42.63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9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0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8329</v>
      </c>
      <c r="P2274" t="s">
        <v>8347</v>
      </c>
      <c r="Q2274" s="14">
        <f t="shared" si="175"/>
        <v>1357</v>
      </c>
      <c r="R2274" s="14">
        <f t="shared" si="176"/>
        <v>14.37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9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0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8329</v>
      </c>
      <c r="P2275" t="s">
        <v>8347</v>
      </c>
      <c r="Q2275" s="14">
        <f t="shared" si="175"/>
        <v>220</v>
      </c>
      <c r="R2275" s="14">
        <f t="shared" si="176"/>
        <v>37.479999999999997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9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0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8329</v>
      </c>
      <c r="P2276" t="s">
        <v>8347</v>
      </c>
      <c r="Q2276" s="14">
        <f t="shared" si="175"/>
        <v>120</v>
      </c>
      <c r="R2276" s="14">
        <f t="shared" si="176"/>
        <v>30.2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9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0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8329</v>
      </c>
      <c r="P2277" t="s">
        <v>8347</v>
      </c>
      <c r="Q2277" s="14">
        <f t="shared" si="175"/>
        <v>408</v>
      </c>
      <c r="R2277" s="14">
        <f t="shared" si="176"/>
        <v>33.549999999999997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9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0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8329</v>
      </c>
      <c r="P2278" t="s">
        <v>8347</v>
      </c>
      <c r="Q2278" s="14">
        <f t="shared" si="175"/>
        <v>106</v>
      </c>
      <c r="R2278" s="14">
        <f t="shared" si="176"/>
        <v>64.75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2014</v>
      </c>
    </row>
    <row r="2279" spans="1:21" ht="49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0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8329</v>
      </c>
      <c r="P2279" t="s">
        <v>8347</v>
      </c>
      <c r="Q2279" s="14">
        <f t="shared" si="175"/>
        <v>141</v>
      </c>
      <c r="R2279" s="14">
        <f t="shared" si="176"/>
        <v>57.93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3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8329</v>
      </c>
      <c r="P2280" t="s">
        <v>8347</v>
      </c>
      <c r="Q2280" s="14">
        <f t="shared" si="175"/>
        <v>271</v>
      </c>
      <c r="R2280" s="14">
        <f t="shared" si="176"/>
        <v>53.08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2016</v>
      </c>
    </row>
    <row r="2281" spans="1:21" ht="49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0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8329</v>
      </c>
      <c r="P2281" t="s">
        <v>8347</v>
      </c>
      <c r="Q2281" s="14">
        <f t="shared" si="175"/>
        <v>154</v>
      </c>
      <c r="R2281" s="14">
        <f t="shared" si="176"/>
        <v>48.06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9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0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8329</v>
      </c>
      <c r="P2282" t="s">
        <v>8347</v>
      </c>
      <c r="Q2282" s="14">
        <f t="shared" si="175"/>
        <v>404</v>
      </c>
      <c r="R2282" s="14">
        <f t="shared" si="176"/>
        <v>82.4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9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0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8321</v>
      </c>
      <c r="P2283" t="s">
        <v>8322</v>
      </c>
      <c r="Q2283" s="14">
        <f t="shared" si="175"/>
        <v>185</v>
      </c>
      <c r="R2283" s="14">
        <f t="shared" si="176"/>
        <v>50.45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3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0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8321</v>
      </c>
      <c r="P2284" t="s">
        <v>8322</v>
      </c>
      <c r="Q2284" s="14">
        <f t="shared" si="175"/>
        <v>185</v>
      </c>
      <c r="R2284" s="14">
        <f t="shared" si="176"/>
        <v>115.83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2016</v>
      </c>
    </row>
    <row r="2285" spans="1:21" ht="49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0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8321</v>
      </c>
      <c r="P2285" t="s">
        <v>8322</v>
      </c>
      <c r="Q2285" s="14">
        <f t="shared" si="175"/>
        <v>101</v>
      </c>
      <c r="R2285" s="14">
        <f t="shared" si="176"/>
        <v>63.03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3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0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8321</v>
      </c>
      <c r="P2286" t="s">
        <v>8322</v>
      </c>
      <c r="Q2286" s="14">
        <f t="shared" si="175"/>
        <v>106</v>
      </c>
      <c r="R2286" s="14">
        <f t="shared" si="176"/>
        <v>108.02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9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0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8321</v>
      </c>
      <c r="P2287" t="s">
        <v>8322</v>
      </c>
      <c r="Q2287" s="14">
        <f t="shared" si="175"/>
        <v>121</v>
      </c>
      <c r="R2287" s="14">
        <f t="shared" si="176"/>
        <v>46.09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9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0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8321</v>
      </c>
      <c r="P2288" t="s">
        <v>8322</v>
      </c>
      <c r="Q2288" s="14">
        <f t="shared" si="175"/>
        <v>100</v>
      </c>
      <c r="R2288" s="14">
        <f t="shared" si="176"/>
        <v>107.21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9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0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8321</v>
      </c>
      <c r="P2289" t="s">
        <v>8322</v>
      </c>
      <c r="Q2289" s="14">
        <f t="shared" si="175"/>
        <v>120</v>
      </c>
      <c r="R2289" s="14">
        <f t="shared" si="176"/>
        <v>50.93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9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8321</v>
      </c>
      <c r="P2290" t="s">
        <v>8322</v>
      </c>
      <c r="Q2290" s="14">
        <f t="shared" si="175"/>
        <v>100</v>
      </c>
      <c r="R2290" s="14">
        <f t="shared" si="176"/>
        <v>40.04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9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0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8321</v>
      </c>
      <c r="P2291" t="s">
        <v>8322</v>
      </c>
      <c r="Q2291" s="14">
        <f t="shared" si="175"/>
        <v>107</v>
      </c>
      <c r="R2291" s="14">
        <f t="shared" si="176"/>
        <v>64.44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9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0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8321</v>
      </c>
      <c r="P2292" t="s">
        <v>8322</v>
      </c>
      <c r="Q2292" s="14">
        <f t="shared" si="175"/>
        <v>104</v>
      </c>
      <c r="R2292" s="14">
        <f t="shared" si="176"/>
        <v>53.83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9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0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8321</v>
      </c>
      <c r="P2293" t="s">
        <v>8322</v>
      </c>
      <c r="Q2293" s="14">
        <f t="shared" si="175"/>
        <v>173</v>
      </c>
      <c r="R2293" s="14">
        <f t="shared" si="176"/>
        <v>100.47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9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0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8321</v>
      </c>
      <c r="P2294" t="s">
        <v>8322</v>
      </c>
      <c r="Q2294" s="14">
        <f t="shared" si="175"/>
        <v>107</v>
      </c>
      <c r="R2294" s="14">
        <f t="shared" si="176"/>
        <v>46.63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3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0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8321</v>
      </c>
      <c r="P2295" t="s">
        <v>8322</v>
      </c>
      <c r="Q2295" s="14">
        <f t="shared" si="175"/>
        <v>108</v>
      </c>
      <c r="R2295" s="14">
        <f t="shared" si="176"/>
        <v>34.07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9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0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8321</v>
      </c>
      <c r="P2296" t="s">
        <v>8322</v>
      </c>
      <c r="Q2296" s="14">
        <f t="shared" si="175"/>
        <v>146</v>
      </c>
      <c r="R2296" s="14">
        <f t="shared" si="176"/>
        <v>65.209999999999994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2013</v>
      </c>
    </row>
    <row r="2297" spans="1:21" ht="49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0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8321</v>
      </c>
      <c r="P2297" t="s">
        <v>8322</v>
      </c>
      <c r="Q2297" s="14">
        <f t="shared" si="175"/>
        <v>125</v>
      </c>
      <c r="R2297" s="14">
        <f t="shared" si="176"/>
        <v>44.21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2013</v>
      </c>
    </row>
    <row r="2298" spans="1:21" ht="49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0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8321</v>
      </c>
      <c r="P2298" t="s">
        <v>8322</v>
      </c>
      <c r="Q2298" s="14">
        <f t="shared" si="175"/>
        <v>149</v>
      </c>
      <c r="R2298" s="14">
        <f t="shared" si="176"/>
        <v>71.97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3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0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8321</v>
      </c>
      <c r="P2299" t="s">
        <v>8322</v>
      </c>
      <c r="Q2299" s="14">
        <f t="shared" si="175"/>
        <v>101</v>
      </c>
      <c r="R2299" s="14">
        <f t="shared" si="176"/>
        <v>52.95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9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8321</v>
      </c>
      <c r="P2300" t="s">
        <v>8322</v>
      </c>
      <c r="Q2300" s="14">
        <f t="shared" si="175"/>
        <v>105</v>
      </c>
      <c r="R2300" s="14">
        <f t="shared" si="176"/>
        <v>109.45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9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0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8321</v>
      </c>
      <c r="P2301" t="s">
        <v>8322</v>
      </c>
      <c r="Q2301" s="14">
        <f t="shared" si="175"/>
        <v>350</v>
      </c>
      <c r="R2301" s="14">
        <f t="shared" si="176"/>
        <v>75.040000000000006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9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0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8321</v>
      </c>
      <c r="P2302" t="s">
        <v>8322</v>
      </c>
      <c r="Q2302" s="14">
        <f t="shared" si="175"/>
        <v>101</v>
      </c>
      <c r="R2302" s="14">
        <f t="shared" si="176"/>
        <v>115.71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3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0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8321</v>
      </c>
      <c r="P2303" t="s">
        <v>8325</v>
      </c>
      <c r="Q2303" s="14">
        <f t="shared" si="175"/>
        <v>134</v>
      </c>
      <c r="R2303" s="14">
        <f t="shared" si="176"/>
        <v>31.66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9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0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8321</v>
      </c>
      <c r="P2304" t="s">
        <v>8325</v>
      </c>
      <c r="Q2304" s="14">
        <f t="shared" si="175"/>
        <v>171</v>
      </c>
      <c r="R2304" s="14">
        <f t="shared" si="176"/>
        <v>46.18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9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0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8321</v>
      </c>
      <c r="P2305" t="s">
        <v>8325</v>
      </c>
      <c r="Q2305" s="14">
        <f t="shared" si="175"/>
        <v>109</v>
      </c>
      <c r="R2305" s="14">
        <f t="shared" si="176"/>
        <v>68.48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9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0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8321</v>
      </c>
      <c r="P2306" t="s">
        <v>8325</v>
      </c>
      <c r="Q2306" s="14">
        <f t="shared" si="175"/>
        <v>101</v>
      </c>
      <c r="R2306" s="14">
        <f t="shared" si="176"/>
        <v>53.47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2011</v>
      </c>
    </row>
    <row r="2307" spans="1:21" ht="49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0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8321</v>
      </c>
      <c r="P2307" t="s">
        <v>8325</v>
      </c>
      <c r="Q2307" s="14">
        <f t="shared" ref="Q2307:Q2370" si="180">ROUND(E2307/D2307*100,0)</f>
        <v>101</v>
      </c>
      <c r="R2307" s="14">
        <f t="shared" ref="R2307:R2370" si="181">ROUND(E2307/L2307,2)</f>
        <v>109.11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9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0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8321</v>
      </c>
      <c r="P2308" t="s">
        <v>8325</v>
      </c>
      <c r="Q2308" s="14">
        <f t="shared" si="180"/>
        <v>107</v>
      </c>
      <c r="R2308" s="14">
        <f t="shared" si="181"/>
        <v>51.19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9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8321</v>
      </c>
      <c r="P2309" t="s">
        <v>8325</v>
      </c>
      <c r="Q2309" s="14">
        <f t="shared" si="180"/>
        <v>107</v>
      </c>
      <c r="R2309" s="14">
        <f t="shared" si="181"/>
        <v>27.94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9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8321</v>
      </c>
      <c r="P2310" t="s">
        <v>8325</v>
      </c>
      <c r="Q2310" s="14">
        <f t="shared" si="180"/>
        <v>101</v>
      </c>
      <c r="R2310" s="14">
        <f t="shared" si="181"/>
        <v>82.5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9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0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8321</v>
      </c>
      <c r="P2311" t="s">
        <v>8325</v>
      </c>
      <c r="Q2311" s="14">
        <f t="shared" si="180"/>
        <v>107</v>
      </c>
      <c r="R2311" s="14">
        <f t="shared" si="181"/>
        <v>59.82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9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0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8321</v>
      </c>
      <c r="P2312" t="s">
        <v>8325</v>
      </c>
      <c r="Q2312" s="14">
        <f t="shared" si="180"/>
        <v>429</v>
      </c>
      <c r="R2312" s="14">
        <f t="shared" si="181"/>
        <v>64.819999999999993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9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8321</v>
      </c>
      <c r="P2313" t="s">
        <v>8325</v>
      </c>
      <c r="Q2313" s="14">
        <f t="shared" si="180"/>
        <v>104</v>
      </c>
      <c r="R2313" s="14">
        <f t="shared" si="181"/>
        <v>90.1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9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0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8321</v>
      </c>
      <c r="P2314" t="s">
        <v>8325</v>
      </c>
      <c r="Q2314" s="14">
        <f t="shared" si="180"/>
        <v>108</v>
      </c>
      <c r="R2314" s="14">
        <f t="shared" si="181"/>
        <v>40.96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3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8321</v>
      </c>
      <c r="P2315" t="s">
        <v>8325</v>
      </c>
      <c r="Q2315" s="14">
        <f t="shared" si="180"/>
        <v>176</v>
      </c>
      <c r="R2315" s="14">
        <f t="shared" si="181"/>
        <v>56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9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0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8321</v>
      </c>
      <c r="P2316" t="s">
        <v>8325</v>
      </c>
      <c r="Q2316" s="14">
        <f t="shared" si="180"/>
        <v>157</v>
      </c>
      <c r="R2316" s="14">
        <f t="shared" si="181"/>
        <v>37.67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3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8321</v>
      </c>
      <c r="P2317" t="s">
        <v>8325</v>
      </c>
      <c r="Q2317" s="14">
        <f t="shared" si="180"/>
        <v>103</v>
      </c>
      <c r="R2317" s="14">
        <f t="shared" si="181"/>
        <v>40.08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9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0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8321</v>
      </c>
      <c r="P2318" t="s">
        <v>8325</v>
      </c>
      <c r="Q2318" s="14">
        <f t="shared" si="180"/>
        <v>104</v>
      </c>
      <c r="R2318" s="14">
        <f t="shared" si="181"/>
        <v>78.03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9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0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8321</v>
      </c>
      <c r="P2319" t="s">
        <v>8325</v>
      </c>
      <c r="Q2319" s="14">
        <f t="shared" si="180"/>
        <v>104</v>
      </c>
      <c r="R2319" s="14">
        <f t="shared" si="181"/>
        <v>18.91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5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8321</v>
      </c>
      <c r="P2320" t="s">
        <v>8325</v>
      </c>
      <c r="Q2320" s="14">
        <f t="shared" si="180"/>
        <v>121</v>
      </c>
      <c r="R2320" s="14">
        <f t="shared" si="181"/>
        <v>37.130000000000003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9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0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8321</v>
      </c>
      <c r="P2321" t="s">
        <v>8325</v>
      </c>
      <c r="Q2321" s="14">
        <f t="shared" si="180"/>
        <v>108</v>
      </c>
      <c r="R2321" s="14">
        <f t="shared" si="181"/>
        <v>41.96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9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0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8321</v>
      </c>
      <c r="P2322" t="s">
        <v>8325</v>
      </c>
      <c r="Q2322" s="14">
        <f t="shared" si="180"/>
        <v>109</v>
      </c>
      <c r="R2322" s="14">
        <f t="shared" si="181"/>
        <v>61.04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9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8332</v>
      </c>
      <c r="P2323" t="s">
        <v>8348</v>
      </c>
      <c r="Q2323" s="14">
        <f t="shared" si="180"/>
        <v>39</v>
      </c>
      <c r="R2323" s="14">
        <f t="shared" si="181"/>
        <v>64.53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9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8332</v>
      </c>
      <c r="P2324" t="s">
        <v>8348</v>
      </c>
      <c r="Q2324" s="14">
        <f t="shared" si="180"/>
        <v>3</v>
      </c>
      <c r="R2324" s="14">
        <f t="shared" si="181"/>
        <v>21.25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9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8332</v>
      </c>
      <c r="P2325" t="s">
        <v>8348</v>
      </c>
      <c r="Q2325" s="14">
        <f t="shared" si="180"/>
        <v>48</v>
      </c>
      <c r="R2325" s="14">
        <f t="shared" si="181"/>
        <v>30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3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8332</v>
      </c>
      <c r="P2326" t="s">
        <v>8348</v>
      </c>
      <c r="Q2326" s="14">
        <f t="shared" si="180"/>
        <v>21</v>
      </c>
      <c r="R2326" s="14">
        <f t="shared" si="181"/>
        <v>25.49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9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8332</v>
      </c>
      <c r="P2327" t="s">
        <v>8348</v>
      </c>
      <c r="Q2327" s="14">
        <f t="shared" si="180"/>
        <v>8</v>
      </c>
      <c r="R2327" s="14">
        <f t="shared" si="181"/>
        <v>11.43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9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8332</v>
      </c>
      <c r="P2328" t="s">
        <v>8348</v>
      </c>
      <c r="Q2328" s="14">
        <f t="shared" si="180"/>
        <v>1</v>
      </c>
      <c r="R2328" s="14">
        <f t="shared" si="181"/>
        <v>108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3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0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8332</v>
      </c>
      <c r="P2329" t="s">
        <v>8348</v>
      </c>
      <c r="Q2329" s="14">
        <f t="shared" si="180"/>
        <v>526</v>
      </c>
      <c r="R2329" s="14">
        <f t="shared" si="181"/>
        <v>54.88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8332</v>
      </c>
      <c r="P2330" t="s">
        <v>8348</v>
      </c>
      <c r="Q2330" s="14">
        <f t="shared" si="180"/>
        <v>254</v>
      </c>
      <c r="R2330" s="14">
        <f t="shared" si="181"/>
        <v>47.38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9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0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8332</v>
      </c>
      <c r="P2331" t="s">
        <v>8348</v>
      </c>
      <c r="Q2331" s="14">
        <f t="shared" si="180"/>
        <v>106</v>
      </c>
      <c r="R2331" s="14">
        <f t="shared" si="181"/>
        <v>211.84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9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0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8332</v>
      </c>
      <c r="P2332" t="s">
        <v>8348</v>
      </c>
      <c r="Q2332" s="14">
        <f t="shared" si="180"/>
        <v>102</v>
      </c>
      <c r="R2332" s="14">
        <f t="shared" si="181"/>
        <v>219.93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9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0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8332</v>
      </c>
      <c r="P2333" t="s">
        <v>8348</v>
      </c>
      <c r="Q2333" s="14">
        <f t="shared" si="180"/>
        <v>144</v>
      </c>
      <c r="R2333" s="14">
        <f t="shared" si="181"/>
        <v>40.799999999999997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9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0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8332</v>
      </c>
      <c r="P2334" t="s">
        <v>8348</v>
      </c>
      <c r="Q2334" s="14">
        <f t="shared" si="180"/>
        <v>106</v>
      </c>
      <c r="R2334" s="14">
        <f t="shared" si="181"/>
        <v>75.5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9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0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8332</v>
      </c>
      <c r="P2335" t="s">
        <v>8348</v>
      </c>
      <c r="Q2335" s="14">
        <f t="shared" si="180"/>
        <v>212</v>
      </c>
      <c r="R2335" s="14">
        <f t="shared" si="181"/>
        <v>13.54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9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0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8332</v>
      </c>
      <c r="P2336" t="s">
        <v>8348</v>
      </c>
      <c r="Q2336" s="14">
        <f t="shared" si="180"/>
        <v>102</v>
      </c>
      <c r="R2336" s="14">
        <f t="shared" si="181"/>
        <v>60.87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9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0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8332</v>
      </c>
      <c r="P2337" t="s">
        <v>8348</v>
      </c>
      <c r="Q2337" s="14">
        <f t="shared" si="180"/>
        <v>102</v>
      </c>
      <c r="R2337" s="14">
        <f t="shared" si="181"/>
        <v>115.69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9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0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8332</v>
      </c>
      <c r="P2338" t="s">
        <v>8348</v>
      </c>
      <c r="Q2338" s="14">
        <f t="shared" si="180"/>
        <v>521</v>
      </c>
      <c r="R2338" s="14">
        <f t="shared" si="181"/>
        <v>48.1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3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0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8332</v>
      </c>
      <c r="P2339" t="s">
        <v>8348</v>
      </c>
      <c r="Q2339" s="14">
        <f t="shared" si="180"/>
        <v>111</v>
      </c>
      <c r="R2339" s="14">
        <f t="shared" si="181"/>
        <v>74.180000000000007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9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8332</v>
      </c>
      <c r="P2340" t="s">
        <v>8348</v>
      </c>
      <c r="Q2340" s="14">
        <f t="shared" si="180"/>
        <v>101</v>
      </c>
      <c r="R2340" s="14">
        <f t="shared" si="181"/>
        <v>123.35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9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0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8332</v>
      </c>
      <c r="P2341" t="s">
        <v>8348</v>
      </c>
      <c r="Q2341" s="14">
        <f t="shared" si="180"/>
        <v>294</v>
      </c>
      <c r="R2341" s="14">
        <f t="shared" si="181"/>
        <v>66.62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9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0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8332</v>
      </c>
      <c r="P2342" t="s">
        <v>8348</v>
      </c>
      <c r="Q2342" s="14">
        <f t="shared" si="180"/>
        <v>106</v>
      </c>
      <c r="R2342" s="14">
        <f t="shared" si="181"/>
        <v>104.99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9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8315</v>
      </c>
      <c r="P2343" t="s">
        <v>8316</v>
      </c>
      <c r="Q2343" s="14">
        <f t="shared" si="180"/>
        <v>0</v>
      </c>
      <c r="R2343" s="14" t="e">
        <f t="shared" si="181"/>
        <v>#DIV/0!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9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8315</v>
      </c>
      <c r="P2344" t="s">
        <v>8316</v>
      </c>
      <c r="Q2344" s="14">
        <f t="shared" si="180"/>
        <v>0</v>
      </c>
      <c r="R2344" s="14" t="e">
        <f t="shared" si="181"/>
        <v>#DIV/0!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9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8315</v>
      </c>
      <c r="P2345" t="s">
        <v>8316</v>
      </c>
      <c r="Q2345" s="14">
        <f t="shared" si="180"/>
        <v>3</v>
      </c>
      <c r="R2345" s="14">
        <f t="shared" si="181"/>
        <v>300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2016</v>
      </c>
    </row>
    <row r="2346" spans="1:21" ht="49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8315</v>
      </c>
      <c r="P2346" t="s">
        <v>8316</v>
      </c>
      <c r="Q2346" s="14">
        <f t="shared" si="180"/>
        <v>0</v>
      </c>
      <c r="R2346" s="14">
        <f t="shared" si="181"/>
        <v>1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9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8315</v>
      </c>
      <c r="P2347" t="s">
        <v>8316</v>
      </c>
      <c r="Q2347" s="14">
        <f t="shared" si="180"/>
        <v>0</v>
      </c>
      <c r="R2347" s="14" t="e">
        <f t="shared" si="181"/>
        <v>#DIV/0!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9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8315</v>
      </c>
      <c r="P2348" t="s">
        <v>8316</v>
      </c>
      <c r="Q2348" s="14">
        <f t="shared" si="180"/>
        <v>0</v>
      </c>
      <c r="R2348" s="14">
        <f t="shared" si="181"/>
        <v>13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9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8315</v>
      </c>
      <c r="P2349" t="s">
        <v>8316</v>
      </c>
      <c r="Q2349" s="14">
        <f t="shared" si="180"/>
        <v>2</v>
      </c>
      <c r="R2349" s="14">
        <f t="shared" si="181"/>
        <v>15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9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8315</v>
      </c>
      <c r="P2350" t="s">
        <v>8316</v>
      </c>
      <c r="Q2350" s="14">
        <f t="shared" si="180"/>
        <v>0</v>
      </c>
      <c r="R2350" s="14">
        <f t="shared" si="181"/>
        <v>54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2016</v>
      </c>
    </row>
    <row r="2351" spans="1:21" ht="49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8315</v>
      </c>
      <c r="P2351" t="s">
        <v>8316</v>
      </c>
      <c r="Q2351" s="14">
        <f t="shared" si="180"/>
        <v>0</v>
      </c>
      <c r="R2351" s="14" t="e">
        <f t="shared" si="181"/>
        <v>#DIV/0!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3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8315</v>
      </c>
      <c r="P2352" t="s">
        <v>8316</v>
      </c>
      <c r="Q2352" s="14">
        <f t="shared" si="180"/>
        <v>0</v>
      </c>
      <c r="R2352" s="14" t="e">
        <f t="shared" si="181"/>
        <v>#DIV/0!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2017</v>
      </c>
    </row>
    <row r="2353" spans="1:21" ht="33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8315</v>
      </c>
      <c r="P2353" t="s">
        <v>8316</v>
      </c>
      <c r="Q2353" s="14">
        <f t="shared" si="180"/>
        <v>1</v>
      </c>
      <c r="R2353" s="14">
        <f t="shared" si="181"/>
        <v>15.43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9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8315</v>
      </c>
      <c r="P2354" t="s">
        <v>8316</v>
      </c>
      <c r="Q2354" s="14">
        <f t="shared" si="180"/>
        <v>0</v>
      </c>
      <c r="R2354" s="14" t="e">
        <f t="shared" si="181"/>
        <v>#DIV/0!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9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8315</v>
      </c>
      <c r="P2355" t="s">
        <v>8316</v>
      </c>
      <c r="Q2355" s="14">
        <f t="shared" si="180"/>
        <v>0</v>
      </c>
      <c r="R2355" s="14" t="e">
        <f t="shared" si="181"/>
        <v>#DIV/0!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9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8315</v>
      </c>
      <c r="P2356" t="s">
        <v>8316</v>
      </c>
      <c r="Q2356" s="14">
        <f t="shared" si="180"/>
        <v>0</v>
      </c>
      <c r="R2356" s="14">
        <f t="shared" si="181"/>
        <v>25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2015</v>
      </c>
    </row>
    <row r="2357" spans="1:21" ht="49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8315</v>
      </c>
      <c r="P2357" t="s">
        <v>8316</v>
      </c>
      <c r="Q2357" s="14">
        <f t="shared" si="180"/>
        <v>1</v>
      </c>
      <c r="R2357" s="14">
        <f t="shared" si="181"/>
        <v>27.5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3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8315</v>
      </c>
      <c r="P2358" t="s">
        <v>8316</v>
      </c>
      <c r="Q2358" s="14">
        <f t="shared" si="180"/>
        <v>0</v>
      </c>
      <c r="R2358" s="14" t="e">
        <f t="shared" si="181"/>
        <v>#DIV/0!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3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8315</v>
      </c>
      <c r="P2359" t="s">
        <v>8316</v>
      </c>
      <c r="Q2359" s="14">
        <f t="shared" si="180"/>
        <v>0</v>
      </c>
      <c r="R2359" s="14" t="e">
        <f t="shared" si="181"/>
        <v>#DIV/0!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9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8315</v>
      </c>
      <c r="P2360" t="s">
        <v>8316</v>
      </c>
      <c r="Q2360" s="14">
        <f t="shared" si="180"/>
        <v>0</v>
      </c>
      <c r="R2360" s="14" t="e">
        <f t="shared" si="181"/>
        <v>#DIV/0!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2015</v>
      </c>
    </row>
    <row r="2361" spans="1:21" ht="49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8315</v>
      </c>
      <c r="P2361" t="s">
        <v>8316</v>
      </c>
      <c r="Q2361" s="14">
        <f t="shared" si="180"/>
        <v>15</v>
      </c>
      <c r="R2361" s="14">
        <f t="shared" si="181"/>
        <v>367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9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8315</v>
      </c>
      <c r="P2362" t="s">
        <v>8316</v>
      </c>
      <c r="Q2362" s="14">
        <f t="shared" si="180"/>
        <v>0</v>
      </c>
      <c r="R2362" s="14">
        <f t="shared" si="181"/>
        <v>2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9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8315</v>
      </c>
      <c r="P2363" t="s">
        <v>8316</v>
      </c>
      <c r="Q2363" s="14">
        <f t="shared" si="180"/>
        <v>0</v>
      </c>
      <c r="R2363" s="14" t="e">
        <f t="shared" si="181"/>
        <v>#DIV/0!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3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8315</v>
      </c>
      <c r="P2364" t="s">
        <v>8316</v>
      </c>
      <c r="Q2364" s="14">
        <f t="shared" si="180"/>
        <v>29</v>
      </c>
      <c r="R2364" s="14">
        <f t="shared" si="181"/>
        <v>60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9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8315</v>
      </c>
      <c r="P2365" t="s">
        <v>8316</v>
      </c>
      <c r="Q2365" s="14">
        <f t="shared" si="180"/>
        <v>0</v>
      </c>
      <c r="R2365" s="14" t="e">
        <f t="shared" si="181"/>
        <v>#DIV/0!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3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8315</v>
      </c>
      <c r="P2366" t="s">
        <v>8316</v>
      </c>
      <c r="Q2366" s="14">
        <f t="shared" si="180"/>
        <v>0</v>
      </c>
      <c r="R2366" s="14" t="e">
        <f t="shared" si="181"/>
        <v>#DIV/0!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9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8315</v>
      </c>
      <c r="P2367" t="s">
        <v>8316</v>
      </c>
      <c r="Q2367" s="14">
        <f t="shared" si="180"/>
        <v>0</v>
      </c>
      <c r="R2367" s="14" t="e">
        <f t="shared" si="181"/>
        <v>#DIV/0!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2016</v>
      </c>
    </row>
    <row r="2368" spans="1:21" ht="49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8315</v>
      </c>
      <c r="P2368" t="s">
        <v>8316</v>
      </c>
      <c r="Q2368" s="14">
        <f t="shared" si="180"/>
        <v>11</v>
      </c>
      <c r="R2368" s="14">
        <f t="shared" si="181"/>
        <v>97.41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9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8315</v>
      </c>
      <c r="P2369" t="s">
        <v>8316</v>
      </c>
      <c r="Q2369" s="14">
        <f t="shared" si="180"/>
        <v>1</v>
      </c>
      <c r="R2369" s="14">
        <f t="shared" si="181"/>
        <v>47.86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9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8315</v>
      </c>
      <c r="P2370" t="s">
        <v>8316</v>
      </c>
      <c r="Q2370" s="14">
        <f t="shared" si="180"/>
        <v>0</v>
      </c>
      <c r="R2370" s="14">
        <f t="shared" si="181"/>
        <v>50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9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8315</v>
      </c>
      <c r="P2371" t="s">
        <v>8316</v>
      </c>
      <c r="Q2371" s="14">
        <f t="shared" ref="Q2371:Q2434" si="185">ROUND(E2371/D2371*100,0)</f>
        <v>0</v>
      </c>
      <c r="R2371" s="14" t="e">
        <f t="shared" ref="R2371:R2434" si="186">ROUND(E2371/L2371,2)</f>
        <v>#DIV/0!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49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8315</v>
      </c>
      <c r="P2372" t="s">
        <v>8316</v>
      </c>
      <c r="Q2372" s="14">
        <f t="shared" si="185"/>
        <v>0</v>
      </c>
      <c r="R2372" s="14">
        <f t="shared" si="186"/>
        <v>20.5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9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8315</v>
      </c>
      <c r="P2373" t="s">
        <v>8316</v>
      </c>
      <c r="Q2373" s="14">
        <f t="shared" si="185"/>
        <v>0</v>
      </c>
      <c r="R2373" s="14" t="e">
        <f t="shared" si="186"/>
        <v>#DIV/0!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9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8315</v>
      </c>
      <c r="P2374" t="s">
        <v>8316</v>
      </c>
      <c r="Q2374" s="14">
        <f t="shared" si="185"/>
        <v>3</v>
      </c>
      <c r="R2374" s="14">
        <f t="shared" si="186"/>
        <v>30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3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8315</v>
      </c>
      <c r="P2375" t="s">
        <v>8316</v>
      </c>
      <c r="Q2375" s="14">
        <f t="shared" si="185"/>
        <v>0</v>
      </c>
      <c r="R2375" s="14">
        <f t="shared" si="186"/>
        <v>50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9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8315</v>
      </c>
      <c r="P2376" t="s">
        <v>8316</v>
      </c>
      <c r="Q2376" s="14">
        <f t="shared" si="185"/>
        <v>0</v>
      </c>
      <c r="R2376" s="14">
        <f t="shared" si="186"/>
        <v>10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9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8315</v>
      </c>
      <c r="P2377" t="s">
        <v>8316</v>
      </c>
      <c r="Q2377" s="14">
        <f t="shared" si="185"/>
        <v>0</v>
      </c>
      <c r="R2377" s="14" t="e">
        <f t="shared" si="186"/>
        <v>#DIV/0!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9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8315</v>
      </c>
      <c r="P2378" t="s">
        <v>8316</v>
      </c>
      <c r="Q2378" s="14">
        <f t="shared" si="185"/>
        <v>11</v>
      </c>
      <c r="R2378" s="14">
        <f t="shared" si="186"/>
        <v>81.58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9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8315</v>
      </c>
      <c r="P2379" t="s">
        <v>8316</v>
      </c>
      <c r="Q2379" s="14">
        <f t="shared" si="185"/>
        <v>0</v>
      </c>
      <c r="R2379" s="14" t="e">
        <f t="shared" si="186"/>
        <v>#DIV/0!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3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8315</v>
      </c>
      <c r="P2380" t="s">
        <v>8316</v>
      </c>
      <c r="Q2380" s="14">
        <f t="shared" si="185"/>
        <v>0</v>
      </c>
      <c r="R2380" s="14" t="e">
        <f t="shared" si="186"/>
        <v>#DIV/0!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3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8315</v>
      </c>
      <c r="P2381" t="s">
        <v>8316</v>
      </c>
      <c r="Q2381" s="14">
        <f t="shared" si="185"/>
        <v>0</v>
      </c>
      <c r="R2381" s="14" t="e">
        <f t="shared" si="186"/>
        <v>#DIV/0!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9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8315</v>
      </c>
      <c r="P2382" t="s">
        <v>8316</v>
      </c>
      <c r="Q2382" s="14">
        <f t="shared" si="185"/>
        <v>0</v>
      </c>
      <c r="R2382" s="14">
        <f t="shared" si="186"/>
        <v>18.329999999999998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9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8315</v>
      </c>
      <c r="P2383" t="s">
        <v>8316</v>
      </c>
      <c r="Q2383" s="14">
        <f t="shared" si="185"/>
        <v>2</v>
      </c>
      <c r="R2383" s="14">
        <f t="shared" si="186"/>
        <v>224.43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5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8315</v>
      </c>
      <c r="P2384" t="s">
        <v>8316</v>
      </c>
      <c r="Q2384" s="14">
        <f t="shared" si="185"/>
        <v>3</v>
      </c>
      <c r="R2384" s="14">
        <f t="shared" si="186"/>
        <v>37.5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9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8315</v>
      </c>
      <c r="P2385" t="s">
        <v>8316</v>
      </c>
      <c r="Q2385" s="14">
        <f t="shared" si="185"/>
        <v>4</v>
      </c>
      <c r="R2385" s="14">
        <f t="shared" si="186"/>
        <v>145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9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8315</v>
      </c>
      <c r="P2386" t="s">
        <v>8316</v>
      </c>
      <c r="Q2386" s="14">
        <f t="shared" si="185"/>
        <v>1</v>
      </c>
      <c r="R2386" s="14">
        <f t="shared" si="186"/>
        <v>1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9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8315</v>
      </c>
      <c r="P2387" t="s">
        <v>8316</v>
      </c>
      <c r="Q2387" s="14">
        <f t="shared" si="185"/>
        <v>1</v>
      </c>
      <c r="R2387" s="14">
        <f t="shared" si="186"/>
        <v>112.57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9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8315</v>
      </c>
      <c r="P2388" t="s">
        <v>8316</v>
      </c>
      <c r="Q2388" s="14">
        <f t="shared" si="185"/>
        <v>0</v>
      </c>
      <c r="R2388" s="14" t="e">
        <f t="shared" si="186"/>
        <v>#DIV/0!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2015</v>
      </c>
    </row>
    <row r="2389" spans="1:21" ht="49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8315</v>
      </c>
      <c r="P2389" t="s">
        <v>8316</v>
      </c>
      <c r="Q2389" s="14">
        <f t="shared" si="185"/>
        <v>1</v>
      </c>
      <c r="R2389" s="14">
        <f t="shared" si="186"/>
        <v>342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9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8315</v>
      </c>
      <c r="P2390" t="s">
        <v>8316</v>
      </c>
      <c r="Q2390" s="14">
        <f t="shared" si="185"/>
        <v>1</v>
      </c>
      <c r="R2390" s="14">
        <f t="shared" si="186"/>
        <v>57.88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2015</v>
      </c>
    </row>
    <row r="2391" spans="1:21" ht="49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8315</v>
      </c>
      <c r="P2391" t="s">
        <v>8316</v>
      </c>
      <c r="Q2391" s="14">
        <f t="shared" si="185"/>
        <v>0</v>
      </c>
      <c r="R2391" s="14">
        <f t="shared" si="186"/>
        <v>30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9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8315</v>
      </c>
      <c r="P2392" t="s">
        <v>8316</v>
      </c>
      <c r="Q2392" s="14">
        <f t="shared" si="185"/>
        <v>0</v>
      </c>
      <c r="R2392" s="14" t="e">
        <f t="shared" si="186"/>
        <v>#DIV/0!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2015</v>
      </c>
    </row>
    <row r="2393" spans="1:21" ht="33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8315</v>
      </c>
      <c r="P2393" t="s">
        <v>8316</v>
      </c>
      <c r="Q2393" s="14">
        <f t="shared" si="185"/>
        <v>0</v>
      </c>
      <c r="R2393" s="14">
        <f t="shared" si="186"/>
        <v>25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9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8315</v>
      </c>
      <c r="P2394" t="s">
        <v>8316</v>
      </c>
      <c r="Q2394" s="14">
        <f t="shared" si="185"/>
        <v>0</v>
      </c>
      <c r="R2394" s="14" t="e">
        <f t="shared" si="186"/>
        <v>#DIV/0!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9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8315</v>
      </c>
      <c r="P2395" t="s">
        <v>8316</v>
      </c>
      <c r="Q2395" s="14">
        <f t="shared" si="185"/>
        <v>0</v>
      </c>
      <c r="R2395" s="14">
        <f t="shared" si="186"/>
        <v>50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9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8315</v>
      </c>
      <c r="P2396" t="s">
        <v>8316</v>
      </c>
      <c r="Q2396" s="14">
        <f t="shared" si="185"/>
        <v>0</v>
      </c>
      <c r="R2396" s="14">
        <f t="shared" si="186"/>
        <v>1.5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9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8315</v>
      </c>
      <c r="P2397" t="s">
        <v>8316</v>
      </c>
      <c r="Q2397" s="14">
        <f t="shared" si="185"/>
        <v>0</v>
      </c>
      <c r="R2397" s="14" t="e">
        <f t="shared" si="186"/>
        <v>#DIV/0!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2017</v>
      </c>
    </row>
    <row r="2398" spans="1:21" ht="49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8315</v>
      </c>
      <c r="P2398" t="s">
        <v>8316</v>
      </c>
      <c r="Q2398" s="14">
        <f t="shared" si="185"/>
        <v>0</v>
      </c>
      <c r="R2398" s="14">
        <f t="shared" si="186"/>
        <v>10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9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8315</v>
      </c>
      <c r="P2399" t="s">
        <v>8316</v>
      </c>
      <c r="Q2399" s="14">
        <f t="shared" si="185"/>
        <v>0</v>
      </c>
      <c r="R2399" s="14" t="e">
        <f t="shared" si="186"/>
        <v>#DIV/0!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2015</v>
      </c>
    </row>
    <row r="2400" spans="1:21" ht="49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8315</v>
      </c>
      <c r="P2400" t="s">
        <v>8316</v>
      </c>
      <c r="Q2400" s="14">
        <f t="shared" si="185"/>
        <v>0</v>
      </c>
      <c r="R2400" s="14" t="e">
        <f t="shared" si="186"/>
        <v>#DIV/0!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9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8315</v>
      </c>
      <c r="P2401" t="s">
        <v>8316</v>
      </c>
      <c r="Q2401" s="14">
        <f t="shared" si="185"/>
        <v>0</v>
      </c>
      <c r="R2401" s="14" t="e">
        <f t="shared" si="186"/>
        <v>#DIV/0!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9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8315</v>
      </c>
      <c r="P2402" t="s">
        <v>8316</v>
      </c>
      <c r="Q2402" s="14">
        <f t="shared" si="185"/>
        <v>0</v>
      </c>
      <c r="R2402" s="14" t="e">
        <f t="shared" si="186"/>
        <v>#DIV/0!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9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8332</v>
      </c>
      <c r="P2403" t="s">
        <v>8333</v>
      </c>
      <c r="Q2403" s="14">
        <f t="shared" si="185"/>
        <v>1</v>
      </c>
      <c r="R2403" s="14">
        <f t="shared" si="186"/>
        <v>22.33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7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8332</v>
      </c>
      <c r="P2404" t="s">
        <v>8333</v>
      </c>
      <c r="Q2404" s="14">
        <f t="shared" si="185"/>
        <v>0</v>
      </c>
      <c r="R2404" s="14">
        <f t="shared" si="186"/>
        <v>52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9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8332</v>
      </c>
      <c r="P2405" t="s">
        <v>8333</v>
      </c>
      <c r="Q2405" s="14">
        <f t="shared" si="185"/>
        <v>17</v>
      </c>
      <c r="R2405" s="14">
        <f t="shared" si="186"/>
        <v>16.829999999999998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9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8332</v>
      </c>
      <c r="P2406" t="s">
        <v>8333</v>
      </c>
      <c r="Q2406" s="14">
        <f t="shared" si="185"/>
        <v>0</v>
      </c>
      <c r="R2406" s="14" t="e">
        <f t="shared" si="186"/>
        <v>#DIV/0!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2016</v>
      </c>
    </row>
    <row r="2407" spans="1:21" ht="33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8332</v>
      </c>
      <c r="P2407" t="s">
        <v>8333</v>
      </c>
      <c r="Q2407" s="14">
        <f t="shared" si="185"/>
        <v>23</v>
      </c>
      <c r="R2407" s="14">
        <f t="shared" si="186"/>
        <v>56.3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9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8332</v>
      </c>
      <c r="P2408" t="s">
        <v>8333</v>
      </c>
      <c r="Q2408" s="14">
        <f t="shared" si="185"/>
        <v>41</v>
      </c>
      <c r="R2408" s="14">
        <f t="shared" si="186"/>
        <v>84.06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2015</v>
      </c>
    </row>
    <row r="2409" spans="1:21" ht="65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8332</v>
      </c>
      <c r="P2409" t="s">
        <v>8333</v>
      </c>
      <c r="Q2409" s="14">
        <f t="shared" si="185"/>
        <v>25</v>
      </c>
      <c r="R2409" s="14">
        <f t="shared" si="186"/>
        <v>168.39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3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8332</v>
      </c>
      <c r="P2410" t="s">
        <v>8333</v>
      </c>
      <c r="Q2410" s="14">
        <f t="shared" si="185"/>
        <v>0</v>
      </c>
      <c r="R2410" s="14">
        <f t="shared" si="186"/>
        <v>15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3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8332</v>
      </c>
      <c r="P2411" t="s">
        <v>8333</v>
      </c>
      <c r="Q2411" s="14">
        <f t="shared" si="185"/>
        <v>2</v>
      </c>
      <c r="R2411" s="14">
        <f t="shared" si="186"/>
        <v>76.67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5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8332</v>
      </c>
      <c r="P2412" t="s">
        <v>8333</v>
      </c>
      <c r="Q2412" s="14">
        <f t="shared" si="185"/>
        <v>0</v>
      </c>
      <c r="R2412" s="14" t="e">
        <f t="shared" si="186"/>
        <v>#DIV/0!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9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8332</v>
      </c>
      <c r="P2413" t="s">
        <v>8333</v>
      </c>
      <c r="Q2413" s="14">
        <f t="shared" si="185"/>
        <v>1</v>
      </c>
      <c r="R2413" s="14">
        <f t="shared" si="186"/>
        <v>50.33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9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8332</v>
      </c>
      <c r="P2414" t="s">
        <v>8333</v>
      </c>
      <c r="Q2414" s="14">
        <f t="shared" si="185"/>
        <v>0</v>
      </c>
      <c r="R2414" s="14" t="e">
        <f t="shared" si="186"/>
        <v>#DIV/0!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9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8332</v>
      </c>
      <c r="P2415" t="s">
        <v>8333</v>
      </c>
      <c r="Q2415" s="14">
        <f t="shared" si="185"/>
        <v>1</v>
      </c>
      <c r="R2415" s="14">
        <f t="shared" si="186"/>
        <v>8.33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9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8332</v>
      </c>
      <c r="P2416" t="s">
        <v>8333</v>
      </c>
      <c r="Q2416" s="14">
        <f t="shared" si="185"/>
        <v>3</v>
      </c>
      <c r="R2416" s="14">
        <f t="shared" si="186"/>
        <v>35.380000000000003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9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8332</v>
      </c>
      <c r="P2417" t="s">
        <v>8333</v>
      </c>
      <c r="Q2417" s="14">
        <f t="shared" si="185"/>
        <v>1</v>
      </c>
      <c r="R2417" s="14">
        <f t="shared" si="186"/>
        <v>55.83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9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8332</v>
      </c>
      <c r="P2418" t="s">
        <v>8333</v>
      </c>
      <c r="Q2418" s="14">
        <f t="shared" si="185"/>
        <v>0</v>
      </c>
      <c r="R2418" s="14">
        <f t="shared" si="186"/>
        <v>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9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8332</v>
      </c>
      <c r="P2419" t="s">
        <v>8333</v>
      </c>
      <c r="Q2419" s="14">
        <f t="shared" si="185"/>
        <v>0</v>
      </c>
      <c r="R2419" s="14" t="e">
        <f t="shared" si="186"/>
        <v>#DIV/0!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7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8332</v>
      </c>
      <c r="P2420" t="s">
        <v>8333</v>
      </c>
      <c r="Q2420" s="14">
        <f t="shared" si="185"/>
        <v>0</v>
      </c>
      <c r="R2420" s="14">
        <f t="shared" si="186"/>
        <v>1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9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8332</v>
      </c>
      <c r="P2421" t="s">
        <v>8333</v>
      </c>
      <c r="Q2421" s="14">
        <f t="shared" si="185"/>
        <v>0</v>
      </c>
      <c r="R2421" s="14" t="e">
        <f t="shared" si="186"/>
        <v>#DIV/0!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2015</v>
      </c>
    </row>
    <row r="2422" spans="1:21" ht="49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8332</v>
      </c>
      <c r="P2422" t="s">
        <v>8333</v>
      </c>
      <c r="Q2422" s="14">
        <f t="shared" si="185"/>
        <v>15</v>
      </c>
      <c r="R2422" s="14">
        <f t="shared" si="186"/>
        <v>69.47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3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8332</v>
      </c>
      <c r="P2423" t="s">
        <v>8333</v>
      </c>
      <c r="Q2423" s="14">
        <f t="shared" si="185"/>
        <v>0</v>
      </c>
      <c r="R2423" s="14">
        <f t="shared" si="186"/>
        <v>1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3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8332</v>
      </c>
      <c r="P2424" t="s">
        <v>8333</v>
      </c>
      <c r="Q2424" s="14">
        <f t="shared" si="185"/>
        <v>0</v>
      </c>
      <c r="R2424" s="14">
        <f t="shared" si="186"/>
        <v>1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9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8332</v>
      </c>
      <c r="P2425" t="s">
        <v>8333</v>
      </c>
      <c r="Q2425" s="14">
        <f t="shared" si="185"/>
        <v>0</v>
      </c>
      <c r="R2425" s="14">
        <f t="shared" si="186"/>
        <v>8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3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8332</v>
      </c>
      <c r="P2426" t="s">
        <v>8333</v>
      </c>
      <c r="Q2426" s="14">
        <f t="shared" si="185"/>
        <v>1</v>
      </c>
      <c r="R2426" s="14">
        <f t="shared" si="186"/>
        <v>34.44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9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8332</v>
      </c>
      <c r="P2427" t="s">
        <v>8333</v>
      </c>
      <c r="Q2427" s="14">
        <f t="shared" si="185"/>
        <v>0</v>
      </c>
      <c r="R2427" s="14">
        <f t="shared" si="186"/>
        <v>1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9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8332</v>
      </c>
      <c r="P2428" t="s">
        <v>8333</v>
      </c>
      <c r="Q2428" s="14">
        <f t="shared" si="185"/>
        <v>0</v>
      </c>
      <c r="R2428" s="14" t="e">
        <f t="shared" si="186"/>
        <v>#DIV/0!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3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8332</v>
      </c>
      <c r="P2429" t="s">
        <v>8333</v>
      </c>
      <c r="Q2429" s="14">
        <f t="shared" si="185"/>
        <v>0</v>
      </c>
      <c r="R2429" s="14">
        <f t="shared" si="186"/>
        <v>1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3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8332</v>
      </c>
      <c r="P2430" t="s">
        <v>8333</v>
      </c>
      <c r="Q2430" s="14">
        <f t="shared" si="185"/>
        <v>0</v>
      </c>
      <c r="R2430" s="14">
        <f t="shared" si="186"/>
        <v>1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9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8332</v>
      </c>
      <c r="P2431" t="s">
        <v>8333</v>
      </c>
      <c r="Q2431" s="14">
        <f t="shared" si="185"/>
        <v>1</v>
      </c>
      <c r="R2431" s="14">
        <f t="shared" si="186"/>
        <v>501.25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2017</v>
      </c>
    </row>
    <row r="2432" spans="1:21" ht="49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8332</v>
      </c>
      <c r="P2432" t="s">
        <v>8333</v>
      </c>
      <c r="Q2432" s="14">
        <f t="shared" si="185"/>
        <v>1</v>
      </c>
      <c r="R2432" s="14">
        <f t="shared" si="186"/>
        <v>10.5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3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8332</v>
      </c>
      <c r="P2433" t="s">
        <v>8333</v>
      </c>
      <c r="Q2433" s="14">
        <f t="shared" si="185"/>
        <v>0</v>
      </c>
      <c r="R2433" s="14">
        <f t="shared" si="186"/>
        <v>1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9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8332</v>
      </c>
      <c r="P2434" t="s">
        <v>8333</v>
      </c>
      <c r="Q2434" s="14">
        <f t="shared" si="185"/>
        <v>0</v>
      </c>
      <c r="R2434" s="14">
        <f t="shared" si="186"/>
        <v>1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9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8332</v>
      </c>
      <c r="P2435" t="s">
        <v>8333</v>
      </c>
      <c r="Q2435" s="14">
        <f t="shared" ref="Q2435:Q2498" si="190">ROUND(E2435/D2435*100,0)</f>
        <v>0</v>
      </c>
      <c r="R2435" s="14" t="e">
        <f t="shared" ref="R2435:R2498" si="191">ROUND(E2435/L2435,2)</f>
        <v>#DIV/0!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49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8332</v>
      </c>
      <c r="P2436" t="s">
        <v>8333</v>
      </c>
      <c r="Q2436" s="14">
        <f t="shared" si="190"/>
        <v>0</v>
      </c>
      <c r="R2436" s="14">
        <f t="shared" si="191"/>
        <v>13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9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8332</v>
      </c>
      <c r="P2437" t="s">
        <v>8333</v>
      </c>
      <c r="Q2437" s="14">
        <f t="shared" si="190"/>
        <v>0</v>
      </c>
      <c r="R2437" s="14">
        <f t="shared" si="191"/>
        <v>306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9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8332</v>
      </c>
      <c r="P2438" t="s">
        <v>8333</v>
      </c>
      <c r="Q2438" s="14">
        <f t="shared" si="190"/>
        <v>0</v>
      </c>
      <c r="R2438" s="14">
        <f t="shared" si="191"/>
        <v>22.5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2016</v>
      </c>
    </row>
    <row r="2439" spans="1:21" ht="49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8332</v>
      </c>
      <c r="P2439" t="s">
        <v>8333</v>
      </c>
      <c r="Q2439" s="14">
        <f t="shared" si="190"/>
        <v>0</v>
      </c>
      <c r="R2439" s="14" t="e">
        <f t="shared" si="191"/>
        <v>#DIV/0!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9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8332</v>
      </c>
      <c r="P2440" t="s">
        <v>8333</v>
      </c>
      <c r="Q2440" s="14">
        <f t="shared" si="190"/>
        <v>0</v>
      </c>
      <c r="R2440" s="14">
        <f t="shared" si="191"/>
        <v>50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9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8332</v>
      </c>
      <c r="P2441" t="s">
        <v>8333</v>
      </c>
      <c r="Q2441" s="14">
        <f t="shared" si="190"/>
        <v>0</v>
      </c>
      <c r="R2441" s="14" t="e">
        <f t="shared" si="191"/>
        <v>#DIV/0!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3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8332</v>
      </c>
      <c r="P2442" t="s">
        <v>8333</v>
      </c>
      <c r="Q2442" s="14">
        <f t="shared" si="190"/>
        <v>0</v>
      </c>
      <c r="R2442" s="14">
        <f t="shared" si="191"/>
        <v>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3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0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8332</v>
      </c>
      <c r="P2443" t="s">
        <v>8348</v>
      </c>
      <c r="Q2443" s="14">
        <f t="shared" si="190"/>
        <v>108</v>
      </c>
      <c r="R2443" s="14">
        <f t="shared" si="191"/>
        <v>74.23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3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0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8332</v>
      </c>
      <c r="P2444" t="s">
        <v>8348</v>
      </c>
      <c r="Q2444" s="14">
        <f t="shared" si="190"/>
        <v>126</v>
      </c>
      <c r="R2444" s="14">
        <f t="shared" si="191"/>
        <v>81.25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9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0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8332</v>
      </c>
      <c r="P2445" t="s">
        <v>8348</v>
      </c>
      <c r="Q2445" s="14">
        <f t="shared" si="190"/>
        <v>203</v>
      </c>
      <c r="R2445" s="14">
        <f t="shared" si="191"/>
        <v>130.22999999999999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9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8332</v>
      </c>
      <c r="P2446" t="s">
        <v>8348</v>
      </c>
      <c r="Q2446" s="14">
        <f t="shared" si="190"/>
        <v>109</v>
      </c>
      <c r="R2446" s="14">
        <f t="shared" si="191"/>
        <v>53.41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5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0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8332</v>
      </c>
      <c r="P2447" t="s">
        <v>8348</v>
      </c>
      <c r="Q2447" s="14">
        <f t="shared" si="190"/>
        <v>173</v>
      </c>
      <c r="R2447" s="14">
        <f t="shared" si="191"/>
        <v>75.13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9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0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8332</v>
      </c>
      <c r="P2448" t="s">
        <v>8348</v>
      </c>
      <c r="Q2448" s="14">
        <f t="shared" si="190"/>
        <v>168</v>
      </c>
      <c r="R2448" s="14">
        <f t="shared" si="191"/>
        <v>75.67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9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0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8332</v>
      </c>
      <c r="P2449" t="s">
        <v>8348</v>
      </c>
      <c r="Q2449" s="14">
        <f t="shared" si="190"/>
        <v>427</v>
      </c>
      <c r="R2449" s="14">
        <f t="shared" si="191"/>
        <v>31.69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9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8332</v>
      </c>
      <c r="P2450" t="s">
        <v>8348</v>
      </c>
      <c r="Q2450" s="14">
        <f t="shared" si="190"/>
        <v>108</v>
      </c>
      <c r="R2450" s="14">
        <f t="shared" si="191"/>
        <v>47.78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9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0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8332</v>
      </c>
      <c r="P2451" t="s">
        <v>8348</v>
      </c>
      <c r="Q2451" s="14">
        <f t="shared" si="190"/>
        <v>108</v>
      </c>
      <c r="R2451" s="14">
        <f t="shared" si="191"/>
        <v>90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9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0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8332</v>
      </c>
      <c r="P2452" t="s">
        <v>8348</v>
      </c>
      <c r="Q2452" s="14">
        <f t="shared" si="190"/>
        <v>102</v>
      </c>
      <c r="R2452" s="14">
        <f t="shared" si="191"/>
        <v>149.31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9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0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8332</v>
      </c>
      <c r="P2453" t="s">
        <v>8348</v>
      </c>
      <c r="Q2453" s="14">
        <f t="shared" si="190"/>
        <v>115</v>
      </c>
      <c r="R2453" s="14">
        <f t="shared" si="191"/>
        <v>62.07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9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0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8332</v>
      </c>
      <c r="P2454" t="s">
        <v>8348</v>
      </c>
      <c r="Q2454" s="14">
        <f t="shared" si="190"/>
        <v>134</v>
      </c>
      <c r="R2454" s="14">
        <f t="shared" si="191"/>
        <v>53.4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9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0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8332</v>
      </c>
      <c r="P2455" t="s">
        <v>8348</v>
      </c>
      <c r="Q2455" s="14">
        <f t="shared" si="190"/>
        <v>155</v>
      </c>
      <c r="R2455" s="14">
        <f t="shared" si="191"/>
        <v>69.27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9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0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8332</v>
      </c>
      <c r="P2456" t="s">
        <v>8348</v>
      </c>
      <c r="Q2456" s="14">
        <f t="shared" si="190"/>
        <v>101</v>
      </c>
      <c r="R2456" s="14">
        <f t="shared" si="191"/>
        <v>271.51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9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0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8332</v>
      </c>
      <c r="P2457" t="s">
        <v>8348</v>
      </c>
      <c r="Q2457" s="14">
        <f t="shared" si="190"/>
        <v>182</v>
      </c>
      <c r="R2457" s="14">
        <f t="shared" si="191"/>
        <v>34.130000000000003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9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0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8332</v>
      </c>
      <c r="P2458" t="s">
        <v>8348</v>
      </c>
      <c r="Q2458" s="14">
        <f t="shared" si="190"/>
        <v>181</v>
      </c>
      <c r="R2458" s="14">
        <f t="shared" si="191"/>
        <v>40.49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9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0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8332</v>
      </c>
      <c r="P2459" t="s">
        <v>8348</v>
      </c>
      <c r="Q2459" s="14">
        <f t="shared" si="190"/>
        <v>102</v>
      </c>
      <c r="R2459" s="14">
        <f t="shared" si="191"/>
        <v>189.76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9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8332</v>
      </c>
      <c r="P2460" t="s">
        <v>8348</v>
      </c>
      <c r="Q2460" s="14">
        <f t="shared" si="190"/>
        <v>110</v>
      </c>
      <c r="R2460" s="14">
        <f t="shared" si="191"/>
        <v>68.86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9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0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8332</v>
      </c>
      <c r="P2461" t="s">
        <v>8348</v>
      </c>
      <c r="Q2461" s="14">
        <f t="shared" si="190"/>
        <v>102</v>
      </c>
      <c r="R2461" s="14">
        <f t="shared" si="191"/>
        <v>108.78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9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0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8332</v>
      </c>
      <c r="P2462" t="s">
        <v>8348</v>
      </c>
      <c r="Q2462" s="14">
        <f t="shared" si="190"/>
        <v>101</v>
      </c>
      <c r="R2462" s="14">
        <f t="shared" si="191"/>
        <v>125.99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2017</v>
      </c>
    </row>
    <row r="2463" spans="1:21" ht="49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0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8321</v>
      </c>
      <c r="P2463" t="s">
        <v>8325</v>
      </c>
      <c r="Q2463" s="14">
        <f t="shared" si="190"/>
        <v>104</v>
      </c>
      <c r="R2463" s="14">
        <f t="shared" si="191"/>
        <v>90.52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9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0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8321</v>
      </c>
      <c r="P2464" t="s">
        <v>8325</v>
      </c>
      <c r="Q2464" s="14">
        <f t="shared" si="190"/>
        <v>111</v>
      </c>
      <c r="R2464" s="14">
        <f t="shared" si="191"/>
        <v>28.88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7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0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8321</v>
      </c>
      <c r="P2465" t="s">
        <v>8325</v>
      </c>
      <c r="Q2465" s="14">
        <f t="shared" si="190"/>
        <v>116</v>
      </c>
      <c r="R2465" s="14">
        <f t="shared" si="191"/>
        <v>31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9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0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8321</v>
      </c>
      <c r="P2466" t="s">
        <v>8325</v>
      </c>
      <c r="Q2466" s="14">
        <f t="shared" si="190"/>
        <v>111</v>
      </c>
      <c r="R2466" s="14">
        <f t="shared" si="191"/>
        <v>51.67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3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0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8321</v>
      </c>
      <c r="P2467" t="s">
        <v>8325</v>
      </c>
      <c r="Q2467" s="14">
        <f t="shared" si="190"/>
        <v>180</v>
      </c>
      <c r="R2467" s="14">
        <f t="shared" si="191"/>
        <v>26.27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9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8321</v>
      </c>
      <c r="P2468" t="s">
        <v>8325</v>
      </c>
      <c r="Q2468" s="14">
        <f t="shared" si="190"/>
        <v>100</v>
      </c>
      <c r="R2468" s="14">
        <f t="shared" si="191"/>
        <v>48.08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9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8321</v>
      </c>
      <c r="P2469" t="s">
        <v>8325</v>
      </c>
      <c r="Q2469" s="14">
        <f t="shared" si="190"/>
        <v>119</v>
      </c>
      <c r="R2469" s="14">
        <f t="shared" si="191"/>
        <v>27.56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3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8321</v>
      </c>
      <c r="P2470" t="s">
        <v>8325</v>
      </c>
      <c r="Q2470" s="14">
        <f t="shared" si="190"/>
        <v>107</v>
      </c>
      <c r="R2470" s="14">
        <f t="shared" si="191"/>
        <v>36.97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9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0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8321</v>
      </c>
      <c r="P2471" t="s">
        <v>8325</v>
      </c>
      <c r="Q2471" s="14">
        <f t="shared" si="190"/>
        <v>114</v>
      </c>
      <c r="R2471" s="14">
        <f t="shared" si="191"/>
        <v>29.02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9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8321</v>
      </c>
      <c r="P2472" t="s">
        <v>8325</v>
      </c>
      <c r="Q2472" s="14">
        <f t="shared" si="190"/>
        <v>103</v>
      </c>
      <c r="R2472" s="14">
        <f t="shared" si="191"/>
        <v>28.66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9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0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8321</v>
      </c>
      <c r="P2473" t="s">
        <v>8325</v>
      </c>
      <c r="Q2473" s="14">
        <f t="shared" si="190"/>
        <v>128</v>
      </c>
      <c r="R2473" s="14">
        <f t="shared" si="191"/>
        <v>37.65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2012</v>
      </c>
    </row>
    <row r="2474" spans="1:21" ht="49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0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8321</v>
      </c>
      <c r="P2474" t="s">
        <v>8325</v>
      </c>
      <c r="Q2474" s="14">
        <f t="shared" si="190"/>
        <v>136</v>
      </c>
      <c r="R2474" s="14">
        <f t="shared" si="191"/>
        <v>97.9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9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0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8321</v>
      </c>
      <c r="P2475" t="s">
        <v>8325</v>
      </c>
      <c r="Q2475" s="14">
        <f t="shared" si="190"/>
        <v>100</v>
      </c>
      <c r="R2475" s="14">
        <f t="shared" si="191"/>
        <v>42.55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9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0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8321</v>
      </c>
      <c r="P2476" t="s">
        <v>8325</v>
      </c>
      <c r="Q2476" s="14">
        <f t="shared" si="190"/>
        <v>100</v>
      </c>
      <c r="R2476" s="14">
        <f t="shared" si="191"/>
        <v>131.58000000000001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3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0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8321</v>
      </c>
      <c r="P2477" t="s">
        <v>8325</v>
      </c>
      <c r="Q2477" s="14">
        <f t="shared" si="190"/>
        <v>105</v>
      </c>
      <c r="R2477" s="14">
        <f t="shared" si="191"/>
        <v>32.32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9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0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8321</v>
      </c>
      <c r="P2478" t="s">
        <v>8325</v>
      </c>
      <c r="Q2478" s="14">
        <f t="shared" si="190"/>
        <v>105</v>
      </c>
      <c r="R2478" s="14">
        <f t="shared" si="191"/>
        <v>61.1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3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0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8321</v>
      </c>
      <c r="P2479" t="s">
        <v>8325</v>
      </c>
      <c r="Q2479" s="14">
        <f t="shared" si="190"/>
        <v>171</v>
      </c>
      <c r="R2479" s="14">
        <f t="shared" si="191"/>
        <v>31.34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9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8321</v>
      </c>
      <c r="P2480" t="s">
        <v>8325</v>
      </c>
      <c r="Q2480" s="14">
        <f t="shared" si="190"/>
        <v>128</v>
      </c>
      <c r="R2480" s="14">
        <f t="shared" si="191"/>
        <v>129.11000000000001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2013</v>
      </c>
    </row>
    <row r="2481" spans="1:21" ht="33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0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8321</v>
      </c>
      <c r="P2481" t="s">
        <v>8325</v>
      </c>
      <c r="Q2481" s="14">
        <f t="shared" si="190"/>
        <v>133</v>
      </c>
      <c r="R2481" s="14">
        <f t="shared" si="191"/>
        <v>25.02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9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0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8321</v>
      </c>
      <c r="P2482" t="s">
        <v>8325</v>
      </c>
      <c r="Q2482" s="14">
        <f t="shared" si="190"/>
        <v>100</v>
      </c>
      <c r="R2482" s="14">
        <f t="shared" si="191"/>
        <v>250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9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0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8321</v>
      </c>
      <c r="P2483" t="s">
        <v>8325</v>
      </c>
      <c r="Q2483" s="14">
        <f t="shared" si="190"/>
        <v>113</v>
      </c>
      <c r="R2483" s="14">
        <f t="shared" si="191"/>
        <v>47.54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9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0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8321</v>
      </c>
      <c r="P2484" t="s">
        <v>8325</v>
      </c>
      <c r="Q2484" s="14">
        <f t="shared" si="190"/>
        <v>100</v>
      </c>
      <c r="R2484" s="14">
        <f t="shared" si="191"/>
        <v>40.04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3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0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8321</v>
      </c>
      <c r="P2485" t="s">
        <v>8325</v>
      </c>
      <c r="Q2485" s="14">
        <f t="shared" si="190"/>
        <v>114</v>
      </c>
      <c r="R2485" s="14">
        <f t="shared" si="191"/>
        <v>65.84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9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0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8321</v>
      </c>
      <c r="P2486" t="s">
        <v>8325</v>
      </c>
      <c r="Q2486" s="14">
        <f t="shared" si="190"/>
        <v>119</v>
      </c>
      <c r="R2486" s="14">
        <f t="shared" si="191"/>
        <v>46.4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9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0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8321</v>
      </c>
      <c r="P2487" t="s">
        <v>8325</v>
      </c>
      <c r="Q2487" s="14">
        <f t="shared" si="190"/>
        <v>103</v>
      </c>
      <c r="R2487" s="14">
        <f t="shared" si="191"/>
        <v>50.37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9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0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8321</v>
      </c>
      <c r="P2488" t="s">
        <v>8325</v>
      </c>
      <c r="Q2488" s="14">
        <f t="shared" si="190"/>
        <v>266</v>
      </c>
      <c r="R2488" s="14">
        <f t="shared" si="191"/>
        <v>26.57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9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8321</v>
      </c>
      <c r="P2489" t="s">
        <v>8325</v>
      </c>
      <c r="Q2489" s="14">
        <f t="shared" si="190"/>
        <v>100</v>
      </c>
      <c r="R2489" s="14">
        <f t="shared" si="191"/>
        <v>39.49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9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8321</v>
      </c>
      <c r="P2490" t="s">
        <v>8325</v>
      </c>
      <c r="Q2490" s="14">
        <f t="shared" si="190"/>
        <v>107</v>
      </c>
      <c r="R2490" s="14">
        <f t="shared" si="191"/>
        <v>49.25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9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8321</v>
      </c>
      <c r="P2491" t="s">
        <v>8325</v>
      </c>
      <c r="Q2491" s="14">
        <f t="shared" si="190"/>
        <v>134</v>
      </c>
      <c r="R2491" s="14">
        <f t="shared" si="191"/>
        <v>62.38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9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8321</v>
      </c>
      <c r="P2492" t="s">
        <v>8325</v>
      </c>
      <c r="Q2492" s="14">
        <f t="shared" si="190"/>
        <v>121</v>
      </c>
      <c r="R2492" s="14">
        <f t="shared" si="191"/>
        <v>37.94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9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0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8321</v>
      </c>
      <c r="P2493" t="s">
        <v>8325</v>
      </c>
      <c r="Q2493" s="14">
        <f t="shared" si="190"/>
        <v>103</v>
      </c>
      <c r="R2493" s="14">
        <f t="shared" si="191"/>
        <v>51.6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2011</v>
      </c>
    </row>
    <row r="2494" spans="1:21" ht="33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8321</v>
      </c>
      <c r="P2494" t="s">
        <v>8325</v>
      </c>
      <c r="Q2494" s="14">
        <f t="shared" si="190"/>
        <v>125</v>
      </c>
      <c r="R2494" s="14">
        <f t="shared" si="191"/>
        <v>27.78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9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0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8321</v>
      </c>
      <c r="P2495" t="s">
        <v>8325</v>
      </c>
      <c r="Q2495" s="14">
        <f t="shared" si="190"/>
        <v>129</v>
      </c>
      <c r="R2495" s="14">
        <f t="shared" si="191"/>
        <v>99.38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9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8321</v>
      </c>
      <c r="P2496" t="s">
        <v>8325</v>
      </c>
      <c r="Q2496" s="14">
        <f t="shared" si="190"/>
        <v>101</v>
      </c>
      <c r="R2496" s="14">
        <f t="shared" si="191"/>
        <v>38.85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9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0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8321</v>
      </c>
      <c r="P2497" t="s">
        <v>8325</v>
      </c>
      <c r="Q2497" s="14">
        <f t="shared" si="190"/>
        <v>128</v>
      </c>
      <c r="R2497" s="14">
        <f t="shared" si="191"/>
        <v>45.55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3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0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8321</v>
      </c>
      <c r="P2498" t="s">
        <v>8325</v>
      </c>
      <c r="Q2498" s="14">
        <f t="shared" si="190"/>
        <v>100</v>
      </c>
      <c r="R2498" s="14">
        <f t="shared" si="191"/>
        <v>600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9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0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8321</v>
      </c>
      <c r="P2499" t="s">
        <v>8325</v>
      </c>
      <c r="Q2499" s="14">
        <f t="shared" ref="Q2499:Q2562" si="195">ROUND(E2499/D2499*100,0)</f>
        <v>113</v>
      </c>
      <c r="R2499" s="14">
        <f t="shared" ref="R2499:R2562" si="196">ROUND(E2499/L2499,2)</f>
        <v>80.55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9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8321</v>
      </c>
      <c r="P2500" t="s">
        <v>8325</v>
      </c>
      <c r="Q2500" s="14">
        <f t="shared" si="195"/>
        <v>106</v>
      </c>
      <c r="R2500" s="14">
        <f t="shared" si="196"/>
        <v>52.8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9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0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8321</v>
      </c>
      <c r="P2501" t="s">
        <v>8325</v>
      </c>
      <c r="Q2501" s="14">
        <f t="shared" si="195"/>
        <v>203</v>
      </c>
      <c r="R2501" s="14">
        <f t="shared" si="196"/>
        <v>47.68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9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0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8321</v>
      </c>
      <c r="P2502" t="s">
        <v>8325</v>
      </c>
      <c r="Q2502" s="14">
        <f t="shared" si="195"/>
        <v>113</v>
      </c>
      <c r="R2502" s="14">
        <f t="shared" si="196"/>
        <v>23.45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9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8332</v>
      </c>
      <c r="P2503" t="s">
        <v>8349</v>
      </c>
      <c r="Q2503" s="14">
        <f t="shared" si="195"/>
        <v>3</v>
      </c>
      <c r="R2503" s="14">
        <f t="shared" si="196"/>
        <v>40.14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9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8332</v>
      </c>
      <c r="P2504" t="s">
        <v>8349</v>
      </c>
      <c r="Q2504" s="14">
        <f t="shared" si="195"/>
        <v>0</v>
      </c>
      <c r="R2504" s="14">
        <f t="shared" si="196"/>
        <v>17.2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9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8332</v>
      </c>
      <c r="P2505" t="s">
        <v>8349</v>
      </c>
      <c r="Q2505" s="14">
        <f t="shared" si="195"/>
        <v>0</v>
      </c>
      <c r="R2505" s="14" t="e">
        <f t="shared" si="196"/>
        <v>#DIV/0!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3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8332</v>
      </c>
      <c r="P2506" t="s">
        <v>8349</v>
      </c>
      <c r="Q2506" s="14">
        <f t="shared" si="195"/>
        <v>0</v>
      </c>
      <c r="R2506" s="14" t="e">
        <f t="shared" si="196"/>
        <v>#DIV/0!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5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8332</v>
      </c>
      <c r="P2507" t="s">
        <v>8349</v>
      </c>
      <c r="Q2507" s="14">
        <f t="shared" si="195"/>
        <v>0</v>
      </c>
      <c r="R2507" s="14" t="e">
        <f t="shared" si="196"/>
        <v>#DIV/0!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9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8332</v>
      </c>
      <c r="P2508" t="s">
        <v>8349</v>
      </c>
      <c r="Q2508" s="14">
        <f t="shared" si="195"/>
        <v>1</v>
      </c>
      <c r="R2508" s="14">
        <f t="shared" si="196"/>
        <v>15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7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8332</v>
      </c>
      <c r="P2509" t="s">
        <v>8349</v>
      </c>
      <c r="Q2509" s="14">
        <f t="shared" si="195"/>
        <v>0</v>
      </c>
      <c r="R2509" s="14" t="e">
        <f t="shared" si="196"/>
        <v>#DIV/0!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9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8332</v>
      </c>
      <c r="P2510" t="s">
        <v>8349</v>
      </c>
      <c r="Q2510" s="14">
        <f t="shared" si="195"/>
        <v>0</v>
      </c>
      <c r="R2510" s="14" t="e">
        <f t="shared" si="196"/>
        <v>#DIV/0!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9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8332</v>
      </c>
      <c r="P2511" t="s">
        <v>8349</v>
      </c>
      <c r="Q2511" s="14">
        <f t="shared" si="195"/>
        <v>1</v>
      </c>
      <c r="R2511" s="14">
        <f t="shared" si="196"/>
        <v>35.71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9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8332</v>
      </c>
      <c r="P2512" t="s">
        <v>8349</v>
      </c>
      <c r="Q2512" s="14">
        <f t="shared" si="195"/>
        <v>0</v>
      </c>
      <c r="R2512" s="14">
        <f t="shared" si="196"/>
        <v>37.5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9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8332</v>
      </c>
      <c r="P2513" t="s">
        <v>8349</v>
      </c>
      <c r="Q2513" s="14">
        <f t="shared" si="195"/>
        <v>0</v>
      </c>
      <c r="R2513" s="14" t="e">
        <f t="shared" si="196"/>
        <v>#DIV/0!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9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8332</v>
      </c>
      <c r="P2514" t="s">
        <v>8349</v>
      </c>
      <c r="Q2514" s="14">
        <f t="shared" si="195"/>
        <v>0</v>
      </c>
      <c r="R2514" s="14" t="e">
        <f t="shared" si="196"/>
        <v>#DIV/0!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9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8332</v>
      </c>
      <c r="P2515" t="s">
        <v>8349</v>
      </c>
      <c r="Q2515" s="14">
        <f t="shared" si="195"/>
        <v>0</v>
      </c>
      <c r="R2515" s="14" t="e">
        <f t="shared" si="196"/>
        <v>#DIV/0!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2017</v>
      </c>
    </row>
    <row r="2516" spans="1:21" ht="49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8332</v>
      </c>
      <c r="P2516" t="s">
        <v>8349</v>
      </c>
      <c r="Q2516" s="14">
        <f t="shared" si="195"/>
        <v>2</v>
      </c>
      <c r="R2516" s="14">
        <f t="shared" si="196"/>
        <v>52.5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9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8332</v>
      </c>
      <c r="P2517" t="s">
        <v>8349</v>
      </c>
      <c r="Q2517" s="14">
        <f t="shared" si="195"/>
        <v>19</v>
      </c>
      <c r="R2517" s="14">
        <f t="shared" si="196"/>
        <v>77.5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9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8332</v>
      </c>
      <c r="P2518" t="s">
        <v>8349</v>
      </c>
      <c r="Q2518" s="14">
        <f t="shared" si="195"/>
        <v>0</v>
      </c>
      <c r="R2518" s="14" t="e">
        <f t="shared" si="196"/>
        <v>#DIV/0!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9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8332</v>
      </c>
      <c r="P2519" t="s">
        <v>8349</v>
      </c>
      <c r="Q2519" s="14">
        <f t="shared" si="195"/>
        <v>10</v>
      </c>
      <c r="R2519" s="14">
        <f t="shared" si="196"/>
        <v>53.55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9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8332</v>
      </c>
      <c r="P2520" t="s">
        <v>8349</v>
      </c>
      <c r="Q2520" s="14">
        <f t="shared" si="195"/>
        <v>0</v>
      </c>
      <c r="R2520" s="14" t="e">
        <f t="shared" si="196"/>
        <v>#DIV/0!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3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8332</v>
      </c>
      <c r="P2521" t="s">
        <v>8349</v>
      </c>
      <c r="Q2521" s="14">
        <f t="shared" si="195"/>
        <v>0</v>
      </c>
      <c r="R2521" s="14">
        <f t="shared" si="196"/>
        <v>16.25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9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8332</v>
      </c>
      <c r="P2522" t="s">
        <v>8349</v>
      </c>
      <c r="Q2522" s="14">
        <f t="shared" si="195"/>
        <v>0</v>
      </c>
      <c r="R2522" s="14" t="e">
        <f t="shared" si="196"/>
        <v>#DIV/0!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9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0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8321</v>
      </c>
      <c r="P2523" t="s">
        <v>8350</v>
      </c>
      <c r="Q2523" s="14">
        <f t="shared" si="195"/>
        <v>109</v>
      </c>
      <c r="R2523" s="14">
        <f t="shared" si="196"/>
        <v>103.68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9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0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8321</v>
      </c>
      <c r="P2524" t="s">
        <v>8350</v>
      </c>
      <c r="Q2524" s="14">
        <f t="shared" si="195"/>
        <v>100</v>
      </c>
      <c r="R2524" s="14">
        <f t="shared" si="196"/>
        <v>185.19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9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0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8321</v>
      </c>
      <c r="P2525" t="s">
        <v>8350</v>
      </c>
      <c r="Q2525" s="14">
        <f t="shared" si="195"/>
        <v>156</v>
      </c>
      <c r="R2525" s="14">
        <f t="shared" si="196"/>
        <v>54.15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3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0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8321</v>
      </c>
      <c r="P2526" t="s">
        <v>8350</v>
      </c>
      <c r="Q2526" s="14">
        <f t="shared" si="195"/>
        <v>102</v>
      </c>
      <c r="R2526" s="14">
        <f t="shared" si="196"/>
        <v>177.21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9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0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8321</v>
      </c>
      <c r="P2527" t="s">
        <v>8350</v>
      </c>
      <c r="Q2527" s="14">
        <f t="shared" si="195"/>
        <v>100</v>
      </c>
      <c r="R2527" s="14">
        <f t="shared" si="196"/>
        <v>100.33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9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0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8321</v>
      </c>
      <c r="P2528" t="s">
        <v>8350</v>
      </c>
      <c r="Q2528" s="14">
        <f t="shared" si="195"/>
        <v>113</v>
      </c>
      <c r="R2528" s="14">
        <f t="shared" si="196"/>
        <v>136.91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9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0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8321</v>
      </c>
      <c r="P2529" t="s">
        <v>8350</v>
      </c>
      <c r="Q2529" s="14">
        <f t="shared" si="195"/>
        <v>102</v>
      </c>
      <c r="R2529" s="14">
        <f t="shared" si="196"/>
        <v>57.54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9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8321</v>
      </c>
      <c r="P2530" t="s">
        <v>8350</v>
      </c>
      <c r="Q2530" s="14">
        <f t="shared" si="195"/>
        <v>107</v>
      </c>
      <c r="R2530" s="14">
        <f t="shared" si="196"/>
        <v>52.96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3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0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8321</v>
      </c>
      <c r="P2531" t="s">
        <v>8350</v>
      </c>
      <c r="Q2531" s="14">
        <f t="shared" si="195"/>
        <v>104</v>
      </c>
      <c r="R2531" s="14">
        <f t="shared" si="196"/>
        <v>82.33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9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0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8321</v>
      </c>
      <c r="P2532" t="s">
        <v>8350</v>
      </c>
      <c r="Q2532" s="14">
        <f t="shared" si="195"/>
        <v>100</v>
      </c>
      <c r="R2532" s="14">
        <f t="shared" si="196"/>
        <v>135.41999999999999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9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0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8321</v>
      </c>
      <c r="P2533" t="s">
        <v>8350</v>
      </c>
      <c r="Q2533" s="14">
        <f t="shared" si="195"/>
        <v>100</v>
      </c>
      <c r="R2533" s="14">
        <f t="shared" si="196"/>
        <v>74.069999999999993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9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0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8321</v>
      </c>
      <c r="P2534" t="s">
        <v>8350</v>
      </c>
      <c r="Q2534" s="14">
        <f t="shared" si="195"/>
        <v>126</v>
      </c>
      <c r="R2534" s="14">
        <f t="shared" si="196"/>
        <v>84.08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9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0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8321</v>
      </c>
      <c r="P2535" t="s">
        <v>8350</v>
      </c>
      <c r="Q2535" s="14">
        <f t="shared" si="195"/>
        <v>111</v>
      </c>
      <c r="R2535" s="14">
        <f t="shared" si="196"/>
        <v>61.03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0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8321</v>
      </c>
      <c r="P2536" t="s">
        <v>8350</v>
      </c>
      <c r="Q2536" s="14">
        <f t="shared" si="195"/>
        <v>105</v>
      </c>
      <c r="R2536" s="14">
        <f t="shared" si="196"/>
        <v>150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2010</v>
      </c>
    </row>
    <row r="2537" spans="1:21" ht="17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0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8321</v>
      </c>
      <c r="P2537" t="s">
        <v>8350</v>
      </c>
      <c r="Q2537" s="14">
        <f t="shared" si="195"/>
        <v>104</v>
      </c>
      <c r="R2537" s="14">
        <f t="shared" si="196"/>
        <v>266.08999999999997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9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0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8321</v>
      </c>
      <c r="P2538" t="s">
        <v>8350</v>
      </c>
      <c r="Q2538" s="14">
        <f t="shared" si="195"/>
        <v>116</v>
      </c>
      <c r="R2538" s="14">
        <f t="shared" si="196"/>
        <v>7.25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9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0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8321</v>
      </c>
      <c r="P2539" t="s">
        <v>8350</v>
      </c>
      <c r="Q2539" s="14">
        <f t="shared" si="195"/>
        <v>110</v>
      </c>
      <c r="R2539" s="14">
        <f t="shared" si="196"/>
        <v>100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3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8321</v>
      </c>
      <c r="P2540" t="s">
        <v>8350</v>
      </c>
      <c r="Q2540" s="14">
        <f t="shared" si="195"/>
        <v>113</v>
      </c>
      <c r="R2540" s="14">
        <f t="shared" si="196"/>
        <v>109.96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9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0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8321</v>
      </c>
      <c r="P2541" t="s">
        <v>8350</v>
      </c>
      <c r="Q2541" s="14">
        <f t="shared" si="195"/>
        <v>100</v>
      </c>
      <c r="R2541" s="14">
        <f t="shared" si="196"/>
        <v>169.92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2015</v>
      </c>
    </row>
    <row r="2542" spans="1:21" ht="49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0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8321</v>
      </c>
      <c r="P2542" t="s">
        <v>8350</v>
      </c>
      <c r="Q2542" s="14">
        <f t="shared" si="195"/>
        <v>103</v>
      </c>
      <c r="R2542" s="14">
        <f t="shared" si="196"/>
        <v>95.74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9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0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8321</v>
      </c>
      <c r="P2543" t="s">
        <v>8350</v>
      </c>
      <c r="Q2543" s="14">
        <f t="shared" si="195"/>
        <v>107</v>
      </c>
      <c r="R2543" s="14">
        <f t="shared" si="196"/>
        <v>59.46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9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0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8321</v>
      </c>
      <c r="P2544" t="s">
        <v>8350</v>
      </c>
      <c r="Q2544" s="14">
        <f t="shared" si="195"/>
        <v>104</v>
      </c>
      <c r="R2544" s="14">
        <f t="shared" si="196"/>
        <v>55.77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9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0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8321</v>
      </c>
      <c r="P2545" t="s">
        <v>8350</v>
      </c>
      <c r="Q2545" s="14">
        <f t="shared" si="195"/>
        <v>156</v>
      </c>
      <c r="R2545" s="14">
        <f t="shared" si="196"/>
        <v>30.08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2011</v>
      </c>
    </row>
    <row r="2546" spans="1:21" ht="49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0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8321</v>
      </c>
      <c r="P2546" t="s">
        <v>8350</v>
      </c>
      <c r="Q2546" s="14">
        <f t="shared" si="195"/>
        <v>101</v>
      </c>
      <c r="R2546" s="14">
        <f t="shared" si="196"/>
        <v>88.44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9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0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8321</v>
      </c>
      <c r="P2547" t="s">
        <v>8350</v>
      </c>
      <c r="Q2547" s="14">
        <f t="shared" si="195"/>
        <v>195</v>
      </c>
      <c r="R2547" s="14">
        <f t="shared" si="196"/>
        <v>64.03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9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0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8321</v>
      </c>
      <c r="P2548" t="s">
        <v>8350</v>
      </c>
      <c r="Q2548" s="14">
        <f t="shared" si="195"/>
        <v>112</v>
      </c>
      <c r="R2548" s="14">
        <f t="shared" si="196"/>
        <v>60.15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9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0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8321</v>
      </c>
      <c r="P2549" t="s">
        <v>8350</v>
      </c>
      <c r="Q2549" s="14">
        <f t="shared" si="195"/>
        <v>120</v>
      </c>
      <c r="R2549" s="14">
        <f t="shared" si="196"/>
        <v>49.19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9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8321</v>
      </c>
      <c r="P2550" t="s">
        <v>8350</v>
      </c>
      <c r="Q2550" s="14">
        <f t="shared" si="195"/>
        <v>102</v>
      </c>
      <c r="R2550" s="14">
        <f t="shared" si="196"/>
        <v>165.16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9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8321</v>
      </c>
      <c r="P2551" t="s">
        <v>8350</v>
      </c>
      <c r="Q2551" s="14">
        <f t="shared" si="195"/>
        <v>103</v>
      </c>
      <c r="R2551" s="14">
        <f t="shared" si="196"/>
        <v>43.62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9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0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8321</v>
      </c>
      <c r="P2552" t="s">
        <v>8350</v>
      </c>
      <c r="Q2552" s="14">
        <f t="shared" si="195"/>
        <v>101</v>
      </c>
      <c r="R2552" s="14">
        <f t="shared" si="196"/>
        <v>43.7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9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0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8321</v>
      </c>
      <c r="P2553" t="s">
        <v>8350</v>
      </c>
      <c r="Q2553" s="14">
        <f t="shared" si="195"/>
        <v>103</v>
      </c>
      <c r="R2553" s="14">
        <f t="shared" si="196"/>
        <v>67.42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9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0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8321</v>
      </c>
      <c r="P2554" t="s">
        <v>8350</v>
      </c>
      <c r="Q2554" s="14">
        <f t="shared" si="195"/>
        <v>107</v>
      </c>
      <c r="R2554" s="14">
        <f t="shared" si="196"/>
        <v>177.5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9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0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8321</v>
      </c>
      <c r="P2555" t="s">
        <v>8350</v>
      </c>
      <c r="Q2555" s="14">
        <f t="shared" si="195"/>
        <v>156</v>
      </c>
      <c r="R2555" s="14">
        <f t="shared" si="196"/>
        <v>38.880000000000003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9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0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8321</v>
      </c>
      <c r="P2556" t="s">
        <v>8350</v>
      </c>
      <c r="Q2556" s="14">
        <f t="shared" si="195"/>
        <v>123</v>
      </c>
      <c r="R2556" s="14">
        <f t="shared" si="196"/>
        <v>54.99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9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8321</v>
      </c>
      <c r="P2557" t="s">
        <v>8350</v>
      </c>
      <c r="Q2557" s="14">
        <f t="shared" si="195"/>
        <v>107</v>
      </c>
      <c r="R2557" s="14">
        <f t="shared" si="196"/>
        <v>61.34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9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0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8321</v>
      </c>
      <c r="P2558" t="s">
        <v>8350</v>
      </c>
      <c r="Q2558" s="14">
        <f t="shared" si="195"/>
        <v>106</v>
      </c>
      <c r="R2558" s="14">
        <f t="shared" si="196"/>
        <v>23.12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3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8321</v>
      </c>
      <c r="P2559" t="s">
        <v>8350</v>
      </c>
      <c r="Q2559" s="14">
        <f t="shared" si="195"/>
        <v>118</v>
      </c>
      <c r="R2559" s="14">
        <f t="shared" si="196"/>
        <v>29.61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3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8321</v>
      </c>
      <c r="P2560" t="s">
        <v>8350</v>
      </c>
      <c r="Q2560" s="14">
        <f t="shared" si="195"/>
        <v>109</v>
      </c>
      <c r="R2560" s="14">
        <f t="shared" si="196"/>
        <v>75.61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9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0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8321</v>
      </c>
      <c r="P2561" t="s">
        <v>8350</v>
      </c>
      <c r="Q2561" s="14">
        <f t="shared" si="195"/>
        <v>111</v>
      </c>
      <c r="R2561" s="14">
        <f t="shared" si="196"/>
        <v>35.6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9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0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8321</v>
      </c>
      <c r="P2562" t="s">
        <v>8350</v>
      </c>
      <c r="Q2562" s="14">
        <f t="shared" si="195"/>
        <v>100</v>
      </c>
      <c r="R2562" s="14">
        <f t="shared" si="196"/>
        <v>143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9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8332</v>
      </c>
      <c r="P2563" t="s">
        <v>8333</v>
      </c>
      <c r="Q2563" s="14">
        <f t="shared" ref="Q2563:Q2626" si="200">ROUND(E2563/D2563*100,0)</f>
        <v>0</v>
      </c>
      <c r="R2563" s="14" t="e">
        <f t="shared" ref="R2563:R2626" si="201">ROUND(E2563/L2563,2)</f>
        <v>#DIV/0!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49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8332</v>
      </c>
      <c r="P2564" t="s">
        <v>8333</v>
      </c>
      <c r="Q2564" s="14">
        <f t="shared" si="200"/>
        <v>1</v>
      </c>
      <c r="R2564" s="14">
        <f t="shared" si="201"/>
        <v>25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3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8332</v>
      </c>
      <c r="P2565" t="s">
        <v>8333</v>
      </c>
      <c r="Q2565" s="14">
        <f t="shared" si="200"/>
        <v>0</v>
      </c>
      <c r="R2565" s="14" t="e">
        <f t="shared" si="201"/>
        <v>#DIV/0!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9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8332</v>
      </c>
      <c r="P2566" t="s">
        <v>8333</v>
      </c>
      <c r="Q2566" s="14">
        <f t="shared" si="200"/>
        <v>0</v>
      </c>
      <c r="R2566" s="14" t="e">
        <f t="shared" si="201"/>
        <v>#DIV/0!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9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8332</v>
      </c>
      <c r="P2567" t="s">
        <v>8333</v>
      </c>
      <c r="Q2567" s="14">
        <f t="shared" si="200"/>
        <v>1</v>
      </c>
      <c r="R2567" s="14">
        <f t="shared" si="201"/>
        <v>100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9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8332</v>
      </c>
      <c r="P2568" t="s">
        <v>8333</v>
      </c>
      <c r="Q2568" s="14">
        <f t="shared" si="200"/>
        <v>0</v>
      </c>
      <c r="R2568" s="14" t="e">
        <f t="shared" si="201"/>
        <v>#DIV/0!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9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8332</v>
      </c>
      <c r="P2569" t="s">
        <v>8333</v>
      </c>
      <c r="Q2569" s="14">
        <f t="shared" si="200"/>
        <v>0</v>
      </c>
      <c r="R2569" s="14">
        <f t="shared" si="201"/>
        <v>60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9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8332</v>
      </c>
      <c r="P2570" t="s">
        <v>8333</v>
      </c>
      <c r="Q2570" s="14">
        <f t="shared" si="200"/>
        <v>1</v>
      </c>
      <c r="R2570" s="14">
        <f t="shared" si="201"/>
        <v>50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9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8332</v>
      </c>
      <c r="P2571" t="s">
        <v>8333</v>
      </c>
      <c r="Q2571" s="14">
        <f t="shared" si="200"/>
        <v>2</v>
      </c>
      <c r="R2571" s="14">
        <f t="shared" si="201"/>
        <v>72.5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9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8332</v>
      </c>
      <c r="P2572" t="s">
        <v>8333</v>
      </c>
      <c r="Q2572" s="14">
        <f t="shared" si="200"/>
        <v>1</v>
      </c>
      <c r="R2572" s="14">
        <f t="shared" si="201"/>
        <v>29.5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9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8332</v>
      </c>
      <c r="P2573" t="s">
        <v>8333</v>
      </c>
      <c r="Q2573" s="14">
        <f t="shared" si="200"/>
        <v>0</v>
      </c>
      <c r="R2573" s="14">
        <f t="shared" si="201"/>
        <v>62.5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9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8332</v>
      </c>
      <c r="P2574" t="s">
        <v>8333</v>
      </c>
      <c r="Q2574" s="14">
        <f t="shared" si="200"/>
        <v>0</v>
      </c>
      <c r="R2574" s="14" t="e">
        <f t="shared" si="201"/>
        <v>#DIV/0!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9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8332</v>
      </c>
      <c r="P2575" t="s">
        <v>8333</v>
      </c>
      <c r="Q2575" s="14">
        <f t="shared" si="200"/>
        <v>0</v>
      </c>
      <c r="R2575" s="14" t="e">
        <f t="shared" si="201"/>
        <v>#DIV/0!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9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8332</v>
      </c>
      <c r="P2576" t="s">
        <v>8333</v>
      </c>
      <c r="Q2576" s="14">
        <f t="shared" si="200"/>
        <v>0</v>
      </c>
      <c r="R2576" s="14" t="e">
        <f t="shared" si="201"/>
        <v>#DIV/0!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9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8332</v>
      </c>
      <c r="P2577" t="s">
        <v>8333</v>
      </c>
      <c r="Q2577" s="14">
        <f t="shared" si="200"/>
        <v>0</v>
      </c>
      <c r="R2577" s="14" t="e">
        <f t="shared" si="201"/>
        <v>#DIV/0!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2015</v>
      </c>
    </row>
    <row r="2578" spans="1:21" ht="33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8332</v>
      </c>
      <c r="P2578" t="s">
        <v>8333</v>
      </c>
      <c r="Q2578" s="14">
        <f t="shared" si="200"/>
        <v>0</v>
      </c>
      <c r="R2578" s="14" t="e">
        <f t="shared" si="201"/>
        <v>#DIV/0!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9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8332</v>
      </c>
      <c r="P2579" t="s">
        <v>8333</v>
      </c>
      <c r="Q2579" s="14">
        <f t="shared" si="200"/>
        <v>0</v>
      </c>
      <c r="R2579" s="14" t="e">
        <f t="shared" si="201"/>
        <v>#DIV/0!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9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8332</v>
      </c>
      <c r="P2580" t="s">
        <v>8333</v>
      </c>
      <c r="Q2580" s="14">
        <f t="shared" si="200"/>
        <v>0</v>
      </c>
      <c r="R2580" s="14" t="e">
        <f t="shared" si="201"/>
        <v>#DIV/0!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9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8332</v>
      </c>
      <c r="P2581" t="s">
        <v>8333</v>
      </c>
      <c r="Q2581" s="14">
        <f t="shared" si="200"/>
        <v>0</v>
      </c>
      <c r="R2581" s="14">
        <f t="shared" si="201"/>
        <v>23.08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9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8332</v>
      </c>
      <c r="P2582" t="s">
        <v>8333</v>
      </c>
      <c r="Q2582" s="14">
        <f t="shared" si="200"/>
        <v>1</v>
      </c>
      <c r="R2582" s="14">
        <f t="shared" si="201"/>
        <v>25.5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9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8332</v>
      </c>
      <c r="P2583" t="s">
        <v>8333</v>
      </c>
      <c r="Q2583" s="14">
        <f t="shared" si="200"/>
        <v>11</v>
      </c>
      <c r="R2583" s="14">
        <f t="shared" si="201"/>
        <v>48.18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3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8332</v>
      </c>
      <c r="P2584" t="s">
        <v>8333</v>
      </c>
      <c r="Q2584" s="14">
        <f t="shared" si="200"/>
        <v>0</v>
      </c>
      <c r="R2584" s="14">
        <f t="shared" si="201"/>
        <v>1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3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8332</v>
      </c>
      <c r="P2585" t="s">
        <v>8333</v>
      </c>
      <c r="Q2585" s="14">
        <f t="shared" si="200"/>
        <v>1</v>
      </c>
      <c r="R2585" s="14">
        <f t="shared" si="201"/>
        <v>1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3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8332</v>
      </c>
      <c r="P2586" t="s">
        <v>8333</v>
      </c>
      <c r="Q2586" s="14">
        <f t="shared" si="200"/>
        <v>0</v>
      </c>
      <c r="R2586" s="14" t="e">
        <f t="shared" si="201"/>
        <v>#DIV/0!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9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8332</v>
      </c>
      <c r="P2587" t="s">
        <v>8333</v>
      </c>
      <c r="Q2587" s="14">
        <f t="shared" si="200"/>
        <v>0</v>
      </c>
      <c r="R2587" s="14">
        <f t="shared" si="201"/>
        <v>50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3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8332</v>
      </c>
      <c r="P2588" t="s">
        <v>8333</v>
      </c>
      <c r="Q2588" s="14">
        <f t="shared" si="200"/>
        <v>0</v>
      </c>
      <c r="R2588" s="14">
        <f t="shared" si="201"/>
        <v>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9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8332</v>
      </c>
      <c r="P2589" t="s">
        <v>8333</v>
      </c>
      <c r="Q2589" s="14">
        <f t="shared" si="200"/>
        <v>2</v>
      </c>
      <c r="R2589" s="14">
        <f t="shared" si="201"/>
        <v>202.83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9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8332</v>
      </c>
      <c r="P2590" t="s">
        <v>8333</v>
      </c>
      <c r="Q2590" s="14">
        <f t="shared" si="200"/>
        <v>4</v>
      </c>
      <c r="R2590" s="14">
        <f t="shared" si="201"/>
        <v>29.13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9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8332</v>
      </c>
      <c r="P2591" t="s">
        <v>8333</v>
      </c>
      <c r="Q2591" s="14">
        <f t="shared" si="200"/>
        <v>0</v>
      </c>
      <c r="R2591" s="14">
        <f t="shared" si="201"/>
        <v>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9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8332</v>
      </c>
      <c r="P2592" t="s">
        <v>8333</v>
      </c>
      <c r="Q2592" s="14">
        <f t="shared" si="200"/>
        <v>0</v>
      </c>
      <c r="R2592" s="14" t="e">
        <f t="shared" si="201"/>
        <v>#DIV/0!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9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8332</v>
      </c>
      <c r="P2593" t="s">
        <v>8333</v>
      </c>
      <c r="Q2593" s="14">
        <f t="shared" si="200"/>
        <v>2</v>
      </c>
      <c r="R2593" s="14">
        <f t="shared" si="201"/>
        <v>13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9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8332</v>
      </c>
      <c r="P2594" t="s">
        <v>8333</v>
      </c>
      <c r="Q2594" s="14">
        <f t="shared" si="200"/>
        <v>0</v>
      </c>
      <c r="R2594" s="14">
        <f t="shared" si="201"/>
        <v>50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9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8332</v>
      </c>
      <c r="P2595" t="s">
        <v>8333</v>
      </c>
      <c r="Q2595" s="14">
        <f t="shared" si="200"/>
        <v>0</v>
      </c>
      <c r="R2595" s="14" t="e">
        <f t="shared" si="201"/>
        <v>#DIV/0!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9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8332</v>
      </c>
      <c r="P2596" t="s">
        <v>8333</v>
      </c>
      <c r="Q2596" s="14">
        <f t="shared" si="200"/>
        <v>0</v>
      </c>
      <c r="R2596" s="14">
        <f t="shared" si="201"/>
        <v>1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3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8332</v>
      </c>
      <c r="P2597" t="s">
        <v>8333</v>
      </c>
      <c r="Q2597" s="14">
        <f t="shared" si="200"/>
        <v>12</v>
      </c>
      <c r="R2597" s="14">
        <f t="shared" si="201"/>
        <v>96.05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9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8332</v>
      </c>
      <c r="P2598" t="s">
        <v>8333</v>
      </c>
      <c r="Q2598" s="14">
        <f t="shared" si="200"/>
        <v>24</v>
      </c>
      <c r="R2598" s="14">
        <f t="shared" si="201"/>
        <v>305.77999999999997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9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8332</v>
      </c>
      <c r="P2599" t="s">
        <v>8333</v>
      </c>
      <c r="Q2599" s="14">
        <f t="shared" si="200"/>
        <v>6</v>
      </c>
      <c r="R2599" s="14">
        <f t="shared" si="201"/>
        <v>12.14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3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8332</v>
      </c>
      <c r="P2600" t="s">
        <v>8333</v>
      </c>
      <c r="Q2600" s="14">
        <f t="shared" si="200"/>
        <v>39</v>
      </c>
      <c r="R2600" s="14">
        <f t="shared" si="201"/>
        <v>83.57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3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8332</v>
      </c>
      <c r="P2601" t="s">
        <v>8333</v>
      </c>
      <c r="Q2601" s="14">
        <f t="shared" si="200"/>
        <v>1</v>
      </c>
      <c r="R2601" s="14">
        <f t="shared" si="201"/>
        <v>18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3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8332</v>
      </c>
      <c r="P2602" t="s">
        <v>8333</v>
      </c>
      <c r="Q2602" s="14">
        <f t="shared" si="200"/>
        <v>7</v>
      </c>
      <c r="R2602" s="14">
        <f t="shared" si="201"/>
        <v>115.53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9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0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8315</v>
      </c>
      <c r="P2603" t="s">
        <v>8351</v>
      </c>
      <c r="Q2603" s="14">
        <f t="shared" si="200"/>
        <v>661</v>
      </c>
      <c r="R2603" s="14">
        <f t="shared" si="201"/>
        <v>21.9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9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0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8315</v>
      </c>
      <c r="P2604" t="s">
        <v>8351</v>
      </c>
      <c r="Q2604" s="14">
        <f t="shared" si="200"/>
        <v>326</v>
      </c>
      <c r="R2604" s="14">
        <f t="shared" si="201"/>
        <v>80.02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3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0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8315</v>
      </c>
      <c r="P2605" t="s">
        <v>8351</v>
      </c>
      <c r="Q2605" s="14">
        <f t="shared" si="200"/>
        <v>101</v>
      </c>
      <c r="R2605" s="14">
        <f t="shared" si="201"/>
        <v>35.520000000000003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9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0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8315</v>
      </c>
      <c r="P2606" t="s">
        <v>8351</v>
      </c>
      <c r="Q2606" s="14">
        <f t="shared" si="200"/>
        <v>104</v>
      </c>
      <c r="R2606" s="14">
        <f t="shared" si="201"/>
        <v>64.930000000000007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9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0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8315</v>
      </c>
      <c r="P2607" t="s">
        <v>8351</v>
      </c>
      <c r="Q2607" s="14">
        <f t="shared" si="200"/>
        <v>107</v>
      </c>
      <c r="R2607" s="14">
        <f t="shared" si="201"/>
        <v>60.97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0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8315</v>
      </c>
      <c r="P2608" t="s">
        <v>8351</v>
      </c>
      <c r="Q2608" s="14">
        <f t="shared" si="200"/>
        <v>110</v>
      </c>
      <c r="R2608" s="14">
        <f t="shared" si="201"/>
        <v>31.44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9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0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8315</v>
      </c>
      <c r="P2609" t="s">
        <v>8351</v>
      </c>
      <c r="Q2609" s="14">
        <f t="shared" si="200"/>
        <v>408</v>
      </c>
      <c r="R2609" s="14">
        <f t="shared" si="201"/>
        <v>81.95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9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8315</v>
      </c>
      <c r="P2610" t="s">
        <v>8351</v>
      </c>
      <c r="Q2610" s="14">
        <f t="shared" si="200"/>
        <v>224</v>
      </c>
      <c r="R2610" s="14">
        <f t="shared" si="201"/>
        <v>58.93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9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0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8315</v>
      </c>
      <c r="P2611" t="s">
        <v>8351</v>
      </c>
      <c r="Q2611" s="14">
        <f t="shared" si="200"/>
        <v>304</v>
      </c>
      <c r="R2611" s="14">
        <f t="shared" si="201"/>
        <v>157.29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3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0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8315</v>
      </c>
      <c r="P2612" t="s">
        <v>8351</v>
      </c>
      <c r="Q2612" s="14">
        <f t="shared" si="200"/>
        <v>141</v>
      </c>
      <c r="R2612" s="14">
        <f t="shared" si="201"/>
        <v>55.76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9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0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8315</v>
      </c>
      <c r="P2613" t="s">
        <v>8351</v>
      </c>
      <c r="Q2613" s="14">
        <f t="shared" si="200"/>
        <v>2791</v>
      </c>
      <c r="R2613" s="14">
        <f t="shared" si="201"/>
        <v>83.8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2017</v>
      </c>
    </row>
    <row r="2614" spans="1:21" ht="49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0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8315</v>
      </c>
      <c r="P2614" t="s">
        <v>8351</v>
      </c>
      <c r="Q2614" s="14">
        <f t="shared" si="200"/>
        <v>172</v>
      </c>
      <c r="R2614" s="14">
        <f t="shared" si="201"/>
        <v>58.42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2015</v>
      </c>
    </row>
    <row r="2615" spans="1:21" ht="49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0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8315</v>
      </c>
      <c r="P2615" t="s">
        <v>8351</v>
      </c>
      <c r="Q2615" s="14">
        <f t="shared" si="200"/>
        <v>101</v>
      </c>
      <c r="R2615" s="14">
        <f t="shared" si="201"/>
        <v>270.57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9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8315</v>
      </c>
      <c r="P2616" t="s">
        <v>8351</v>
      </c>
      <c r="Q2616" s="14">
        <f t="shared" si="200"/>
        <v>102</v>
      </c>
      <c r="R2616" s="14">
        <f t="shared" si="201"/>
        <v>107.1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9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0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8315</v>
      </c>
      <c r="P2617" t="s">
        <v>8351</v>
      </c>
      <c r="Q2617" s="14">
        <f t="shared" si="200"/>
        <v>170</v>
      </c>
      <c r="R2617" s="14">
        <f t="shared" si="201"/>
        <v>47.18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9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0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8315</v>
      </c>
      <c r="P2618" t="s">
        <v>8351</v>
      </c>
      <c r="Q2618" s="14">
        <f t="shared" si="200"/>
        <v>115</v>
      </c>
      <c r="R2618" s="14">
        <f t="shared" si="201"/>
        <v>120.31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9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0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8315</v>
      </c>
      <c r="P2619" t="s">
        <v>8351</v>
      </c>
      <c r="Q2619" s="14">
        <f t="shared" si="200"/>
        <v>878</v>
      </c>
      <c r="R2619" s="14">
        <f t="shared" si="201"/>
        <v>27.6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3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8315</v>
      </c>
      <c r="P2620" t="s">
        <v>8351</v>
      </c>
      <c r="Q2620" s="14">
        <f t="shared" si="200"/>
        <v>105</v>
      </c>
      <c r="R2620" s="14">
        <f t="shared" si="201"/>
        <v>205.3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9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0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8315</v>
      </c>
      <c r="P2621" t="s">
        <v>8351</v>
      </c>
      <c r="Q2621" s="14">
        <f t="shared" si="200"/>
        <v>188</v>
      </c>
      <c r="R2621" s="14">
        <f t="shared" si="201"/>
        <v>35.549999999999997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9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0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8315</v>
      </c>
      <c r="P2622" t="s">
        <v>8351</v>
      </c>
      <c r="Q2622" s="14">
        <f t="shared" si="200"/>
        <v>144</v>
      </c>
      <c r="R2622" s="14">
        <f t="shared" si="201"/>
        <v>74.64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9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8315</v>
      </c>
      <c r="P2623" t="s">
        <v>8351</v>
      </c>
      <c r="Q2623" s="14">
        <f t="shared" si="200"/>
        <v>146</v>
      </c>
      <c r="R2623" s="14">
        <f t="shared" si="201"/>
        <v>47.06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9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0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8315</v>
      </c>
      <c r="P2624" t="s">
        <v>8351</v>
      </c>
      <c r="Q2624" s="14">
        <f t="shared" si="200"/>
        <v>131</v>
      </c>
      <c r="R2624" s="14">
        <f t="shared" si="201"/>
        <v>26.59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9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0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8315</v>
      </c>
      <c r="P2625" t="s">
        <v>8351</v>
      </c>
      <c r="Q2625" s="14">
        <f t="shared" si="200"/>
        <v>114</v>
      </c>
      <c r="R2625" s="14">
        <f t="shared" si="201"/>
        <v>36.770000000000003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9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0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8315</v>
      </c>
      <c r="P2626" t="s">
        <v>8351</v>
      </c>
      <c r="Q2626" s="14">
        <f t="shared" si="200"/>
        <v>1379</v>
      </c>
      <c r="R2626" s="14">
        <f t="shared" si="201"/>
        <v>31.82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9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0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8315</v>
      </c>
      <c r="P2627" t="s">
        <v>8351</v>
      </c>
      <c r="Q2627" s="14">
        <f t="shared" ref="Q2627:Q2690" si="205">ROUND(E2627/D2627*100,0)</f>
        <v>956</v>
      </c>
      <c r="R2627" s="14">
        <f t="shared" ref="R2627:R2690" si="206">ROUND(E2627/L2627,2)</f>
        <v>27.58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9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0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8315</v>
      </c>
      <c r="P2628" t="s">
        <v>8351</v>
      </c>
      <c r="Q2628" s="14">
        <f t="shared" si="205"/>
        <v>112</v>
      </c>
      <c r="R2628" s="14">
        <f t="shared" si="206"/>
        <v>56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9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0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8315</v>
      </c>
      <c r="P2629" t="s">
        <v>8351</v>
      </c>
      <c r="Q2629" s="14">
        <f t="shared" si="205"/>
        <v>647</v>
      </c>
      <c r="R2629" s="14">
        <f t="shared" si="206"/>
        <v>21.56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3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8315</v>
      </c>
      <c r="P2630" t="s">
        <v>8351</v>
      </c>
      <c r="Q2630" s="14">
        <f t="shared" si="205"/>
        <v>110</v>
      </c>
      <c r="R2630" s="14">
        <f t="shared" si="206"/>
        <v>44.1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3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8315</v>
      </c>
      <c r="P2631" t="s">
        <v>8351</v>
      </c>
      <c r="Q2631" s="14">
        <f t="shared" si="205"/>
        <v>128</v>
      </c>
      <c r="R2631" s="14">
        <f t="shared" si="206"/>
        <v>63.87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9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0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8315</v>
      </c>
      <c r="P2632" t="s">
        <v>8351</v>
      </c>
      <c r="Q2632" s="14">
        <f t="shared" si="205"/>
        <v>158</v>
      </c>
      <c r="R2632" s="14">
        <f t="shared" si="206"/>
        <v>38.99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9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0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8315</v>
      </c>
      <c r="P2633" t="s">
        <v>8351</v>
      </c>
      <c r="Q2633" s="14">
        <f t="shared" si="205"/>
        <v>115</v>
      </c>
      <c r="R2633" s="14">
        <f t="shared" si="206"/>
        <v>80.19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9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0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8315</v>
      </c>
      <c r="P2634" t="s">
        <v>8351</v>
      </c>
      <c r="Q2634" s="14">
        <f t="shared" si="205"/>
        <v>137</v>
      </c>
      <c r="R2634" s="14">
        <f t="shared" si="206"/>
        <v>34.9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9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0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8315</v>
      </c>
      <c r="P2635" t="s">
        <v>8351</v>
      </c>
      <c r="Q2635" s="14">
        <f t="shared" si="205"/>
        <v>355</v>
      </c>
      <c r="R2635" s="14">
        <f t="shared" si="206"/>
        <v>89.1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9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0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8315</v>
      </c>
      <c r="P2636" t="s">
        <v>8351</v>
      </c>
      <c r="Q2636" s="14">
        <f t="shared" si="205"/>
        <v>106</v>
      </c>
      <c r="R2636" s="14">
        <f t="shared" si="206"/>
        <v>39.44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9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0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8315</v>
      </c>
      <c r="P2637" t="s">
        <v>8351</v>
      </c>
      <c r="Q2637" s="14">
        <f t="shared" si="205"/>
        <v>100</v>
      </c>
      <c r="R2637" s="14">
        <f t="shared" si="206"/>
        <v>136.9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9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0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8315</v>
      </c>
      <c r="P2638" t="s">
        <v>8351</v>
      </c>
      <c r="Q2638" s="14">
        <f t="shared" si="205"/>
        <v>187</v>
      </c>
      <c r="R2638" s="14">
        <f t="shared" si="206"/>
        <v>37.46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3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0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8315</v>
      </c>
      <c r="P2639" t="s">
        <v>8351</v>
      </c>
      <c r="Q2639" s="14">
        <f t="shared" si="205"/>
        <v>166</v>
      </c>
      <c r="R2639" s="14">
        <f t="shared" si="206"/>
        <v>31.96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9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8315</v>
      </c>
      <c r="P2640" t="s">
        <v>8351</v>
      </c>
      <c r="Q2640" s="14">
        <f t="shared" si="205"/>
        <v>102</v>
      </c>
      <c r="R2640" s="14">
        <f t="shared" si="206"/>
        <v>25.21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2015</v>
      </c>
    </row>
    <row r="2641" spans="1:21" ht="49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0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8315</v>
      </c>
      <c r="P2641" t="s">
        <v>8351</v>
      </c>
      <c r="Q2641" s="14">
        <f t="shared" si="205"/>
        <v>164</v>
      </c>
      <c r="R2641" s="14">
        <f t="shared" si="206"/>
        <v>10.039999999999999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8315</v>
      </c>
      <c r="P2642" t="s">
        <v>8351</v>
      </c>
      <c r="Q2642" s="14">
        <f t="shared" si="205"/>
        <v>106</v>
      </c>
      <c r="R2642" s="14">
        <f t="shared" si="206"/>
        <v>45.94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3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8315</v>
      </c>
      <c r="P2643" t="s">
        <v>8351</v>
      </c>
      <c r="Q2643" s="14">
        <f t="shared" si="205"/>
        <v>1</v>
      </c>
      <c r="R2643" s="14">
        <f t="shared" si="206"/>
        <v>15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5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8315</v>
      </c>
      <c r="P2644" t="s">
        <v>8351</v>
      </c>
      <c r="Q2644" s="14">
        <f t="shared" si="205"/>
        <v>0</v>
      </c>
      <c r="R2644" s="14" t="e">
        <f t="shared" si="206"/>
        <v>#DIV/0!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9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8315</v>
      </c>
      <c r="P2645" t="s">
        <v>8351</v>
      </c>
      <c r="Q2645" s="14">
        <f t="shared" si="205"/>
        <v>34</v>
      </c>
      <c r="R2645" s="14">
        <f t="shared" si="206"/>
        <v>223.58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9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8315</v>
      </c>
      <c r="P2646" t="s">
        <v>8351</v>
      </c>
      <c r="Q2646" s="14">
        <f t="shared" si="205"/>
        <v>2</v>
      </c>
      <c r="R2646" s="14">
        <f t="shared" si="206"/>
        <v>39.479999999999997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9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8315</v>
      </c>
      <c r="P2647" t="s">
        <v>8351</v>
      </c>
      <c r="Q2647" s="14">
        <f t="shared" si="205"/>
        <v>11</v>
      </c>
      <c r="R2647" s="14">
        <f t="shared" si="206"/>
        <v>91.3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9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8315</v>
      </c>
      <c r="P2648" t="s">
        <v>8351</v>
      </c>
      <c r="Q2648" s="14">
        <f t="shared" si="205"/>
        <v>8</v>
      </c>
      <c r="R2648" s="14">
        <f t="shared" si="206"/>
        <v>78.67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9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8315</v>
      </c>
      <c r="P2649" t="s">
        <v>8351</v>
      </c>
      <c r="Q2649" s="14">
        <f t="shared" si="205"/>
        <v>1</v>
      </c>
      <c r="R2649" s="14">
        <f t="shared" si="206"/>
        <v>12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9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8315</v>
      </c>
      <c r="P2650" t="s">
        <v>8351</v>
      </c>
      <c r="Q2650" s="14">
        <f t="shared" si="205"/>
        <v>1</v>
      </c>
      <c r="R2650" s="14">
        <f t="shared" si="206"/>
        <v>17.670000000000002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7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8315</v>
      </c>
      <c r="P2651" t="s">
        <v>8351</v>
      </c>
      <c r="Q2651" s="14">
        <f t="shared" si="205"/>
        <v>0</v>
      </c>
      <c r="R2651" s="14">
        <f t="shared" si="206"/>
        <v>41.33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2016</v>
      </c>
    </row>
    <row r="2652" spans="1:21" ht="49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8315</v>
      </c>
      <c r="P2652" t="s">
        <v>8351</v>
      </c>
      <c r="Q2652" s="14">
        <f t="shared" si="205"/>
        <v>1</v>
      </c>
      <c r="R2652" s="14">
        <f t="shared" si="206"/>
        <v>71.599999999999994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9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8315</v>
      </c>
      <c r="P2653" t="s">
        <v>8351</v>
      </c>
      <c r="Q2653" s="14">
        <f t="shared" si="205"/>
        <v>2</v>
      </c>
      <c r="R2653" s="14">
        <f t="shared" si="206"/>
        <v>307.82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9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8315</v>
      </c>
      <c r="P2654" t="s">
        <v>8351</v>
      </c>
      <c r="Q2654" s="14">
        <f t="shared" si="205"/>
        <v>1</v>
      </c>
      <c r="R2654" s="14">
        <f t="shared" si="206"/>
        <v>80.45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9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8315</v>
      </c>
      <c r="P2655" t="s">
        <v>8351</v>
      </c>
      <c r="Q2655" s="14">
        <f t="shared" si="205"/>
        <v>12</v>
      </c>
      <c r="R2655" s="14">
        <f t="shared" si="206"/>
        <v>83.94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9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8315</v>
      </c>
      <c r="P2656" t="s">
        <v>8351</v>
      </c>
      <c r="Q2656" s="14">
        <f t="shared" si="205"/>
        <v>0</v>
      </c>
      <c r="R2656" s="14">
        <f t="shared" si="206"/>
        <v>8.5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7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8315</v>
      </c>
      <c r="P2657" t="s">
        <v>8351</v>
      </c>
      <c r="Q2657" s="14">
        <f t="shared" si="205"/>
        <v>21</v>
      </c>
      <c r="R2657" s="14">
        <f t="shared" si="206"/>
        <v>73.37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3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8315</v>
      </c>
      <c r="P2658" t="s">
        <v>8351</v>
      </c>
      <c r="Q2658" s="14">
        <f t="shared" si="205"/>
        <v>11</v>
      </c>
      <c r="R2658" s="14">
        <f t="shared" si="206"/>
        <v>112.86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9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8315</v>
      </c>
      <c r="P2659" t="s">
        <v>8351</v>
      </c>
      <c r="Q2659" s="14">
        <f t="shared" si="205"/>
        <v>19</v>
      </c>
      <c r="R2659" s="14">
        <f t="shared" si="206"/>
        <v>95.28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9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8315</v>
      </c>
      <c r="P2660" t="s">
        <v>8351</v>
      </c>
      <c r="Q2660" s="14">
        <f t="shared" si="205"/>
        <v>0</v>
      </c>
      <c r="R2660" s="14">
        <f t="shared" si="206"/>
        <v>22.75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7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8315</v>
      </c>
      <c r="P2661" t="s">
        <v>8351</v>
      </c>
      <c r="Q2661" s="14">
        <f t="shared" si="205"/>
        <v>3</v>
      </c>
      <c r="R2661" s="14">
        <f t="shared" si="206"/>
        <v>133.30000000000001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9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8315</v>
      </c>
      <c r="P2662" t="s">
        <v>8351</v>
      </c>
      <c r="Q2662" s="14">
        <f t="shared" si="205"/>
        <v>0</v>
      </c>
      <c r="R2662" s="14">
        <f t="shared" si="206"/>
        <v>3.8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9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0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8315</v>
      </c>
      <c r="P2663" t="s">
        <v>8352</v>
      </c>
      <c r="Q2663" s="14">
        <f t="shared" si="205"/>
        <v>103</v>
      </c>
      <c r="R2663" s="14">
        <f t="shared" si="206"/>
        <v>85.75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9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0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8315</v>
      </c>
      <c r="P2664" t="s">
        <v>8352</v>
      </c>
      <c r="Q2664" s="14">
        <f t="shared" si="205"/>
        <v>107</v>
      </c>
      <c r="R2664" s="14">
        <f t="shared" si="206"/>
        <v>267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9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0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8315</v>
      </c>
      <c r="P2665" t="s">
        <v>8352</v>
      </c>
      <c r="Q2665" s="14">
        <f t="shared" si="205"/>
        <v>105</v>
      </c>
      <c r="R2665" s="14">
        <f t="shared" si="206"/>
        <v>373.56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9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0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8315</v>
      </c>
      <c r="P2666" t="s">
        <v>8352</v>
      </c>
      <c r="Q2666" s="14">
        <f t="shared" si="205"/>
        <v>103</v>
      </c>
      <c r="R2666" s="14">
        <f t="shared" si="206"/>
        <v>174.04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9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0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8315</v>
      </c>
      <c r="P2667" t="s">
        <v>8352</v>
      </c>
      <c r="Q2667" s="14">
        <f t="shared" si="205"/>
        <v>123</v>
      </c>
      <c r="R2667" s="14">
        <f t="shared" si="206"/>
        <v>93.7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9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0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8315</v>
      </c>
      <c r="P2668" t="s">
        <v>8352</v>
      </c>
      <c r="Q2668" s="14">
        <f t="shared" si="205"/>
        <v>159</v>
      </c>
      <c r="R2668" s="14">
        <f t="shared" si="206"/>
        <v>77.33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9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0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8315</v>
      </c>
      <c r="P2669" t="s">
        <v>8352</v>
      </c>
      <c r="Q2669" s="14">
        <f t="shared" si="205"/>
        <v>111</v>
      </c>
      <c r="R2669" s="14">
        <f t="shared" si="206"/>
        <v>92.22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3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8315</v>
      </c>
      <c r="P2670" t="s">
        <v>8352</v>
      </c>
      <c r="Q2670" s="14">
        <f t="shared" si="205"/>
        <v>171</v>
      </c>
      <c r="R2670" s="14">
        <f t="shared" si="206"/>
        <v>60.96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9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0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8315</v>
      </c>
      <c r="P2671" t="s">
        <v>8352</v>
      </c>
      <c r="Q2671" s="14">
        <f t="shared" si="205"/>
        <v>125</v>
      </c>
      <c r="R2671" s="14">
        <f t="shared" si="206"/>
        <v>91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2016</v>
      </c>
    </row>
    <row r="2672" spans="1:21" ht="49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8315</v>
      </c>
      <c r="P2672" t="s">
        <v>8352</v>
      </c>
      <c r="Q2672" s="14">
        <f t="shared" si="205"/>
        <v>6</v>
      </c>
      <c r="R2672" s="14">
        <f t="shared" si="206"/>
        <v>41.58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9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8315</v>
      </c>
      <c r="P2673" t="s">
        <v>8352</v>
      </c>
      <c r="Q2673" s="14">
        <f t="shared" si="205"/>
        <v>11</v>
      </c>
      <c r="R2673" s="14">
        <f t="shared" si="206"/>
        <v>33.76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9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8315</v>
      </c>
      <c r="P2674" t="s">
        <v>8352</v>
      </c>
      <c r="Q2674" s="14">
        <f t="shared" si="205"/>
        <v>33</v>
      </c>
      <c r="R2674" s="14">
        <f t="shared" si="206"/>
        <v>70.62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9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8315</v>
      </c>
      <c r="P2675" t="s">
        <v>8352</v>
      </c>
      <c r="Q2675" s="14">
        <f t="shared" si="205"/>
        <v>28</v>
      </c>
      <c r="R2675" s="14">
        <f t="shared" si="206"/>
        <v>167.15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5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8315</v>
      </c>
      <c r="P2676" t="s">
        <v>8352</v>
      </c>
      <c r="Q2676" s="14">
        <f t="shared" si="205"/>
        <v>63</v>
      </c>
      <c r="R2676" s="14">
        <f t="shared" si="206"/>
        <v>128.62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9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8315</v>
      </c>
      <c r="P2677" t="s">
        <v>8352</v>
      </c>
      <c r="Q2677" s="14">
        <f t="shared" si="205"/>
        <v>8</v>
      </c>
      <c r="R2677" s="14">
        <f t="shared" si="206"/>
        <v>65.41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9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8315</v>
      </c>
      <c r="P2678" t="s">
        <v>8352</v>
      </c>
      <c r="Q2678" s="14">
        <f t="shared" si="205"/>
        <v>50</v>
      </c>
      <c r="R2678" s="14">
        <f t="shared" si="206"/>
        <v>117.56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9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8315</v>
      </c>
      <c r="P2679" t="s">
        <v>8352</v>
      </c>
      <c r="Q2679" s="14">
        <f t="shared" si="205"/>
        <v>18</v>
      </c>
      <c r="R2679" s="14">
        <f t="shared" si="206"/>
        <v>126.48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9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8315</v>
      </c>
      <c r="P2680" t="s">
        <v>8352</v>
      </c>
      <c r="Q2680" s="14">
        <f t="shared" si="205"/>
        <v>0</v>
      </c>
      <c r="R2680" s="14">
        <f t="shared" si="206"/>
        <v>550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9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8315</v>
      </c>
      <c r="P2681" t="s">
        <v>8352</v>
      </c>
      <c r="Q2681" s="14">
        <f t="shared" si="205"/>
        <v>0</v>
      </c>
      <c r="R2681" s="14">
        <f t="shared" si="206"/>
        <v>44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7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8315</v>
      </c>
      <c r="P2682" t="s">
        <v>8352</v>
      </c>
      <c r="Q2682" s="14">
        <f t="shared" si="205"/>
        <v>1</v>
      </c>
      <c r="R2682" s="14">
        <f t="shared" si="206"/>
        <v>69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9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8332</v>
      </c>
      <c r="P2683" t="s">
        <v>8333</v>
      </c>
      <c r="Q2683" s="14">
        <f t="shared" si="205"/>
        <v>1</v>
      </c>
      <c r="R2683" s="14">
        <f t="shared" si="206"/>
        <v>27.5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9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8332</v>
      </c>
      <c r="P2684" t="s">
        <v>8333</v>
      </c>
      <c r="Q2684" s="14">
        <f t="shared" si="205"/>
        <v>28</v>
      </c>
      <c r="R2684" s="14">
        <f t="shared" si="206"/>
        <v>84.9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9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8332</v>
      </c>
      <c r="P2685" t="s">
        <v>8333</v>
      </c>
      <c r="Q2685" s="14">
        <f t="shared" si="205"/>
        <v>0</v>
      </c>
      <c r="R2685" s="14">
        <f t="shared" si="206"/>
        <v>12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9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8332</v>
      </c>
      <c r="P2686" t="s">
        <v>8333</v>
      </c>
      <c r="Q2686" s="14">
        <f t="shared" si="205"/>
        <v>1</v>
      </c>
      <c r="R2686" s="14">
        <f t="shared" si="206"/>
        <v>200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9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8332</v>
      </c>
      <c r="P2687" t="s">
        <v>8333</v>
      </c>
      <c r="Q2687" s="14">
        <f t="shared" si="205"/>
        <v>0</v>
      </c>
      <c r="R2687" s="14">
        <f t="shared" si="206"/>
        <v>10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9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8332</v>
      </c>
      <c r="P2688" t="s">
        <v>8333</v>
      </c>
      <c r="Q2688" s="14">
        <f t="shared" si="205"/>
        <v>0</v>
      </c>
      <c r="R2688" s="14" t="e">
        <f t="shared" si="206"/>
        <v>#DIV/0!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9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8332</v>
      </c>
      <c r="P2689" t="s">
        <v>8333</v>
      </c>
      <c r="Q2689" s="14">
        <f t="shared" si="205"/>
        <v>0</v>
      </c>
      <c r="R2689" s="14" t="e">
        <f t="shared" si="206"/>
        <v>#DIV/0!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3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8332</v>
      </c>
      <c r="P2690" t="s">
        <v>8333</v>
      </c>
      <c r="Q2690" s="14">
        <f t="shared" si="205"/>
        <v>0</v>
      </c>
      <c r="R2690" s="14">
        <f t="shared" si="206"/>
        <v>5.29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9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8332</v>
      </c>
      <c r="P2691" t="s">
        <v>8333</v>
      </c>
      <c r="Q2691" s="14">
        <f t="shared" ref="Q2691:Q2754" si="210">ROUND(E2691/D2691*100,0)</f>
        <v>0</v>
      </c>
      <c r="R2691" s="14">
        <f t="shared" ref="R2691:R2754" si="211">ROUND(E2691/L2691,2)</f>
        <v>1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49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8332</v>
      </c>
      <c r="P2692" t="s">
        <v>8333</v>
      </c>
      <c r="Q2692" s="14">
        <f t="shared" si="210"/>
        <v>11</v>
      </c>
      <c r="R2692" s="14">
        <f t="shared" si="211"/>
        <v>72.760000000000005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3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8332</v>
      </c>
      <c r="P2693" t="s">
        <v>8333</v>
      </c>
      <c r="Q2693" s="14">
        <f t="shared" si="210"/>
        <v>0</v>
      </c>
      <c r="R2693" s="14">
        <f t="shared" si="211"/>
        <v>17.5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9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8332</v>
      </c>
      <c r="P2694" t="s">
        <v>8333</v>
      </c>
      <c r="Q2694" s="14">
        <f t="shared" si="210"/>
        <v>1</v>
      </c>
      <c r="R2694" s="14">
        <f t="shared" si="211"/>
        <v>25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9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8332</v>
      </c>
      <c r="P2695" t="s">
        <v>8333</v>
      </c>
      <c r="Q2695" s="14">
        <f t="shared" si="210"/>
        <v>1</v>
      </c>
      <c r="R2695" s="14">
        <f t="shared" si="211"/>
        <v>13.33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9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8332</v>
      </c>
      <c r="P2696" t="s">
        <v>8333</v>
      </c>
      <c r="Q2696" s="14">
        <f t="shared" si="210"/>
        <v>0</v>
      </c>
      <c r="R2696" s="14">
        <f t="shared" si="211"/>
        <v>1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3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8332</v>
      </c>
      <c r="P2697" t="s">
        <v>8333</v>
      </c>
      <c r="Q2697" s="14">
        <f t="shared" si="210"/>
        <v>0</v>
      </c>
      <c r="R2697" s="14">
        <f t="shared" si="211"/>
        <v>23.67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9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8332</v>
      </c>
      <c r="P2698" t="s">
        <v>8333</v>
      </c>
      <c r="Q2698" s="14">
        <f t="shared" si="210"/>
        <v>6</v>
      </c>
      <c r="R2698" s="14">
        <f t="shared" si="211"/>
        <v>89.21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9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8332</v>
      </c>
      <c r="P2699" t="s">
        <v>8333</v>
      </c>
      <c r="Q2699" s="14">
        <f t="shared" si="210"/>
        <v>26</v>
      </c>
      <c r="R2699" s="14">
        <f t="shared" si="211"/>
        <v>116.56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9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8332</v>
      </c>
      <c r="P2700" t="s">
        <v>8333</v>
      </c>
      <c r="Q2700" s="14">
        <f t="shared" si="210"/>
        <v>0</v>
      </c>
      <c r="R2700" s="14">
        <f t="shared" si="211"/>
        <v>13.01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9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8332</v>
      </c>
      <c r="P2701" t="s">
        <v>8333</v>
      </c>
      <c r="Q2701" s="14">
        <f t="shared" si="210"/>
        <v>0</v>
      </c>
      <c r="R2701" s="14" t="e">
        <f t="shared" si="211"/>
        <v>#DIV/0!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9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8332</v>
      </c>
      <c r="P2702" t="s">
        <v>8333</v>
      </c>
      <c r="Q2702" s="14">
        <f t="shared" si="210"/>
        <v>1</v>
      </c>
      <c r="R2702" s="14">
        <f t="shared" si="211"/>
        <v>17.5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9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8313</v>
      </c>
      <c r="P2703" t="s">
        <v>8353</v>
      </c>
      <c r="Q2703" s="14">
        <f t="shared" si="210"/>
        <v>46</v>
      </c>
      <c r="R2703" s="14">
        <f t="shared" si="211"/>
        <v>34.130000000000003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9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8313</v>
      </c>
      <c r="P2704" t="s">
        <v>8353</v>
      </c>
      <c r="Q2704" s="14">
        <f t="shared" si="210"/>
        <v>34</v>
      </c>
      <c r="R2704" s="14">
        <f t="shared" si="211"/>
        <v>132.35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3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8313</v>
      </c>
      <c r="P2705" t="s">
        <v>8353</v>
      </c>
      <c r="Q2705" s="14">
        <f t="shared" si="210"/>
        <v>104</v>
      </c>
      <c r="R2705" s="14">
        <f t="shared" si="211"/>
        <v>922.22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9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8313</v>
      </c>
      <c r="P2706" t="s">
        <v>8353</v>
      </c>
      <c r="Q2706" s="14">
        <f t="shared" si="210"/>
        <v>6</v>
      </c>
      <c r="R2706" s="14">
        <f t="shared" si="211"/>
        <v>163.57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3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8313</v>
      </c>
      <c r="P2707" t="s">
        <v>8353</v>
      </c>
      <c r="Q2707" s="14">
        <f t="shared" si="210"/>
        <v>11</v>
      </c>
      <c r="R2707" s="14">
        <f t="shared" si="211"/>
        <v>217.38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9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0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8313</v>
      </c>
      <c r="P2708" t="s">
        <v>8353</v>
      </c>
      <c r="Q2708" s="14">
        <f t="shared" si="210"/>
        <v>112</v>
      </c>
      <c r="R2708" s="14">
        <f t="shared" si="211"/>
        <v>149.44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9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8313</v>
      </c>
      <c r="P2709" t="s">
        <v>8353</v>
      </c>
      <c r="Q2709" s="14">
        <f t="shared" si="210"/>
        <v>351</v>
      </c>
      <c r="R2709" s="14">
        <f t="shared" si="211"/>
        <v>71.239999999999995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9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8313</v>
      </c>
      <c r="P2710" t="s">
        <v>8353</v>
      </c>
      <c r="Q2710" s="14">
        <f t="shared" si="210"/>
        <v>233</v>
      </c>
      <c r="R2710" s="14">
        <f t="shared" si="211"/>
        <v>44.46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9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0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8313</v>
      </c>
      <c r="P2711" t="s">
        <v>8353</v>
      </c>
      <c r="Q2711" s="14">
        <f t="shared" si="210"/>
        <v>102</v>
      </c>
      <c r="R2711" s="14">
        <f t="shared" si="211"/>
        <v>164.94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3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0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8313</v>
      </c>
      <c r="P2712" t="s">
        <v>8353</v>
      </c>
      <c r="Q2712" s="14">
        <f t="shared" si="210"/>
        <v>154</v>
      </c>
      <c r="R2712" s="14">
        <f t="shared" si="211"/>
        <v>84.87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9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0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8313</v>
      </c>
      <c r="P2713" t="s">
        <v>8353</v>
      </c>
      <c r="Q2713" s="14">
        <f t="shared" si="210"/>
        <v>101</v>
      </c>
      <c r="R2713" s="14">
        <f t="shared" si="211"/>
        <v>53.95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9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0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8313</v>
      </c>
      <c r="P2714" t="s">
        <v>8353</v>
      </c>
      <c r="Q2714" s="14">
        <f t="shared" si="210"/>
        <v>131</v>
      </c>
      <c r="R2714" s="14">
        <f t="shared" si="211"/>
        <v>50.53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9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0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8313</v>
      </c>
      <c r="P2715" t="s">
        <v>8353</v>
      </c>
      <c r="Q2715" s="14">
        <f t="shared" si="210"/>
        <v>102</v>
      </c>
      <c r="R2715" s="14">
        <f t="shared" si="211"/>
        <v>108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3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0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8313</v>
      </c>
      <c r="P2716" t="s">
        <v>8353</v>
      </c>
      <c r="Q2716" s="14">
        <f t="shared" si="210"/>
        <v>116</v>
      </c>
      <c r="R2716" s="14">
        <f t="shared" si="211"/>
        <v>95.37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9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0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8313</v>
      </c>
      <c r="P2717" t="s">
        <v>8353</v>
      </c>
      <c r="Q2717" s="14">
        <f t="shared" si="210"/>
        <v>265</v>
      </c>
      <c r="R2717" s="14">
        <f t="shared" si="211"/>
        <v>57.63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0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8313</v>
      </c>
      <c r="P2718" t="s">
        <v>8353</v>
      </c>
      <c r="Q2718" s="14">
        <f t="shared" si="210"/>
        <v>120</v>
      </c>
      <c r="R2718" s="14">
        <f t="shared" si="211"/>
        <v>64.16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9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0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8313</v>
      </c>
      <c r="P2719" t="s">
        <v>8353</v>
      </c>
      <c r="Q2719" s="14">
        <f t="shared" si="210"/>
        <v>120</v>
      </c>
      <c r="R2719" s="14">
        <f t="shared" si="211"/>
        <v>92.39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9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8313</v>
      </c>
      <c r="P2720" t="s">
        <v>8353</v>
      </c>
      <c r="Q2720" s="14">
        <f t="shared" si="210"/>
        <v>104</v>
      </c>
      <c r="R2720" s="14">
        <f t="shared" si="211"/>
        <v>125.98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9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0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8313</v>
      </c>
      <c r="P2721" t="s">
        <v>8353</v>
      </c>
      <c r="Q2721" s="14">
        <f t="shared" si="210"/>
        <v>109</v>
      </c>
      <c r="R2721" s="14">
        <f t="shared" si="211"/>
        <v>94.64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9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0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8313</v>
      </c>
      <c r="P2722" t="s">
        <v>8353</v>
      </c>
      <c r="Q2722" s="14">
        <f t="shared" si="210"/>
        <v>118</v>
      </c>
      <c r="R2722" s="14">
        <f t="shared" si="211"/>
        <v>170.7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9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0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8315</v>
      </c>
      <c r="P2723" t="s">
        <v>8345</v>
      </c>
      <c r="Q2723" s="14">
        <f t="shared" si="210"/>
        <v>1462</v>
      </c>
      <c r="R2723" s="14">
        <f t="shared" si="211"/>
        <v>40.76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9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0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8315</v>
      </c>
      <c r="P2724" t="s">
        <v>8345</v>
      </c>
      <c r="Q2724" s="14">
        <f t="shared" si="210"/>
        <v>253</v>
      </c>
      <c r="R2724" s="14">
        <f t="shared" si="211"/>
        <v>68.25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2017</v>
      </c>
    </row>
    <row r="2725" spans="1:21" ht="49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0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8315</v>
      </c>
      <c r="P2725" t="s">
        <v>8345</v>
      </c>
      <c r="Q2725" s="14">
        <f t="shared" si="210"/>
        <v>140</v>
      </c>
      <c r="R2725" s="14">
        <f t="shared" si="211"/>
        <v>95.49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9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0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8315</v>
      </c>
      <c r="P2726" t="s">
        <v>8345</v>
      </c>
      <c r="Q2726" s="14">
        <f t="shared" si="210"/>
        <v>297</v>
      </c>
      <c r="R2726" s="14">
        <f t="shared" si="211"/>
        <v>7.19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3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0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8315</v>
      </c>
      <c r="P2727" t="s">
        <v>8345</v>
      </c>
      <c r="Q2727" s="14">
        <f t="shared" si="210"/>
        <v>145</v>
      </c>
      <c r="R2727" s="14">
        <f t="shared" si="211"/>
        <v>511.65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7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0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8315</v>
      </c>
      <c r="P2728" t="s">
        <v>8345</v>
      </c>
      <c r="Q2728" s="14">
        <f t="shared" si="210"/>
        <v>106</v>
      </c>
      <c r="R2728" s="14">
        <f t="shared" si="211"/>
        <v>261.75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9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0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8315</v>
      </c>
      <c r="P2729" t="s">
        <v>8345</v>
      </c>
      <c r="Q2729" s="14">
        <f t="shared" si="210"/>
        <v>493</v>
      </c>
      <c r="R2729" s="14">
        <f t="shared" si="211"/>
        <v>69.760000000000005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3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8315</v>
      </c>
      <c r="P2730" t="s">
        <v>8345</v>
      </c>
      <c r="Q2730" s="14">
        <f t="shared" si="210"/>
        <v>202</v>
      </c>
      <c r="R2730" s="14">
        <f t="shared" si="211"/>
        <v>77.23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3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8315</v>
      </c>
      <c r="P2731" t="s">
        <v>8345</v>
      </c>
      <c r="Q2731" s="14">
        <f t="shared" si="210"/>
        <v>104</v>
      </c>
      <c r="R2731" s="14">
        <f t="shared" si="211"/>
        <v>340.57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3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0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8315</v>
      </c>
      <c r="P2732" t="s">
        <v>8345</v>
      </c>
      <c r="Q2732" s="14">
        <f t="shared" si="210"/>
        <v>170</v>
      </c>
      <c r="R2732" s="14">
        <f t="shared" si="211"/>
        <v>67.42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9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0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8315</v>
      </c>
      <c r="P2733" t="s">
        <v>8345</v>
      </c>
      <c r="Q2733" s="14">
        <f t="shared" si="210"/>
        <v>104</v>
      </c>
      <c r="R2733" s="14">
        <f t="shared" si="211"/>
        <v>845.7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9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8315</v>
      </c>
      <c r="P2734" t="s">
        <v>8345</v>
      </c>
      <c r="Q2734" s="14">
        <f t="shared" si="210"/>
        <v>118</v>
      </c>
      <c r="R2734" s="14">
        <f t="shared" si="211"/>
        <v>97.19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9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0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8315</v>
      </c>
      <c r="P2735" t="s">
        <v>8345</v>
      </c>
      <c r="Q2735" s="14">
        <f t="shared" si="210"/>
        <v>108</v>
      </c>
      <c r="R2735" s="14">
        <f t="shared" si="211"/>
        <v>451.84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9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0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8315</v>
      </c>
      <c r="P2736" t="s">
        <v>8345</v>
      </c>
      <c r="Q2736" s="14">
        <f t="shared" si="210"/>
        <v>2260300</v>
      </c>
      <c r="R2736" s="14">
        <f t="shared" si="211"/>
        <v>138.66999999999999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9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0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8315</v>
      </c>
      <c r="P2737" t="s">
        <v>8345</v>
      </c>
      <c r="Q2737" s="14">
        <f t="shared" si="210"/>
        <v>978</v>
      </c>
      <c r="R2737" s="14">
        <f t="shared" si="211"/>
        <v>21.64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0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8315</v>
      </c>
      <c r="P2738" t="s">
        <v>8345</v>
      </c>
      <c r="Q2738" s="14">
        <f t="shared" si="210"/>
        <v>123</v>
      </c>
      <c r="R2738" s="14">
        <f t="shared" si="211"/>
        <v>169.52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9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0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8315</v>
      </c>
      <c r="P2739" t="s">
        <v>8345</v>
      </c>
      <c r="Q2739" s="14">
        <f t="shared" si="210"/>
        <v>246</v>
      </c>
      <c r="R2739" s="14">
        <f t="shared" si="211"/>
        <v>161.88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2014</v>
      </c>
    </row>
    <row r="2740" spans="1:21" ht="49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8315</v>
      </c>
      <c r="P2740" t="s">
        <v>8345</v>
      </c>
      <c r="Q2740" s="14">
        <f t="shared" si="210"/>
        <v>148</v>
      </c>
      <c r="R2740" s="14">
        <f t="shared" si="211"/>
        <v>493.13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9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0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8315</v>
      </c>
      <c r="P2741" t="s">
        <v>8345</v>
      </c>
      <c r="Q2741" s="14">
        <f t="shared" si="210"/>
        <v>384</v>
      </c>
      <c r="R2741" s="14">
        <f t="shared" si="211"/>
        <v>22.12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3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0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8315</v>
      </c>
      <c r="P2742" t="s">
        <v>8345</v>
      </c>
      <c r="Q2742" s="14">
        <f t="shared" si="210"/>
        <v>103</v>
      </c>
      <c r="R2742" s="14">
        <f t="shared" si="211"/>
        <v>18.239999999999998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3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8318</v>
      </c>
      <c r="P2743" t="s">
        <v>8354</v>
      </c>
      <c r="Q2743" s="14">
        <f t="shared" si="210"/>
        <v>0</v>
      </c>
      <c r="R2743" s="14">
        <f t="shared" si="211"/>
        <v>8.75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9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8318</v>
      </c>
      <c r="P2744" t="s">
        <v>8354</v>
      </c>
      <c r="Q2744" s="14">
        <f t="shared" si="210"/>
        <v>29</v>
      </c>
      <c r="R2744" s="14">
        <f t="shared" si="211"/>
        <v>40.61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5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8318</v>
      </c>
      <c r="P2745" t="s">
        <v>8354</v>
      </c>
      <c r="Q2745" s="14">
        <f t="shared" si="210"/>
        <v>0</v>
      </c>
      <c r="R2745" s="14" t="e">
        <f t="shared" si="211"/>
        <v>#DIV/0!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9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8318</v>
      </c>
      <c r="P2746" t="s">
        <v>8354</v>
      </c>
      <c r="Q2746" s="14">
        <f t="shared" si="210"/>
        <v>5</v>
      </c>
      <c r="R2746" s="14">
        <f t="shared" si="211"/>
        <v>37.950000000000003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9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8318</v>
      </c>
      <c r="P2747" t="s">
        <v>8354</v>
      </c>
      <c r="Q2747" s="14">
        <f t="shared" si="210"/>
        <v>22</v>
      </c>
      <c r="R2747" s="14">
        <f t="shared" si="211"/>
        <v>35.729999999999997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9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8318</v>
      </c>
      <c r="P2748" t="s">
        <v>8354</v>
      </c>
      <c r="Q2748" s="14">
        <f t="shared" si="210"/>
        <v>27</v>
      </c>
      <c r="R2748" s="14">
        <f t="shared" si="211"/>
        <v>42.16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9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8318</v>
      </c>
      <c r="P2749" t="s">
        <v>8354</v>
      </c>
      <c r="Q2749" s="14">
        <f t="shared" si="210"/>
        <v>28</v>
      </c>
      <c r="R2749" s="14">
        <f t="shared" si="211"/>
        <v>35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3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8318</v>
      </c>
      <c r="P2750" t="s">
        <v>8354</v>
      </c>
      <c r="Q2750" s="14">
        <f t="shared" si="210"/>
        <v>1</v>
      </c>
      <c r="R2750" s="14">
        <f t="shared" si="211"/>
        <v>13.25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3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8318</v>
      </c>
      <c r="P2751" t="s">
        <v>8354</v>
      </c>
      <c r="Q2751" s="14">
        <f t="shared" si="210"/>
        <v>1</v>
      </c>
      <c r="R2751" s="14">
        <f t="shared" si="211"/>
        <v>55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9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8318</v>
      </c>
      <c r="P2752" t="s">
        <v>8354</v>
      </c>
      <c r="Q2752" s="14">
        <f t="shared" si="210"/>
        <v>0</v>
      </c>
      <c r="R2752" s="14" t="e">
        <f t="shared" si="211"/>
        <v>#DIV/0!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9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8318</v>
      </c>
      <c r="P2753" t="s">
        <v>8354</v>
      </c>
      <c r="Q2753" s="14">
        <f t="shared" si="210"/>
        <v>0</v>
      </c>
      <c r="R2753" s="14" t="e">
        <f t="shared" si="211"/>
        <v>#DIV/0!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9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8318</v>
      </c>
      <c r="P2754" t="s">
        <v>8354</v>
      </c>
      <c r="Q2754" s="14">
        <f t="shared" si="210"/>
        <v>11</v>
      </c>
      <c r="R2754" s="14">
        <f t="shared" si="211"/>
        <v>39.29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9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8318</v>
      </c>
      <c r="P2755" t="s">
        <v>8354</v>
      </c>
      <c r="Q2755" s="14">
        <f t="shared" ref="Q2755:Q2818" si="215">ROUND(E2755/D2755*100,0)</f>
        <v>19</v>
      </c>
      <c r="R2755" s="14">
        <f t="shared" ref="R2755:R2818" si="216">ROUND(E2755/L2755,2)</f>
        <v>47.5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9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8318</v>
      </c>
      <c r="P2756" t="s">
        <v>8354</v>
      </c>
      <c r="Q2756" s="14">
        <f t="shared" si="215"/>
        <v>0</v>
      </c>
      <c r="R2756" s="14" t="e">
        <f t="shared" si="216"/>
        <v>#DIV/0!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3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8318</v>
      </c>
      <c r="P2757" t="s">
        <v>8354</v>
      </c>
      <c r="Q2757" s="14">
        <f t="shared" si="215"/>
        <v>52</v>
      </c>
      <c r="R2757" s="14">
        <f t="shared" si="216"/>
        <v>17.329999999999998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9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8318</v>
      </c>
      <c r="P2758" t="s">
        <v>8354</v>
      </c>
      <c r="Q2758" s="14">
        <f t="shared" si="215"/>
        <v>10</v>
      </c>
      <c r="R2758" s="14">
        <f t="shared" si="216"/>
        <v>31.76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2014</v>
      </c>
    </row>
    <row r="2759" spans="1:21" ht="33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8318</v>
      </c>
      <c r="P2759" t="s">
        <v>8354</v>
      </c>
      <c r="Q2759" s="14">
        <f t="shared" si="215"/>
        <v>1</v>
      </c>
      <c r="R2759" s="14">
        <f t="shared" si="216"/>
        <v>5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9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8318</v>
      </c>
      <c r="P2760" t="s">
        <v>8354</v>
      </c>
      <c r="Q2760" s="14">
        <f t="shared" si="215"/>
        <v>12</v>
      </c>
      <c r="R2760" s="14">
        <f t="shared" si="216"/>
        <v>39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9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8318</v>
      </c>
      <c r="P2761" t="s">
        <v>8354</v>
      </c>
      <c r="Q2761" s="14">
        <f t="shared" si="215"/>
        <v>11</v>
      </c>
      <c r="R2761" s="14">
        <f t="shared" si="216"/>
        <v>52.5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9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8318</v>
      </c>
      <c r="P2762" t="s">
        <v>8354</v>
      </c>
      <c r="Q2762" s="14">
        <f t="shared" si="215"/>
        <v>0</v>
      </c>
      <c r="R2762" s="14" t="e">
        <f t="shared" si="216"/>
        <v>#DIV/0!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3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8318</v>
      </c>
      <c r="P2763" t="s">
        <v>8354</v>
      </c>
      <c r="Q2763" s="14">
        <f t="shared" si="215"/>
        <v>1</v>
      </c>
      <c r="R2763" s="14">
        <f t="shared" si="216"/>
        <v>9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2013</v>
      </c>
    </row>
    <row r="2764" spans="1:21" ht="49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8318</v>
      </c>
      <c r="P2764" t="s">
        <v>8354</v>
      </c>
      <c r="Q2764" s="14">
        <f t="shared" si="215"/>
        <v>1</v>
      </c>
      <c r="R2764" s="14">
        <f t="shared" si="216"/>
        <v>25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3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8318</v>
      </c>
      <c r="P2765" t="s">
        <v>8354</v>
      </c>
      <c r="Q2765" s="14">
        <f t="shared" si="215"/>
        <v>0</v>
      </c>
      <c r="R2765" s="14">
        <f t="shared" si="216"/>
        <v>30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9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8318</v>
      </c>
      <c r="P2766" t="s">
        <v>8354</v>
      </c>
      <c r="Q2766" s="14">
        <f t="shared" si="215"/>
        <v>1</v>
      </c>
      <c r="R2766" s="14">
        <f t="shared" si="216"/>
        <v>11.25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9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8318</v>
      </c>
      <c r="P2767" t="s">
        <v>8354</v>
      </c>
      <c r="Q2767" s="14">
        <f t="shared" si="215"/>
        <v>0</v>
      </c>
      <c r="R2767" s="14" t="e">
        <f t="shared" si="216"/>
        <v>#DIV/0!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9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8318</v>
      </c>
      <c r="P2768" t="s">
        <v>8354</v>
      </c>
      <c r="Q2768" s="14">
        <f t="shared" si="215"/>
        <v>2</v>
      </c>
      <c r="R2768" s="14">
        <f t="shared" si="216"/>
        <v>25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9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8318</v>
      </c>
      <c r="P2769" t="s">
        <v>8354</v>
      </c>
      <c r="Q2769" s="14">
        <f t="shared" si="215"/>
        <v>1</v>
      </c>
      <c r="R2769" s="14">
        <f t="shared" si="216"/>
        <v>11.33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9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8318</v>
      </c>
      <c r="P2770" t="s">
        <v>8354</v>
      </c>
      <c r="Q2770" s="14">
        <f t="shared" si="215"/>
        <v>14</v>
      </c>
      <c r="R2770" s="14">
        <f t="shared" si="216"/>
        <v>29.47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9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8318</v>
      </c>
      <c r="P2771" t="s">
        <v>8354</v>
      </c>
      <c r="Q2771" s="14">
        <f t="shared" si="215"/>
        <v>0</v>
      </c>
      <c r="R2771" s="14">
        <f t="shared" si="216"/>
        <v>1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9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8318</v>
      </c>
      <c r="P2772" t="s">
        <v>8354</v>
      </c>
      <c r="Q2772" s="14">
        <f t="shared" si="215"/>
        <v>10</v>
      </c>
      <c r="R2772" s="14">
        <f t="shared" si="216"/>
        <v>63.1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9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8318</v>
      </c>
      <c r="P2773" t="s">
        <v>8354</v>
      </c>
      <c r="Q2773" s="14">
        <f t="shared" si="215"/>
        <v>0</v>
      </c>
      <c r="R2773" s="14" t="e">
        <f t="shared" si="216"/>
        <v>#DIV/0!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2013</v>
      </c>
    </row>
    <row r="2774" spans="1:21" ht="49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8318</v>
      </c>
      <c r="P2774" t="s">
        <v>8354</v>
      </c>
      <c r="Q2774" s="14">
        <f t="shared" si="215"/>
        <v>0</v>
      </c>
      <c r="R2774" s="14" t="e">
        <f t="shared" si="216"/>
        <v>#DIV/0!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9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8318</v>
      </c>
      <c r="P2775" t="s">
        <v>8354</v>
      </c>
      <c r="Q2775" s="14">
        <f t="shared" si="215"/>
        <v>0</v>
      </c>
      <c r="R2775" s="14">
        <f t="shared" si="216"/>
        <v>1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9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8318</v>
      </c>
      <c r="P2776" t="s">
        <v>8354</v>
      </c>
      <c r="Q2776" s="14">
        <f t="shared" si="215"/>
        <v>14</v>
      </c>
      <c r="R2776" s="14">
        <f t="shared" si="216"/>
        <v>43.85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9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8318</v>
      </c>
      <c r="P2777" t="s">
        <v>8354</v>
      </c>
      <c r="Q2777" s="14">
        <f t="shared" si="215"/>
        <v>3</v>
      </c>
      <c r="R2777" s="14">
        <f t="shared" si="216"/>
        <v>75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9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8318</v>
      </c>
      <c r="P2778" t="s">
        <v>8354</v>
      </c>
      <c r="Q2778" s="14">
        <f t="shared" si="215"/>
        <v>8</v>
      </c>
      <c r="R2778" s="14">
        <f t="shared" si="216"/>
        <v>45.97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9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8318</v>
      </c>
      <c r="P2779" t="s">
        <v>8354</v>
      </c>
      <c r="Q2779" s="14">
        <f t="shared" si="215"/>
        <v>0</v>
      </c>
      <c r="R2779" s="14">
        <f t="shared" si="216"/>
        <v>10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5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8318</v>
      </c>
      <c r="P2780" t="s">
        <v>8354</v>
      </c>
      <c r="Q2780" s="14">
        <f t="shared" si="215"/>
        <v>26</v>
      </c>
      <c r="R2780" s="14">
        <f t="shared" si="216"/>
        <v>93.67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9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8318</v>
      </c>
      <c r="P2781" t="s">
        <v>8354</v>
      </c>
      <c r="Q2781" s="14">
        <f t="shared" si="215"/>
        <v>2</v>
      </c>
      <c r="R2781" s="14">
        <f t="shared" si="216"/>
        <v>53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3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8318</v>
      </c>
      <c r="P2782" t="s">
        <v>8354</v>
      </c>
      <c r="Q2782" s="14">
        <f t="shared" si="215"/>
        <v>0</v>
      </c>
      <c r="R2782" s="14" t="e">
        <f t="shared" si="216"/>
        <v>#DIV/0!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3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0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8313</v>
      </c>
      <c r="P2783" t="s">
        <v>8314</v>
      </c>
      <c r="Q2783" s="14">
        <f t="shared" si="215"/>
        <v>105</v>
      </c>
      <c r="R2783" s="14">
        <f t="shared" si="216"/>
        <v>47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3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0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8313</v>
      </c>
      <c r="P2784" t="s">
        <v>8314</v>
      </c>
      <c r="Q2784" s="14">
        <f t="shared" si="215"/>
        <v>120</v>
      </c>
      <c r="R2784" s="14">
        <f t="shared" si="216"/>
        <v>66.67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9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0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8313</v>
      </c>
      <c r="P2785" t="s">
        <v>8314</v>
      </c>
      <c r="Q2785" s="14">
        <f t="shared" si="215"/>
        <v>115</v>
      </c>
      <c r="R2785" s="14">
        <f t="shared" si="216"/>
        <v>18.77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9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0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8313</v>
      </c>
      <c r="P2786" t="s">
        <v>8314</v>
      </c>
      <c r="Q2786" s="14">
        <f t="shared" si="215"/>
        <v>119</v>
      </c>
      <c r="R2786" s="14">
        <f t="shared" si="216"/>
        <v>66.11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9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0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8313</v>
      </c>
      <c r="P2787" t="s">
        <v>8314</v>
      </c>
      <c r="Q2787" s="14">
        <f t="shared" si="215"/>
        <v>105</v>
      </c>
      <c r="R2787" s="14">
        <f t="shared" si="216"/>
        <v>36.86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3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0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8313</v>
      </c>
      <c r="P2788" t="s">
        <v>8314</v>
      </c>
      <c r="Q2788" s="14">
        <f t="shared" si="215"/>
        <v>118</v>
      </c>
      <c r="R2788" s="14">
        <f t="shared" si="216"/>
        <v>39.81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9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0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8313</v>
      </c>
      <c r="P2789" t="s">
        <v>8314</v>
      </c>
      <c r="Q2789" s="14">
        <f t="shared" si="215"/>
        <v>120</v>
      </c>
      <c r="R2789" s="14">
        <f t="shared" si="216"/>
        <v>31.5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3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8313</v>
      </c>
      <c r="P2790" t="s">
        <v>8314</v>
      </c>
      <c r="Q2790" s="14">
        <f t="shared" si="215"/>
        <v>103</v>
      </c>
      <c r="R2790" s="14">
        <f t="shared" si="216"/>
        <v>102.5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3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0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8313</v>
      </c>
      <c r="P2791" t="s">
        <v>8314</v>
      </c>
      <c r="Q2791" s="14">
        <f t="shared" si="215"/>
        <v>101</v>
      </c>
      <c r="R2791" s="14">
        <f t="shared" si="216"/>
        <v>126.46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9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0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8313</v>
      </c>
      <c r="P2792" t="s">
        <v>8314</v>
      </c>
      <c r="Q2792" s="14">
        <f t="shared" si="215"/>
        <v>105</v>
      </c>
      <c r="R2792" s="14">
        <f t="shared" si="216"/>
        <v>47.88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9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0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8313</v>
      </c>
      <c r="P2793" t="s">
        <v>8314</v>
      </c>
      <c r="Q2793" s="14">
        <f t="shared" si="215"/>
        <v>103</v>
      </c>
      <c r="R2793" s="14">
        <f t="shared" si="216"/>
        <v>73.209999999999994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9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0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8313</v>
      </c>
      <c r="P2794" t="s">
        <v>8314</v>
      </c>
      <c r="Q2794" s="14">
        <f t="shared" si="215"/>
        <v>108</v>
      </c>
      <c r="R2794" s="14">
        <f t="shared" si="216"/>
        <v>89.67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0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8313</v>
      </c>
      <c r="P2795" t="s">
        <v>8314</v>
      </c>
      <c r="Q2795" s="14">
        <f t="shared" si="215"/>
        <v>111</v>
      </c>
      <c r="R2795" s="14">
        <f t="shared" si="216"/>
        <v>151.46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9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0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8313</v>
      </c>
      <c r="P2796" t="s">
        <v>8314</v>
      </c>
      <c r="Q2796" s="14">
        <f t="shared" si="215"/>
        <v>150</v>
      </c>
      <c r="R2796" s="14">
        <f t="shared" si="216"/>
        <v>25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9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0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8313</v>
      </c>
      <c r="P2797" t="s">
        <v>8314</v>
      </c>
      <c r="Q2797" s="14">
        <f t="shared" si="215"/>
        <v>104</v>
      </c>
      <c r="R2797" s="14">
        <f t="shared" si="216"/>
        <v>36.5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9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0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8313</v>
      </c>
      <c r="P2798" t="s">
        <v>8314</v>
      </c>
      <c r="Q2798" s="14">
        <f t="shared" si="215"/>
        <v>116</v>
      </c>
      <c r="R2798" s="14">
        <f t="shared" si="216"/>
        <v>44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9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0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8313</v>
      </c>
      <c r="P2799" t="s">
        <v>8314</v>
      </c>
      <c r="Q2799" s="14">
        <f t="shared" si="215"/>
        <v>103</v>
      </c>
      <c r="R2799" s="14">
        <f t="shared" si="216"/>
        <v>87.36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9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8313</v>
      </c>
      <c r="P2800" t="s">
        <v>8314</v>
      </c>
      <c r="Q2800" s="14">
        <f t="shared" si="215"/>
        <v>101</v>
      </c>
      <c r="R2800" s="14">
        <f t="shared" si="216"/>
        <v>36.47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9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0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8313</v>
      </c>
      <c r="P2801" t="s">
        <v>8314</v>
      </c>
      <c r="Q2801" s="14">
        <f t="shared" si="215"/>
        <v>117</v>
      </c>
      <c r="R2801" s="14">
        <f t="shared" si="216"/>
        <v>44.86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9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0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8313</v>
      </c>
      <c r="P2802" t="s">
        <v>8314</v>
      </c>
      <c r="Q2802" s="14">
        <f t="shared" si="215"/>
        <v>133</v>
      </c>
      <c r="R2802" s="14">
        <f t="shared" si="216"/>
        <v>42.9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2015</v>
      </c>
    </row>
    <row r="2803" spans="1:21" ht="49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0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8313</v>
      </c>
      <c r="P2803" t="s">
        <v>8314</v>
      </c>
      <c r="Q2803" s="14">
        <f t="shared" si="215"/>
        <v>133</v>
      </c>
      <c r="R2803" s="14">
        <f t="shared" si="216"/>
        <v>51.23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9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0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8313</v>
      </c>
      <c r="P2804" t="s">
        <v>8314</v>
      </c>
      <c r="Q2804" s="14">
        <f t="shared" si="215"/>
        <v>102</v>
      </c>
      <c r="R2804" s="14">
        <f t="shared" si="216"/>
        <v>33.94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9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0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8313</v>
      </c>
      <c r="P2805" t="s">
        <v>8314</v>
      </c>
      <c r="Q2805" s="14">
        <f t="shared" si="215"/>
        <v>128</v>
      </c>
      <c r="R2805" s="14">
        <f t="shared" si="216"/>
        <v>90.74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9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0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8313</v>
      </c>
      <c r="P2806" t="s">
        <v>8314</v>
      </c>
      <c r="Q2806" s="14">
        <f t="shared" si="215"/>
        <v>115</v>
      </c>
      <c r="R2806" s="14">
        <f t="shared" si="216"/>
        <v>50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0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8313</v>
      </c>
      <c r="P2807" t="s">
        <v>8314</v>
      </c>
      <c r="Q2807" s="14">
        <f t="shared" si="215"/>
        <v>110</v>
      </c>
      <c r="R2807" s="14">
        <f t="shared" si="216"/>
        <v>24.44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9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0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8313</v>
      </c>
      <c r="P2808" t="s">
        <v>8314</v>
      </c>
      <c r="Q2808" s="14">
        <f t="shared" si="215"/>
        <v>112</v>
      </c>
      <c r="R2808" s="14">
        <f t="shared" si="216"/>
        <v>44.25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7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0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8313</v>
      </c>
      <c r="P2809" t="s">
        <v>8314</v>
      </c>
      <c r="Q2809" s="14">
        <f t="shared" si="215"/>
        <v>126</v>
      </c>
      <c r="R2809" s="14">
        <f t="shared" si="216"/>
        <v>67.739999999999995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9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8313</v>
      </c>
      <c r="P2810" t="s">
        <v>8314</v>
      </c>
      <c r="Q2810" s="14">
        <f t="shared" si="215"/>
        <v>100</v>
      </c>
      <c r="R2810" s="14">
        <f t="shared" si="216"/>
        <v>65.38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9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0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8313</v>
      </c>
      <c r="P2811" t="s">
        <v>8314</v>
      </c>
      <c r="Q2811" s="14">
        <f t="shared" si="215"/>
        <v>102</v>
      </c>
      <c r="R2811" s="14">
        <f t="shared" si="216"/>
        <v>121.9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9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0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8313</v>
      </c>
      <c r="P2812" t="s">
        <v>8314</v>
      </c>
      <c r="Q2812" s="14">
        <f t="shared" si="215"/>
        <v>108</v>
      </c>
      <c r="R2812" s="14">
        <f t="shared" si="216"/>
        <v>47.46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9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0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8313</v>
      </c>
      <c r="P2813" t="s">
        <v>8314</v>
      </c>
      <c r="Q2813" s="14">
        <f t="shared" si="215"/>
        <v>100</v>
      </c>
      <c r="R2813" s="14">
        <f t="shared" si="216"/>
        <v>92.84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9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0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8313</v>
      </c>
      <c r="P2814" t="s">
        <v>8314</v>
      </c>
      <c r="Q2814" s="14">
        <f t="shared" si="215"/>
        <v>113</v>
      </c>
      <c r="R2814" s="14">
        <f t="shared" si="216"/>
        <v>68.25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9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0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8313</v>
      </c>
      <c r="P2815" t="s">
        <v>8314</v>
      </c>
      <c r="Q2815" s="14">
        <f t="shared" si="215"/>
        <v>128</v>
      </c>
      <c r="R2815" s="14">
        <f t="shared" si="216"/>
        <v>37.21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9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0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8313</v>
      </c>
      <c r="P2816" t="s">
        <v>8314</v>
      </c>
      <c r="Q2816" s="14">
        <f t="shared" si="215"/>
        <v>108</v>
      </c>
      <c r="R2816" s="14">
        <f t="shared" si="216"/>
        <v>25.25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9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0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8313</v>
      </c>
      <c r="P2817" t="s">
        <v>8314</v>
      </c>
      <c r="Q2817" s="14">
        <f t="shared" si="215"/>
        <v>242</v>
      </c>
      <c r="R2817" s="14">
        <f t="shared" si="216"/>
        <v>43.21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9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0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8313</v>
      </c>
      <c r="P2818" t="s">
        <v>8314</v>
      </c>
      <c r="Q2818" s="14">
        <f t="shared" si="215"/>
        <v>142</v>
      </c>
      <c r="R2818" s="14">
        <f t="shared" si="216"/>
        <v>25.13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9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0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8313</v>
      </c>
      <c r="P2819" t="s">
        <v>8314</v>
      </c>
      <c r="Q2819" s="14">
        <f t="shared" ref="Q2819:Q2882" si="220">ROUND(E2819/D2819*100,0)</f>
        <v>130</v>
      </c>
      <c r="R2819" s="14">
        <f t="shared" ref="R2819:R2882" si="221">ROUND(E2819/L2819,2)</f>
        <v>23.64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9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8313</v>
      </c>
      <c r="P2820" t="s">
        <v>8314</v>
      </c>
      <c r="Q2820" s="14">
        <f t="shared" si="220"/>
        <v>106</v>
      </c>
      <c r="R2820" s="14">
        <f t="shared" si="221"/>
        <v>103.95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9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0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8313</v>
      </c>
      <c r="P2821" t="s">
        <v>8314</v>
      </c>
      <c r="Q2821" s="14">
        <f t="shared" si="220"/>
        <v>105</v>
      </c>
      <c r="R2821" s="14">
        <f t="shared" si="221"/>
        <v>50.38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9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0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8313</v>
      </c>
      <c r="P2822" t="s">
        <v>8314</v>
      </c>
      <c r="Q2822" s="14">
        <f t="shared" si="220"/>
        <v>136</v>
      </c>
      <c r="R2822" s="14">
        <f t="shared" si="221"/>
        <v>13.6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9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0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8313</v>
      </c>
      <c r="P2823" t="s">
        <v>8314</v>
      </c>
      <c r="Q2823" s="14">
        <f t="shared" si="220"/>
        <v>100</v>
      </c>
      <c r="R2823" s="14">
        <f t="shared" si="221"/>
        <v>28.57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9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0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8313</v>
      </c>
      <c r="P2824" t="s">
        <v>8314</v>
      </c>
      <c r="Q2824" s="14">
        <f t="shared" si="220"/>
        <v>100</v>
      </c>
      <c r="R2824" s="14">
        <f t="shared" si="221"/>
        <v>63.83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9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0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8313</v>
      </c>
      <c r="P2825" t="s">
        <v>8314</v>
      </c>
      <c r="Q2825" s="14">
        <f t="shared" si="220"/>
        <v>124</v>
      </c>
      <c r="R2825" s="14">
        <f t="shared" si="221"/>
        <v>8.86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3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0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8313</v>
      </c>
      <c r="P2826" t="s">
        <v>8314</v>
      </c>
      <c r="Q2826" s="14">
        <f t="shared" si="220"/>
        <v>117</v>
      </c>
      <c r="R2826" s="14">
        <f t="shared" si="221"/>
        <v>50.67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9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0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8313</v>
      </c>
      <c r="P2827" t="s">
        <v>8314</v>
      </c>
      <c r="Q2827" s="14">
        <f t="shared" si="220"/>
        <v>103</v>
      </c>
      <c r="R2827" s="14">
        <f t="shared" si="221"/>
        <v>60.78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9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0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8313</v>
      </c>
      <c r="P2828" t="s">
        <v>8314</v>
      </c>
      <c r="Q2828" s="14">
        <f t="shared" si="220"/>
        <v>108</v>
      </c>
      <c r="R2828" s="14">
        <f t="shared" si="221"/>
        <v>113.42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9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0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8313</v>
      </c>
      <c r="P2829" t="s">
        <v>8314</v>
      </c>
      <c r="Q2829" s="14">
        <f t="shared" si="220"/>
        <v>120</v>
      </c>
      <c r="R2829" s="14">
        <f t="shared" si="221"/>
        <v>104.57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9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8313</v>
      </c>
      <c r="P2830" t="s">
        <v>8314</v>
      </c>
      <c r="Q2830" s="14">
        <f t="shared" si="220"/>
        <v>100</v>
      </c>
      <c r="R2830" s="14">
        <f t="shared" si="221"/>
        <v>98.31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9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0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8313</v>
      </c>
      <c r="P2831" t="s">
        <v>8314</v>
      </c>
      <c r="Q2831" s="14">
        <f t="shared" si="220"/>
        <v>107</v>
      </c>
      <c r="R2831" s="14">
        <f t="shared" si="221"/>
        <v>35.04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3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0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8313</v>
      </c>
      <c r="P2832" t="s">
        <v>8314</v>
      </c>
      <c r="Q2832" s="14">
        <f t="shared" si="220"/>
        <v>100</v>
      </c>
      <c r="R2832" s="14">
        <f t="shared" si="221"/>
        <v>272.73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3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0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8313</v>
      </c>
      <c r="P2833" t="s">
        <v>8314</v>
      </c>
      <c r="Q2833" s="14">
        <f t="shared" si="220"/>
        <v>111</v>
      </c>
      <c r="R2833" s="14">
        <f t="shared" si="221"/>
        <v>63.85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9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0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8313</v>
      </c>
      <c r="P2834" t="s">
        <v>8314</v>
      </c>
      <c r="Q2834" s="14">
        <f t="shared" si="220"/>
        <v>115</v>
      </c>
      <c r="R2834" s="14">
        <f t="shared" si="221"/>
        <v>30.19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7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0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8313</v>
      </c>
      <c r="P2835" t="s">
        <v>8314</v>
      </c>
      <c r="Q2835" s="14">
        <f t="shared" si="220"/>
        <v>108</v>
      </c>
      <c r="R2835" s="14">
        <f t="shared" si="221"/>
        <v>83.51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9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0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8313</v>
      </c>
      <c r="P2836" t="s">
        <v>8314</v>
      </c>
      <c r="Q2836" s="14">
        <f t="shared" si="220"/>
        <v>170</v>
      </c>
      <c r="R2836" s="14">
        <f t="shared" si="221"/>
        <v>64.760000000000005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9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0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8313</v>
      </c>
      <c r="P2837" t="s">
        <v>8314</v>
      </c>
      <c r="Q2837" s="14">
        <f t="shared" si="220"/>
        <v>187</v>
      </c>
      <c r="R2837" s="14">
        <f t="shared" si="221"/>
        <v>20.12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9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0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8313</v>
      </c>
      <c r="P2838" t="s">
        <v>8314</v>
      </c>
      <c r="Q2838" s="14">
        <f t="shared" si="220"/>
        <v>108</v>
      </c>
      <c r="R2838" s="14">
        <f t="shared" si="221"/>
        <v>44.09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0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8313</v>
      </c>
      <c r="P2839" t="s">
        <v>8314</v>
      </c>
      <c r="Q2839" s="14">
        <f t="shared" si="220"/>
        <v>100</v>
      </c>
      <c r="R2839" s="14">
        <f t="shared" si="221"/>
        <v>40.479999999999997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9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8313</v>
      </c>
      <c r="P2840" t="s">
        <v>8314</v>
      </c>
      <c r="Q2840" s="14">
        <f t="shared" si="220"/>
        <v>120</v>
      </c>
      <c r="R2840" s="14">
        <f t="shared" si="221"/>
        <v>44.54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9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0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8313</v>
      </c>
      <c r="P2841" t="s">
        <v>8314</v>
      </c>
      <c r="Q2841" s="14">
        <f t="shared" si="220"/>
        <v>111</v>
      </c>
      <c r="R2841" s="14">
        <f t="shared" si="221"/>
        <v>125.81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9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0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8313</v>
      </c>
      <c r="P2842" t="s">
        <v>8314</v>
      </c>
      <c r="Q2842" s="14">
        <f t="shared" si="220"/>
        <v>104</v>
      </c>
      <c r="R2842" s="14">
        <f t="shared" si="221"/>
        <v>19.7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9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8313</v>
      </c>
      <c r="P2843" t="s">
        <v>8314</v>
      </c>
      <c r="Q2843" s="14">
        <f t="shared" si="220"/>
        <v>1</v>
      </c>
      <c r="R2843" s="14">
        <f t="shared" si="221"/>
        <v>10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9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8313</v>
      </c>
      <c r="P2844" t="s">
        <v>8314</v>
      </c>
      <c r="Q2844" s="14">
        <f t="shared" si="220"/>
        <v>0</v>
      </c>
      <c r="R2844" s="14" t="e">
        <f t="shared" si="221"/>
        <v>#DIV/0!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9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8313</v>
      </c>
      <c r="P2845" t="s">
        <v>8314</v>
      </c>
      <c r="Q2845" s="14">
        <f t="shared" si="220"/>
        <v>0</v>
      </c>
      <c r="R2845" s="14" t="e">
        <f t="shared" si="221"/>
        <v>#DIV/0!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9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8313</v>
      </c>
      <c r="P2846" t="s">
        <v>8314</v>
      </c>
      <c r="Q2846" s="14">
        <f t="shared" si="220"/>
        <v>5</v>
      </c>
      <c r="R2846" s="14">
        <f t="shared" si="221"/>
        <v>30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2017</v>
      </c>
    </row>
    <row r="2847" spans="1:21" ht="49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8313</v>
      </c>
      <c r="P2847" t="s">
        <v>8314</v>
      </c>
      <c r="Q2847" s="14">
        <f t="shared" si="220"/>
        <v>32</v>
      </c>
      <c r="R2847" s="14">
        <f t="shared" si="221"/>
        <v>60.67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9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8313</v>
      </c>
      <c r="P2848" t="s">
        <v>8314</v>
      </c>
      <c r="Q2848" s="14">
        <f t="shared" si="220"/>
        <v>0</v>
      </c>
      <c r="R2848" s="14" t="e">
        <f t="shared" si="221"/>
        <v>#DIV/0!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9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8313</v>
      </c>
      <c r="P2849" t="s">
        <v>8314</v>
      </c>
      <c r="Q2849" s="14">
        <f t="shared" si="220"/>
        <v>0</v>
      </c>
      <c r="R2849" s="14" t="e">
        <f t="shared" si="221"/>
        <v>#DIV/0!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9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8313</v>
      </c>
      <c r="P2850" t="s">
        <v>8314</v>
      </c>
      <c r="Q2850" s="14">
        <f t="shared" si="220"/>
        <v>0</v>
      </c>
      <c r="R2850" s="14">
        <f t="shared" si="221"/>
        <v>23.33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9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8313</v>
      </c>
      <c r="P2851" t="s">
        <v>8314</v>
      </c>
      <c r="Q2851" s="14">
        <f t="shared" si="220"/>
        <v>1</v>
      </c>
      <c r="R2851" s="14">
        <f t="shared" si="221"/>
        <v>5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9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8313</v>
      </c>
      <c r="P2852" t="s">
        <v>8314</v>
      </c>
      <c r="Q2852" s="14">
        <f t="shared" si="220"/>
        <v>4</v>
      </c>
      <c r="R2852" s="14">
        <f t="shared" si="221"/>
        <v>23.92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9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8313</v>
      </c>
      <c r="P2853" t="s">
        <v>8314</v>
      </c>
      <c r="Q2853" s="14">
        <f t="shared" si="220"/>
        <v>0</v>
      </c>
      <c r="R2853" s="14" t="e">
        <f t="shared" si="221"/>
        <v>#DIV/0!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9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8313</v>
      </c>
      <c r="P2854" t="s">
        <v>8314</v>
      </c>
      <c r="Q2854" s="14">
        <f t="shared" si="220"/>
        <v>2</v>
      </c>
      <c r="R2854" s="14">
        <f t="shared" si="221"/>
        <v>15.83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9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8313</v>
      </c>
      <c r="P2855" t="s">
        <v>8314</v>
      </c>
      <c r="Q2855" s="14">
        <f t="shared" si="220"/>
        <v>0</v>
      </c>
      <c r="R2855" s="14" t="e">
        <f t="shared" si="221"/>
        <v>#DIV/0!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9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8313</v>
      </c>
      <c r="P2856" t="s">
        <v>8314</v>
      </c>
      <c r="Q2856" s="14">
        <f t="shared" si="220"/>
        <v>42</v>
      </c>
      <c r="R2856" s="14">
        <f t="shared" si="221"/>
        <v>29.79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9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8313</v>
      </c>
      <c r="P2857" t="s">
        <v>8314</v>
      </c>
      <c r="Q2857" s="14">
        <f t="shared" si="220"/>
        <v>50</v>
      </c>
      <c r="R2857" s="14">
        <f t="shared" si="221"/>
        <v>60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9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8313</v>
      </c>
      <c r="P2858" t="s">
        <v>8314</v>
      </c>
      <c r="Q2858" s="14">
        <f t="shared" si="220"/>
        <v>5</v>
      </c>
      <c r="R2858" s="14">
        <f t="shared" si="221"/>
        <v>24.33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8313</v>
      </c>
      <c r="P2859" t="s">
        <v>8314</v>
      </c>
      <c r="Q2859" s="14">
        <f t="shared" si="220"/>
        <v>20</v>
      </c>
      <c r="R2859" s="14">
        <f t="shared" si="221"/>
        <v>500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2017</v>
      </c>
    </row>
    <row r="2860" spans="1:21" ht="49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8313</v>
      </c>
      <c r="P2860" t="s">
        <v>8314</v>
      </c>
      <c r="Q2860" s="14">
        <f t="shared" si="220"/>
        <v>0</v>
      </c>
      <c r="R2860" s="14" t="e">
        <f t="shared" si="221"/>
        <v>#DIV/0!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3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8313</v>
      </c>
      <c r="P2861" t="s">
        <v>8314</v>
      </c>
      <c r="Q2861" s="14">
        <f t="shared" si="220"/>
        <v>2</v>
      </c>
      <c r="R2861" s="14">
        <f t="shared" si="221"/>
        <v>35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9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8313</v>
      </c>
      <c r="P2862" t="s">
        <v>8314</v>
      </c>
      <c r="Q2862" s="14">
        <f t="shared" si="220"/>
        <v>7</v>
      </c>
      <c r="R2862" s="14">
        <f t="shared" si="221"/>
        <v>29.56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9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8313</v>
      </c>
      <c r="P2863" t="s">
        <v>8314</v>
      </c>
      <c r="Q2863" s="14">
        <f t="shared" si="220"/>
        <v>32</v>
      </c>
      <c r="R2863" s="14">
        <f t="shared" si="221"/>
        <v>26.67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9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8313</v>
      </c>
      <c r="P2864" t="s">
        <v>8314</v>
      </c>
      <c r="Q2864" s="14">
        <f t="shared" si="220"/>
        <v>0</v>
      </c>
      <c r="R2864" s="14">
        <f t="shared" si="221"/>
        <v>18.329999999999998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9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8313</v>
      </c>
      <c r="P2865" t="s">
        <v>8314</v>
      </c>
      <c r="Q2865" s="14">
        <f t="shared" si="220"/>
        <v>0</v>
      </c>
      <c r="R2865" s="14">
        <f t="shared" si="221"/>
        <v>20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7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8313</v>
      </c>
      <c r="P2866" t="s">
        <v>8314</v>
      </c>
      <c r="Q2866" s="14">
        <f t="shared" si="220"/>
        <v>2</v>
      </c>
      <c r="R2866" s="14">
        <f t="shared" si="221"/>
        <v>13.33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9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8313</v>
      </c>
      <c r="P2867" t="s">
        <v>8314</v>
      </c>
      <c r="Q2867" s="14">
        <f t="shared" si="220"/>
        <v>0</v>
      </c>
      <c r="R2867" s="14" t="e">
        <f t="shared" si="221"/>
        <v>#DIV/0!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2015</v>
      </c>
    </row>
    <row r="2868" spans="1:21" ht="49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8313</v>
      </c>
      <c r="P2868" t="s">
        <v>8314</v>
      </c>
      <c r="Q2868" s="14">
        <f t="shared" si="220"/>
        <v>1</v>
      </c>
      <c r="R2868" s="14">
        <f t="shared" si="221"/>
        <v>22.5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9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8313</v>
      </c>
      <c r="P2869" t="s">
        <v>8314</v>
      </c>
      <c r="Q2869" s="14">
        <f t="shared" si="220"/>
        <v>20</v>
      </c>
      <c r="R2869" s="14">
        <f t="shared" si="221"/>
        <v>50.4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9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8313</v>
      </c>
      <c r="P2870" t="s">
        <v>8314</v>
      </c>
      <c r="Q2870" s="14">
        <f t="shared" si="220"/>
        <v>42</v>
      </c>
      <c r="R2870" s="14">
        <f t="shared" si="221"/>
        <v>105.03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9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8313</v>
      </c>
      <c r="P2871" t="s">
        <v>8314</v>
      </c>
      <c r="Q2871" s="14">
        <f t="shared" si="220"/>
        <v>1</v>
      </c>
      <c r="R2871" s="14">
        <f t="shared" si="221"/>
        <v>35.4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9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8313</v>
      </c>
      <c r="P2872" t="s">
        <v>8314</v>
      </c>
      <c r="Q2872" s="14">
        <f t="shared" si="220"/>
        <v>15</v>
      </c>
      <c r="R2872" s="14">
        <f t="shared" si="221"/>
        <v>83.33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9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8313</v>
      </c>
      <c r="P2873" t="s">
        <v>8314</v>
      </c>
      <c r="Q2873" s="14">
        <f t="shared" si="220"/>
        <v>5</v>
      </c>
      <c r="R2873" s="14">
        <f t="shared" si="221"/>
        <v>35.92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3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8313</v>
      </c>
      <c r="P2874" t="s">
        <v>8314</v>
      </c>
      <c r="Q2874" s="14">
        <f t="shared" si="220"/>
        <v>0</v>
      </c>
      <c r="R2874" s="14" t="e">
        <f t="shared" si="221"/>
        <v>#DIV/0!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9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8313</v>
      </c>
      <c r="P2875" t="s">
        <v>8314</v>
      </c>
      <c r="Q2875" s="14">
        <f t="shared" si="220"/>
        <v>38</v>
      </c>
      <c r="R2875" s="14">
        <f t="shared" si="221"/>
        <v>119.13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2015</v>
      </c>
    </row>
    <row r="2876" spans="1:21" ht="49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8313</v>
      </c>
      <c r="P2876" t="s">
        <v>8314</v>
      </c>
      <c r="Q2876" s="14">
        <f t="shared" si="220"/>
        <v>5</v>
      </c>
      <c r="R2876" s="14">
        <f t="shared" si="221"/>
        <v>90.33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2017</v>
      </c>
    </row>
    <row r="2877" spans="1:21" ht="49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8313</v>
      </c>
      <c r="P2877" t="s">
        <v>8314</v>
      </c>
      <c r="Q2877" s="14">
        <f t="shared" si="220"/>
        <v>0</v>
      </c>
      <c r="R2877" s="14">
        <f t="shared" si="221"/>
        <v>2.33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9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8313</v>
      </c>
      <c r="P2878" t="s">
        <v>8314</v>
      </c>
      <c r="Q2878" s="14">
        <f t="shared" si="220"/>
        <v>0</v>
      </c>
      <c r="R2878" s="14" t="e">
        <f t="shared" si="221"/>
        <v>#DIV/0!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9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8313</v>
      </c>
      <c r="P2879" t="s">
        <v>8314</v>
      </c>
      <c r="Q2879" s="14">
        <f t="shared" si="220"/>
        <v>11</v>
      </c>
      <c r="R2879" s="14">
        <f t="shared" si="221"/>
        <v>108.33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9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8313</v>
      </c>
      <c r="P2880" t="s">
        <v>8314</v>
      </c>
      <c r="Q2880" s="14">
        <f t="shared" si="220"/>
        <v>2</v>
      </c>
      <c r="R2880" s="14">
        <f t="shared" si="221"/>
        <v>15.75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9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8313</v>
      </c>
      <c r="P2881" t="s">
        <v>8314</v>
      </c>
      <c r="Q2881" s="14">
        <f t="shared" si="220"/>
        <v>0</v>
      </c>
      <c r="R2881" s="14">
        <f t="shared" si="221"/>
        <v>29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2016</v>
      </c>
    </row>
    <row r="2882" spans="1:21" ht="49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8313</v>
      </c>
      <c r="P2882" t="s">
        <v>8314</v>
      </c>
      <c r="Q2882" s="14">
        <f t="shared" si="220"/>
        <v>23</v>
      </c>
      <c r="R2882" s="14">
        <f t="shared" si="221"/>
        <v>96.55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9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8313</v>
      </c>
      <c r="P2883" t="s">
        <v>8314</v>
      </c>
      <c r="Q2883" s="14">
        <f t="shared" ref="Q2883:Q2946" si="225">ROUND(E2883/D2883*100,0)</f>
        <v>0</v>
      </c>
      <c r="R2883" s="14" t="e">
        <f t="shared" ref="R2883:R2946" si="226">ROUND(E2883/L2883,2)</f>
        <v>#DIV/0!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49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8313</v>
      </c>
      <c r="P2884" t="s">
        <v>8314</v>
      </c>
      <c r="Q2884" s="14">
        <f t="shared" si="225"/>
        <v>34</v>
      </c>
      <c r="R2884" s="14">
        <f t="shared" si="226"/>
        <v>63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9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8313</v>
      </c>
      <c r="P2885" t="s">
        <v>8314</v>
      </c>
      <c r="Q2885" s="14">
        <f t="shared" si="225"/>
        <v>19</v>
      </c>
      <c r="R2885" s="14">
        <f t="shared" si="226"/>
        <v>381.6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3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8313</v>
      </c>
      <c r="P2886" t="s">
        <v>8314</v>
      </c>
      <c r="Q2886" s="14">
        <f t="shared" si="225"/>
        <v>0</v>
      </c>
      <c r="R2886" s="14">
        <f t="shared" si="226"/>
        <v>46.25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3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8313</v>
      </c>
      <c r="P2887" t="s">
        <v>8314</v>
      </c>
      <c r="Q2887" s="14">
        <f t="shared" si="225"/>
        <v>33</v>
      </c>
      <c r="R2887" s="14">
        <f t="shared" si="226"/>
        <v>26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9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8313</v>
      </c>
      <c r="P2888" t="s">
        <v>8314</v>
      </c>
      <c r="Q2888" s="14">
        <f t="shared" si="225"/>
        <v>5</v>
      </c>
      <c r="R2888" s="14">
        <f t="shared" si="226"/>
        <v>10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9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8313</v>
      </c>
      <c r="P2889" t="s">
        <v>8314</v>
      </c>
      <c r="Q2889" s="14">
        <f t="shared" si="225"/>
        <v>0</v>
      </c>
      <c r="R2889" s="14">
        <f t="shared" si="226"/>
        <v>5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2015</v>
      </c>
    </row>
    <row r="2890" spans="1:21" ht="49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8313</v>
      </c>
      <c r="P2890" t="s">
        <v>8314</v>
      </c>
      <c r="Q2890" s="14">
        <f t="shared" si="225"/>
        <v>0</v>
      </c>
      <c r="R2890" s="14" t="e">
        <f t="shared" si="226"/>
        <v>#DIV/0!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9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8313</v>
      </c>
      <c r="P2891" t="s">
        <v>8314</v>
      </c>
      <c r="Q2891" s="14">
        <f t="shared" si="225"/>
        <v>38</v>
      </c>
      <c r="R2891" s="14">
        <f t="shared" si="226"/>
        <v>81.569999999999993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9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8313</v>
      </c>
      <c r="P2892" t="s">
        <v>8314</v>
      </c>
      <c r="Q2892" s="14">
        <f t="shared" si="225"/>
        <v>1</v>
      </c>
      <c r="R2892" s="14">
        <f t="shared" si="226"/>
        <v>7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9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8313</v>
      </c>
      <c r="P2893" t="s">
        <v>8314</v>
      </c>
      <c r="Q2893" s="14">
        <f t="shared" si="225"/>
        <v>3</v>
      </c>
      <c r="R2893" s="14">
        <f t="shared" si="226"/>
        <v>27.3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9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8313</v>
      </c>
      <c r="P2894" t="s">
        <v>8314</v>
      </c>
      <c r="Q2894" s="14">
        <f t="shared" si="225"/>
        <v>9</v>
      </c>
      <c r="R2894" s="14">
        <f t="shared" si="226"/>
        <v>29.41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7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8313</v>
      </c>
      <c r="P2895" t="s">
        <v>8314</v>
      </c>
      <c r="Q2895" s="14">
        <f t="shared" si="225"/>
        <v>1</v>
      </c>
      <c r="R2895" s="14">
        <f t="shared" si="226"/>
        <v>12.5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2015</v>
      </c>
    </row>
    <row r="2896" spans="1:21" ht="33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8313</v>
      </c>
      <c r="P2896" t="s">
        <v>8314</v>
      </c>
      <c r="Q2896" s="14">
        <f t="shared" si="225"/>
        <v>0</v>
      </c>
      <c r="R2896" s="14" t="e">
        <f t="shared" si="226"/>
        <v>#DIV/0!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9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8313</v>
      </c>
      <c r="P2897" t="s">
        <v>8314</v>
      </c>
      <c r="Q2897" s="14">
        <f t="shared" si="225"/>
        <v>5</v>
      </c>
      <c r="R2897" s="14">
        <f t="shared" si="226"/>
        <v>5.75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9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8313</v>
      </c>
      <c r="P2898" t="s">
        <v>8314</v>
      </c>
      <c r="Q2898" s="14">
        <f t="shared" si="225"/>
        <v>21</v>
      </c>
      <c r="R2898" s="14">
        <f t="shared" si="226"/>
        <v>52.08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9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8313</v>
      </c>
      <c r="P2899" t="s">
        <v>8314</v>
      </c>
      <c r="Q2899" s="14">
        <f t="shared" si="225"/>
        <v>5</v>
      </c>
      <c r="R2899" s="14">
        <f t="shared" si="226"/>
        <v>183.33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9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8313</v>
      </c>
      <c r="P2900" t="s">
        <v>8314</v>
      </c>
      <c r="Q2900" s="14">
        <f t="shared" si="225"/>
        <v>4</v>
      </c>
      <c r="R2900" s="14">
        <f t="shared" si="226"/>
        <v>26.33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9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8313</v>
      </c>
      <c r="P2901" t="s">
        <v>8314</v>
      </c>
      <c r="Q2901" s="14">
        <f t="shared" si="225"/>
        <v>0</v>
      </c>
      <c r="R2901" s="14" t="e">
        <f t="shared" si="226"/>
        <v>#DIV/0!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9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8313</v>
      </c>
      <c r="P2902" t="s">
        <v>8314</v>
      </c>
      <c r="Q2902" s="14">
        <f t="shared" si="225"/>
        <v>62</v>
      </c>
      <c r="R2902" s="14">
        <f t="shared" si="226"/>
        <v>486.43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9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8313</v>
      </c>
      <c r="P2903" t="s">
        <v>8314</v>
      </c>
      <c r="Q2903" s="14">
        <f t="shared" si="225"/>
        <v>1</v>
      </c>
      <c r="R2903" s="14">
        <f t="shared" si="226"/>
        <v>3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2015</v>
      </c>
    </row>
    <row r="2904" spans="1:21" ht="33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8313</v>
      </c>
      <c r="P2904" t="s">
        <v>8314</v>
      </c>
      <c r="Q2904" s="14">
        <f t="shared" si="225"/>
        <v>0</v>
      </c>
      <c r="R2904" s="14">
        <f t="shared" si="226"/>
        <v>25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9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8313</v>
      </c>
      <c r="P2905" t="s">
        <v>8314</v>
      </c>
      <c r="Q2905" s="14">
        <f t="shared" si="225"/>
        <v>1</v>
      </c>
      <c r="R2905" s="14">
        <f t="shared" si="226"/>
        <v>9.75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9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8313</v>
      </c>
      <c r="P2906" t="s">
        <v>8314</v>
      </c>
      <c r="Q2906" s="14">
        <f t="shared" si="225"/>
        <v>5</v>
      </c>
      <c r="R2906" s="14">
        <f t="shared" si="226"/>
        <v>18.75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9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8313</v>
      </c>
      <c r="P2907" t="s">
        <v>8314</v>
      </c>
      <c r="Q2907" s="14">
        <f t="shared" si="225"/>
        <v>18</v>
      </c>
      <c r="R2907" s="14">
        <f t="shared" si="226"/>
        <v>36.590000000000003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9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8313</v>
      </c>
      <c r="P2908" t="s">
        <v>8314</v>
      </c>
      <c r="Q2908" s="14">
        <f t="shared" si="225"/>
        <v>9</v>
      </c>
      <c r="R2908" s="14">
        <f t="shared" si="226"/>
        <v>80.709999999999994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9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8313</v>
      </c>
      <c r="P2909" t="s">
        <v>8314</v>
      </c>
      <c r="Q2909" s="14">
        <f t="shared" si="225"/>
        <v>0</v>
      </c>
      <c r="R2909" s="14">
        <f t="shared" si="226"/>
        <v>1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5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8313</v>
      </c>
      <c r="P2910" t="s">
        <v>8314</v>
      </c>
      <c r="Q2910" s="14">
        <f t="shared" si="225"/>
        <v>3</v>
      </c>
      <c r="R2910" s="14">
        <f t="shared" si="226"/>
        <v>52.8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9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8313</v>
      </c>
      <c r="P2911" t="s">
        <v>8314</v>
      </c>
      <c r="Q2911" s="14">
        <f t="shared" si="225"/>
        <v>0</v>
      </c>
      <c r="R2911" s="14">
        <f t="shared" si="226"/>
        <v>20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9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8313</v>
      </c>
      <c r="P2912" t="s">
        <v>8314</v>
      </c>
      <c r="Q2912" s="14">
        <f t="shared" si="225"/>
        <v>0</v>
      </c>
      <c r="R2912" s="14">
        <f t="shared" si="226"/>
        <v>1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9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8313</v>
      </c>
      <c r="P2913" t="s">
        <v>8314</v>
      </c>
      <c r="Q2913" s="14">
        <f t="shared" si="225"/>
        <v>37</v>
      </c>
      <c r="R2913" s="14">
        <f t="shared" si="226"/>
        <v>46.93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9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8313</v>
      </c>
      <c r="P2914" t="s">
        <v>8314</v>
      </c>
      <c r="Q2914" s="14">
        <f t="shared" si="225"/>
        <v>14</v>
      </c>
      <c r="R2914" s="14">
        <f t="shared" si="226"/>
        <v>78.08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2016</v>
      </c>
    </row>
    <row r="2915" spans="1:21" ht="49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8313</v>
      </c>
      <c r="P2915" t="s">
        <v>8314</v>
      </c>
      <c r="Q2915" s="14">
        <f t="shared" si="225"/>
        <v>0</v>
      </c>
      <c r="R2915" s="14">
        <f t="shared" si="226"/>
        <v>1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3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8313</v>
      </c>
      <c r="P2916" t="s">
        <v>8314</v>
      </c>
      <c r="Q2916" s="14">
        <f t="shared" si="225"/>
        <v>0</v>
      </c>
      <c r="R2916" s="14">
        <f t="shared" si="226"/>
        <v>1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9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8313</v>
      </c>
      <c r="P2917" t="s">
        <v>8314</v>
      </c>
      <c r="Q2917" s="14">
        <f t="shared" si="225"/>
        <v>61</v>
      </c>
      <c r="R2917" s="14">
        <f t="shared" si="226"/>
        <v>203.67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3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8313</v>
      </c>
      <c r="P2918" t="s">
        <v>8314</v>
      </c>
      <c r="Q2918" s="14">
        <f t="shared" si="225"/>
        <v>8</v>
      </c>
      <c r="R2918" s="14">
        <f t="shared" si="226"/>
        <v>20.71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9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8313</v>
      </c>
      <c r="P2919" t="s">
        <v>8314</v>
      </c>
      <c r="Q2919" s="14">
        <f t="shared" si="225"/>
        <v>22</v>
      </c>
      <c r="R2919" s="14">
        <f t="shared" si="226"/>
        <v>48.56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9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8313</v>
      </c>
      <c r="P2920" t="s">
        <v>8314</v>
      </c>
      <c r="Q2920" s="14">
        <f t="shared" si="225"/>
        <v>27</v>
      </c>
      <c r="R2920" s="14">
        <f t="shared" si="226"/>
        <v>68.099999999999994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9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8313</v>
      </c>
      <c r="P2921" t="s">
        <v>8314</v>
      </c>
      <c r="Q2921" s="14">
        <f t="shared" si="225"/>
        <v>9</v>
      </c>
      <c r="R2921" s="14">
        <f t="shared" si="226"/>
        <v>8.5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9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8313</v>
      </c>
      <c r="P2922" t="s">
        <v>8314</v>
      </c>
      <c r="Q2922" s="14">
        <f t="shared" si="225"/>
        <v>27</v>
      </c>
      <c r="R2922" s="14">
        <f t="shared" si="226"/>
        <v>51.62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3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0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8313</v>
      </c>
      <c r="P2923" t="s">
        <v>8355</v>
      </c>
      <c r="Q2923" s="14">
        <f t="shared" si="225"/>
        <v>129</v>
      </c>
      <c r="R2923" s="14">
        <f t="shared" si="226"/>
        <v>43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9" x14ac:dyDescent="0.25">
      <c r="A2924">
        <v>3879</v>
      </c>
      <c r="B2924" s="3" t="s">
        <v>3876</v>
      </c>
      <c r="C2924" s="3" t="s">
        <v>7988</v>
      </c>
      <c r="D2924" s="6">
        <v>15000</v>
      </c>
      <c r="E2924" s="8">
        <v>0</v>
      </c>
      <c r="F2924" t="s">
        <v>8219</v>
      </c>
      <c r="G2924" t="s">
        <v>8224</v>
      </c>
      <c r="H2924" t="s">
        <v>8246</v>
      </c>
      <c r="I2924">
        <v>1422218396</v>
      </c>
      <c r="J2924">
        <v>1419626396</v>
      </c>
      <c r="K2924" t="b">
        <v>0</v>
      </c>
      <c r="L2924">
        <v>0</v>
      </c>
      <c r="M2924" t="b">
        <v>0</v>
      </c>
      <c r="N2924" t="s">
        <v>8303</v>
      </c>
      <c r="O2924" s="10" t="s">
        <v>8313</v>
      </c>
      <c r="P2924" t="s">
        <v>8355</v>
      </c>
      <c r="Q2924" s="14">
        <f t="shared" si="225"/>
        <v>0</v>
      </c>
      <c r="R2924" s="14" t="e">
        <f t="shared" si="226"/>
        <v>#DIV/0!</v>
      </c>
      <c r="S2924" s="16">
        <f t="shared" si="227"/>
        <v>41999.861064814817</v>
      </c>
      <c r="T2924" s="16">
        <f t="shared" si="228"/>
        <v>42029.861064814817</v>
      </c>
      <c r="U2924">
        <f t="shared" si="229"/>
        <v>2015</v>
      </c>
    </row>
    <row r="2925" spans="1:21" ht="49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0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8313</v>
      </c>
      <c r="P2925" t="s">
        <v>8355</v>
      </c>
      <c r="Q2925" s="14">
        <f t="shared" si="225"/>
        <v>100</v>
      </c>
      <c r="R2925" s="14">
        <f t="shared" si="226"/>
        <v>30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9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8313</v>
      </c>
      <c r="P2926" t="s">
        <v>8355</v>
      </c>
      <c r="Q2926" s="14">
        <f t="shared" si="225"/>
        <v>103</v>
      </c>
      <c r="R2926" s="14">
        <f t="shared" si="226"/>
        <v>175.51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9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0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8313</v>
      </c>
      <c r="P2927" t="s">
        <v>8355</v>
      </c>
      <c r="Q2927" s="14">
        <f t="shared" si="225"/>
        <v>102</v>
      </c>
      <c r="R2927" s="14">
        <f t="shared" si="226"/>
        <v>231.66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9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0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8313</v>
      </c>
      <c r="P2928" t="s">
        <v>8355</v>
      </c>
      <c r="Q2928" s="14">
        <f t="shared" si="225"/>
        <v>125</v>
      </c>
      <c r="R2928" s="14">
        <f t="shared" si="226"/>
        <v>75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9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0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8313</v>
      </c>
      <c r="P2929" t="s">
        <v>8355</v>
      </c>
      <c r="Q2929" s="14">
        <f t="shared" si="225"/>
        <v>131</v>
      </c>
      <c r="R2929" s="14">
        <f t="shared" si="226"/>
        <v>112.14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3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8313</v>
      </c>
      <c r="P2930" t="s">
        <v>8355</v>
      </c>
      <c r="Q2930" s="14">
        <f t="shared" si="225"/>
        <v>100</v>
      </c>
      <c r="R2930" s="14">
        <f t="shared" si="226"/>
        <v>41.67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9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8313</v>
      </c>
      <c r="P2931" t="s">
        <v>8355</v>
      </c>
      <c r="Q2931" s="14">
        <f t="shared" si="225"/>
        <v>102</v>
      </c>
      <c r="R2931" s="14">
        <f t="shared" si="226"/>
        <v>255.17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9" x14ac:dyDescent="0.25">
      <c r="A2932">
        <v>3883</v>
      </c>
      <c r="B2932" s="3" t="s">
        <v>3880</v>
      </c>
      <c r="C2932" s="3" t="s">
        <v>7992</v>
      </c>
      <c r="D2932" s="6">
        <v>15000</v>
      </c>
      <c r="E2932" s="8">
        <v>0</v>
      </c>
      <c r="F2932" t="s">
        <v>8219</v>
      </c>
      <c r="G2932" t="s">
        <v>8224</v>
      </c>
      <c r="H2932" t="s">
        <v>8246</v>
      </c>
      <c r="I2932">
        <v>1409668069</v>
      </c>
      <c r="J2932">
        <v>1407076069</v>
      </c>
      <c r="K2932" t="b">
        <v>0</v>
      </c>
      <c r="L2932">
        <v>0</v>
      </c>
      <c r="M2932" t="b">
        <v>0</v>
      </c>
      <c r="N2932" t="s">
        <v>8303</v>
      </c>
      <c r="O2932" s="10" t="s">
        <v>8313</v>
      </c>
      <c r="P2932" t="s">
        <v>8355</v>
      </c>
      <c r="Q2932" s="14">
        <f t="shared" si="225"/>
        <v>0</v>
      </c>
      <c r="R2932" s="14" t="e">
        <f t="shared" si="226"/>
        <v>#DIV/0!</v>
      </c>
      <c r="S2932" s="16">
        <f t="shared" si="227"/>
        <v>41854.602650462963</v>
      </c>
      <c r="T2932" s="16">
        <f t="shared" si="228"/>
        <v>41884.602650462963</v>
      </c>
      <c r="U2932">
        <f t="shared" si="229"/>
        <v>2014</v>
      </c>
    </row>
    <row r="2933" spans="1:21" ht="49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0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8313</v>
      </c>
      <c r="P2933" t="s">
        <v>8355</v>
      </c>
      <c r="Q2933" s="14">
        <f t="shared" si="225"/>
        <v>106</v>
      </c>
      <c r="R2933" s="14">
        <f t="shared" si="226"/>
        <v>88.33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9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0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8313</v>
      </c>
      <c r="P2934" t="s">
        <v>8355</v>
      </c>
      <c r="Q2934" s="14">
        <f t="shared" si="225"/>
        <v>105</v>
      </c>
      <c r="R2934" s="14">
        <f t="shared" si="226"/>
        <v>85.74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9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0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8313</v>
      </c>
      <c r="P2935" t="s">
        <v>8355</v>
      </c>
      <c r="Q2935" s="14">
        <f t="shared" si="225"/>
        <v>103</v>
      </c>
      <c r="R2935" s="14">
        <f t="shared" si="226"/>
        <v>47.57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9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0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8313</v>
      </c>
      <c r="P2936" t="s">
        <v>8355</v>
      </c>
      <c r="Q2936" s="14">
        <f t="shared" si="225"/>
        <v>108</v>
      </c>
      <c r="R2936" s="14">
        <f t="shared" si="226"/>
        <v>72.97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9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0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8313</v>
      </c>
      <c r="P2937" t="s">
        <v>8355</v>
      </c>
      <c r="Q2937" s="14">
        <f t="shared" si="225"/>
        <v>101</v>
      </c>
      <c r="R2937" s="14">
        <f t="shared" si="226"/>
        <v>90.54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9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0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8313</v>
      </c>
      <c r="P2938" t="s">
        <v>8355</v>
      </c>
      <c r="Q2938" s="14">
        <f t="shared" si="225"/>
        <v>128</v>
      </c>
      <c r="R2938" s="14">
        <f t="shared" si="226"/>
        <v>37.65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49" x14ac:dyDescent="0.25">
      <c r="A2939">
        <v>2930</v>
      </c>
      <c r="B2939" s="3" t="s">
        <v>2930</v>
      </c>
      <c r="C2939" s="3" t="s">
        <v>7040</v>
      </c>
      <c r="D2939" s="6">
        <v>10000</v>
      </c>
      <c r="E2939" s="8">
        <v>10092</v>
      </c>
      <c r="F2939" s="10" t="s">
        <v>8218</v>
      </c>
      <c r="G2939" t="s">
        <v>8224</v>
      </c>
      <c r="H2939" t="s">
        <v>8246</v>
      </c>
      <c r="I2939">
        <v>1431007264</v>
      </c>
      <c r="J2939">
        <v>1428415264</v>
      </c>
      <c r="K2939" t="b">
        <v>0</v>
      </c>
      <c r="L2939">
        <v>62</v>
      </c>
      <c r="M2939" t="b">
        <v>1</v>
      </c>
      <c r="N2939" t="s">
        <v>8303</v>
      </c>
      <c r="O2939" s="10" t="s">
        <v>8313</v>
      </c>
      <c r="P2939" t="s">
        <v>8355</v>
      </c>
      <c r="Q2939" s="14">
        <f t="shared" si="225"/>
        <v>101</v>
      </c>
      <c r="R2939" s="14">
        <f t="shared" si="226"/>
        <v>162.77000000000001</v>
      </c>
      <c r="S2939" s="16">
        <f t="shared" si="227"/>
        <v>42101.584074074075</v>
      </c>
      <c r="T2939" s="16">
        <f t="shared" si="228"/>
        <v>42131.584074074075</v>
      </c>
      <c r="U2939">
        <f t="shared" si="229"/>
        <v>2015</v>
      </c>
    </row>
    <row r="2940" spans="1:21" ht="49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8313</v>
      </c>
      <c r="P2940" t="s">
        <v>8355</v>
      </c>
      <c r="Q2940" s="14">
        <f t="shared" si="225"/>
        <v>101</v>
      </c>
      <c r="R2940" s="14">
        <f t="shared" si="226"/>
        <v>126.72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2015</v>
      </c>
    </row>
    <row r="2941" spans="1:21" ht="49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0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8313</v>
      </c>
      <c r="P2941" t="s">
        <v>8355</v>
      </c>
      <c r="Q2941" s="14">
        <f t="shared" si="225"/>
        <v>103</v>
      </c>
      <c r="R2941" s="14">
        <f t="shared" si="226"/>
        <v>329.2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9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0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8313</v>
      </c>
      <c r="P2942" t="s">
        <v>8355</v>
      </c>
      <c r="Q2942" s="14">
        <f t="shared" si="225"/>
        <v>107</v>
      </c>
      <c r="R2942" s="14">
        <f t="shared" si="226"/>
        <v>81.239999999999995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2015</v>
      </c>
    </row>
    <row r="2943" spans="1:21" ht="49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8313</v>
      </c>
      <c r="P2943" t="s">
        <v>8353</v>
      </c>
      <c r="Q2943" s="14">
        <f t="shared" si="225"/>
        <v>0</v>
      </c>
      <c r="R2943" s="14">
        <f t="shared" si="226"/>
        <v>1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9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8313</v>
      </c>
      <c r="P2944" t="s">
        <v>8353</v>
      </c>
      <c r="Q2944" s="14">
        <f t="shared" si="225"/>
        <v>20</v>
      </c>
      <c r="R2944" s="14">
        <f t="shared" si="226"/>
        <v>202.23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9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8313</v>
      </c>
      <c r="P2945" t="s">
        <v>8353</v>
      </c>
      <c r="Q2945" s="14">
        <f t="shared" si="225"/>
        <v>0</v>
      </c>
      <c r="R2945" s="14" t="e">
        <f t="shared" si="226"/>
        <v>#DIV/0!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3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8313</v>
      </c>
      <c r="P2946" t="s">
        <v>8353</v>
      </c>
      <c r="Q2946" s="14">
        <f t="shared" si="225"/>
        <v>1</v>
      </c>
      <c r="R2946" s="14">
        <f t="shared" si="226"/>
        <v>100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9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8313</v>
      </c>
      <c r="P2947" t="s">
        <v>8353</v>
      </c>
      <c r="Q2947" s="14">
        <f t="shared" ref="Q2947:Q3010" si="230">ROUND(E2947/D2947*100,0)</f>
        <v>0</v>
      </c>
      <c r="R2947" s="14" t="e">
        <f t="shared" ref="R2947:R3010" si="231">ROUND(E2947/L2947,2)</f>
        <v>#DIV/0!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49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8313</v>
      </c>
      <c r="P2948" t="s">
        <v>8353</v>
      </c>
      <c r="Q2948" s="14">
        <f t="shared" si="230"/>
        <v>0</v>
      </c>
      <c r="R2948" s="14">
        <f t="shared" si="231"/>
        <v>1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9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8313</v>
      </c>
      <c r="P2949" t="s">
        <v>8353</v>
      </c>
      <c r="Q2949" s="14">
        <f t="shared" si="230"/>
        <v>4</v>
      </c>
      <c r="R2949" s="14">
        <f t="shared" si="231"/>
        <v>82.46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9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8313</v>
      </c>
      <c r="P2950" t="s">
        <v>8353</v>
      </c>
      <c r="Q2950" s="14">
        <f t="shared" si="230"/>
        <v>0</v>
      </c>
      <c r="R2950" s="14">
        <f t="shared" si="231"/>
        <v>2.67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9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8313</v>
      </c>
      <c r="P2951" t="s">
        <v>8353</v>
      </c>
      <c r="Q2951" s="14">
        <f t="shared" si="230"/>
        <v>3</v>
      </c>
      <c r="R2951" s="14">
        <f t="shared" si="231"/>
        <v>12.5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9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8313</v>
      </c>
      <c r="P2952" t="s">
        <v>8353</v>
      </c>
      <c r="Q2952" s="14">
        <f t="shared" si="230"/>
        <v>0</v>
      </c>
      <c r="R2952" s="14" t="e">
        <f t="shared" si="231"/>
        <v>#DIV/0!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2016</v>
      </c>
    </row>
    <row r="2953" spans="1:21" ht="65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8313</v>
      </c>
      <c r="P2953" t="s">
        <v>8353</v>
      </c>
      <c r="Q2953" s="14">
        <f t="shared" si="230"/>
        <v>2</v>
      </c>
      <c r="R2953" s="14">
        <f t="shared" si="231"/>
        <v>18.899999999999999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9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8313</v>
      </c>
      <c r="P2954" t="s">
        <v>8353</v>
      </c>
      <c r="Q2954" s="14">
        <f t="shared" si="230"/>
        <v>8</v>
      </c>
      <c r="R2954" s="14">
        <f t="shared" si="231"/>
        <v>200.63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9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8313</v>
      </c>
      <c r="P2955" t="s">
        <v>8353</v>
      </c>
      <c r="Q2955" s="14">
        <f t="shared" si="230"/>
        <v>0</v>
      </c>
      <c r="R2955" s="14">
        <f t="shared" si="231"/>
        <v>201.67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9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8313</v>
      </c>
      <c r="P2956" t="s">
        <v>8353</v>
      </c>
      <c r="Q2956" s="14">
        <f t="shared" si="230"/>
        <v>0</v>
      </c>
      <c r="R2956" s="14" t="e">
        <f t="shared" si="231"/>
        <v>#DIV/0!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3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8313</v>
      </c>
      <c r="P2957" t="s">
        <v>8353</v>
      </c>
      <c r="Q2957" s="14">
        <f t="shared" si="230"/>
        <v>60</v>
      </c>
      <c r="R2957" s="14">
        <f t="shared" si="231"/>
        <v>65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9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8313</v>
      </c>
      <c r="P2958" t="s">
        <v>8353</v>
      </c>
      <c r="Q2958" s="14">
        <f t="shared" si="230"/>
        <v>17</v>
      </c>
      <c r="R2958" s="14">
        <f t="shared" si="231"/>
        <v>66.099999999999994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9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8313</v>
      </c>
      <c r="P2959" t="s">
        <v>8353</v>
      </c>
      <c r="Q2959" s="14">
        <f t="shared" si="230"/>
        <v>2</v>
      </c>
      <c r="R2959" s="14">
        <f t="shared" si="231"/>
        <v>93.33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9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8313</v>
      </c>
      <c r="P2960" t="s">
        <v>8353</v>
      </c>
      <c r="Q2960" s="14">
        <f t="shared" si="230"/>
        <v>0</v>
      </c>
      <c r="R2960" s="14" t="e">
        <f t="shared" si="231"/>
        <v>#DIV/0!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9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8313</v>
      </c>
      <c r="P2961" t="s">
        <v>8353</v>
      </c>
      <c r="Q2961" s="14">
        <f t="shared" si="230"/>
        <v>0</v>
      </c>
      <c r="R2961" s="14" t="e">
        <f t="shared" si="231"/>
        <v>#DIV/0!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9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8313</v>
      </c>
      <c r="P2962" t="s">
        <v>8353</v>
      </c>
      <c r="Q2962" s="14">
        <f t="shared" si="230"/>
        <v>0</v>
      </c>
      <c r="R2962" s="14" t="e">
        <f t="shared" si="231"/>
        <v>#DIV/0!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9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0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8313</v>
      </c>
      <c r="P2963" t="s">
        <v>8314</v>
      </c>
      <c r="Q2963" s="14">
        <f t="shared" si="230"/>
        <v>110</v>
      </c>
      <c r="R2963" s="14">
        <f t="shared" si="231"/>
        <v>50.75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9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0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8313</v>
      </c>
      <c r="P2964" t="s">
        <v>8314</v>
      </c>
      <c r="Q2964" s="14">
        <f t="shared" si="230"/>
        <v>122</v>
      </c>
      <c r="R2964" s="14">
        <f t="shared" si="231"/>
        <v>60.9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0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8313</v>
      </c>
      <c r="P2965" t="s">
        <v>8314</v>
      </c>
      <c r="Q2965" s="14">
        <f t="shared" si="230"/>
        <v>107</v>
      </c>
      <c r="R2965" s="14">
        <f t="shared" si="231"/>
        <v>109.03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9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0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8313</v>
      </c>
      <c r="P2966" t="s">
        <v>8314</v>
      </c>
      <c r="Q2966" s="14">
        <f t="shared" si="230"/>
        <v>101</v>
      </c>
      <c r="R2966" s="14">
        <f t="shared" si="231"/>
        <v>25.69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9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0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8313</v>
      </c>
      <c r="P2967" t="s">
        <v>8314</v>
      </c>
      <c r="Q2967" s="14">
        <f t="shared" si="230"/>
        <v>109</v>
      </c>
      <c r="R2967" s="14">
        <f t="shared" si="231"/>
        <v>41.92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9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0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8313</v>
      </c>
      <c r="P2968" t="s">
        <v>8314</v>
      </c>
      <c r="Q2968" s="14">
        <f t="shared" si="230"/>
        <v>114</v>
      </c>
      <c r="R2968" s="14">
        <f t="shared" si="231"/>
        <v>88.77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9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0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8313</v>
      </c>
      <c r="P2969" t="s">
        <v>8314</v>
      </c>
      <c r="Q2969" s="14">
        <f t="shared" si="230"/>
        <v>114</v>
      </c>
      <c r="R2969" s="14">
        <f t="shared" si="231"/>
        <v>80.23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3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8313</v>
      </c>
      <c r="P2970" t="s">
        <v>8314</v>
      </c>
      <c r="Q2970" s="14">
        <f t="shared" si="230"/>
        <v>106</v>
      </c>
      <c r="R2970" s="14">
        <f t="shared" si="231"/>
        <v>78.94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9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0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8313</v>
      </c>
      <c r="P2971" t="s">
        <v>8314</v>
      </c>
      <c r="Q2971" s="14">
        <f t="shared" si="230"/>
        <v>163</v>
      </c>
      <c r="R2971" s="14">
        <f t="shared" si="231"/>
        <v>95.59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9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0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8313</v>
      </c>
      <c r="P2972" t="s">
        <v>8314</v>
      </c>
      <c r="Q2972" s="14">
        <f t="shared" si="230"/>
        <v>106</v>
      </c>
      <c r="R2972" s="14">
        <f t="shared" si="231"/>
        <v>69.89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9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0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8313</v>
      </c>
      <c r="P2973" t="s">
        <v>8314</v>
      </c>
      <c r="Q2973" s="14">
        <f t="shared" si="230"/>
        <v>100</v>
      </c>
      <c r="R2973" s="14">
        <f t="shared" si="231"/>
        <v>74.53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3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0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8313</v>
      </c>
      <c r="P2974" t="s">
        <v>8314</v>
      </c>
      <c r="Q2974" s="14">
        <f t="shared" si="230"/>
        <v>105</v>
      </c>
      <c r="R2974" s="14">
        <f t="shared" si="231"/>
        <v>123.94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9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0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8313</v>
      </c>
      <c r="P2975" t="s">
        <v>8314</v>
      </c>
      <c r="Q2975" s="14">
        <f t="shared" si="230"/>
        <v>175</v>
      </c>
      <c r="R2975" s="14">
        <f t="shared" si="231"/>
        <v>264.85000000000002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2016</v>
      </c>
    </row>
    <row r="2976" spans="1:21" ht="49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0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8313</v>
      </c>
      <c r="P2976" t="s">
        <v>8314</v>
      </c>
      <c r="Q2976" s="14">
        <f t="shared" si="230"/>
        <v>102</v>
      </c>
      <c r="R2976" s="14">
        <f t="shared" si="231"/>
        <v>58.62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9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0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8313</v>
      </c>
      <c r="P2977" t="s">
        <v>8314</v>
      </c>
      <c r="Q2977" s="14">
        <f t="shared" si="230"/>
        <v>100</v>
      </c>
      <c r="R2977" s="14">
        <f t="shared" si="231"/>
        <v>70.88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9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0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8313</v>
      </c>
      <c r="P2978" t="s">
        <v>8314</v>
      </c>
      <c r="Q2978" s="14">
        <f t="shared" si="230"/>
        <v>171</v>
      </c>
      <c r="R2978" s="14">
        <f t="shared" si="231"/>
        <v>8.57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5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0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8313</v>
      </c>
      <c r="P2979" t="s">
        <v>8314</v>
      </c>
      <c r="Q2979" s="14">
        <f t="shared" si="230"/>
        <v>114</v>
      </c>
      <c r="R2979" s="14">
        <f t="shared" si="231"/>
        <v>113.57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9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8313</v>
      </c>
      <c r="P2980" t="s">
        <v>8314</v>
      </c>
      <c r="Q2980" s="14">
        <f t="shared" si="230"/>
        <v>129</v>
      </c>
      <c r="R2980" s="14">
        <f t="shared" si="231"/>
        <v>60.69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9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0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8313</v>
      </c>
      <c r="P2981" t="s">
        <v>8314</v>
      </c>
      <c r="Q2981" s="14">
        <f t="shared" si="230"/>
        <v>101</v>
      </c>
      <c r="R2981" s="14">
        <f t="shared" si="231"/>
        <v>110.22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2015</v>
      </c>
    </row>
    <row r="2982" spans="1:21" ht="49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0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8313</v>
      </c>
      <c r="P2982" t="s">
        <v>8314</v>
      </c>
      <c r="Q2982" s="14">
        <f t="shared" si="230"/>
        <v>109</v>
      </c>
      <c r="R2982" s="14">
        <f t="shared" si="231"/>
        <v>136.46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9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0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8313</v>
      </c>
      <c r="P2983" t="s">
        <v>8353</v>
      </c>
      <c r="Q2983" s="14">
        <f t="shared" si="230"/>
        <v>129</v>
      </c>
      <c r="R2983" s="14">
        <f t="shared" si="231"/>
        <v>53.16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3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0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8313</v>
      </c>
      <c r="P2984" t="s">
        <v>8353</v>
      </c>
      <c r="Q2984" s="14">
        <f t="shared" si="230"/>
        <v>102</v>
      </c>
      <c r="R2984" s="14">
        <f t="shared" si="231"/>
        <v>86.49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9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0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8313</v>
      </c>
      <c r="P2985" t="s">
        <v>8353</v>
      </c>
      <c r="Q2985" s="14">
        <f t="shared" si="230"/>
        <v>147</v>
      </c>
      <c r="R2985" s="14">
        <f t="shared" si="231"/>
        <v>155.24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9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0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8313</v>
      </c>
      <c r="P2986" t="s">
        <v>8353</v>
      </c>
      <c r="Q2986" s="14">
        <f t="shared" si="230"/>
        <v>100</v>
      </c>
      <c r="R2986" s="14">
        <f t="shared" si="231"/>
        <v>115.08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9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0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8313</v>
      </c>
      <c r="P2987" t="s">
        <v>8353</v>
      </c>
      <c r="Q2987" s="14">
        <f t="shared" si="230"/>
        <v>122</v>
      </c>
      <c r="R2987" s="14">
        <f t="shared" si="231"/>
        <v>109.59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9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0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8313</v>
      </c>
      <c r="P2988" t="s">
        <v>8353</v>
      </c>
      <c r="Q2988" s="14">
        <f t="shared" si="230"/>
        <v>106</v>
      </c>
      <c r="R2988" s="14">
        <f t="shared" si="231"/>
        <v>45.21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9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0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8313</v>
      </c>
      <c r="P2989" t="s">
        <v>8353</v>
      </c>
      <c r="Q2989" s="14">
        <f t="shared" si="230"/>
        <v>110</v>
      </c>
      <c r="R2989" s="14">
        <f t="shared" si="231"/>
        <v>104.15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9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8313</v>
      </c>
      <c r="P2990" t="s">
        <v>8353</v>
      </c>
      <c r="Q2990" s="14">
        <f t="shared" si="230"/>
        <v>100</v>
      </c>
      <c r="R2990" s="14">
        <f t="shared" si="231"/>
        <v>35.71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7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0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8313</v>
      </c>
      <c r="P2991" t="s">
        <v>8353</v>
      </c>
      <c r="Q2991" s="14">
        <f t="shared" si="230"/>
        <v>177</v>
      </c>
      <c r="R2991" s="14">
        <f t="shared" si="231"/>
        <v>97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9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0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8313</v>
      </c>
      <c r="P2992" t="s">
        <v>8353</v>
      </c>
      <c r="Q2992" s="14">
        <f t="shared" si="230"/>
        <v>100</v>
      </c>
      <c r="R2992" s="14">
        <f t="shared" si="231"/>
        <v>370.37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2016</v>
      </c>
    </row>
    <row r="2993" spans="1:21" ht="49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0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8313</v>
      </c>
      <c r="P2993" t="s">
        <v>8353</v>
      </c>
      <c r="Q2993" s="14">
        <f t="shared" si="230"/>
        <v>103</v>
      </c>
      <c r="R2993" s="14">
        <f t="shared" si="231"/>
        <v>94.41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9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0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8313</v>
      </c>
      <c r="P2994" t="s">
        <v>8353</v>
      </c>
      <c r="Q2994" s="14">
        <f t="shared" si="230"/>
        <v>105</v>
      </c>
      <c r="R2994" s="14">
        <f t="shared" si="231"/>
        <v>48.98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7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0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8313</v>
      </c>
      <c r="P2995" t="s">
        <v>8353</v>
      </c>
      <c r="Q2995" s="14">
        <f t="shared" si="230"/>
        <v>100</v>
      </c>
      <c r="R2995" s="14">
        <f t="shared" si="231"/>
        <v>45.59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9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0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8313</v>
      </c>
      <c r="P2996" t="s">
        <v>8353</v>
      </c>
      <c r="Q2996" s="14">
        <f t="shared" si="230"/>
        <v>458</v>
      </c>
      <c r="R2996" s="14">
        <f t="shared" si="231"/>
        <v>23.28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9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0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8313</v>
      </c>
      <c r="P2997" t="s">
        <v>8353</v>
      </c>
      <c r="Q2997" s="14">
        <f t="shared" si="230"/>
        <v>105</v>
      </c>
      <c r="R2997" s="14">
        <f t="shared" si="231"/>
        <v>63.23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2017</v>
      </c>
    </row>
    <row r="2998" spans="1:21" ht="33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0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8313</v>
      </c>
      <c r="P2998" t="s">
        <v>8353</v>
      </c>
      <c r="Q2998" s="14">
        <f t="shared" si="230"/>
        <v>172</v>
      </c>
      <c r="R2998" s="14">
        <f t="shared" si="231"/>
        <v>153.52000000000001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9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0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8313</v>
      </c>
      <c r="P2999" t="s">
        <v>8353</v>
      </c>
      <c r="Q2999" s="14">
        <f t="shared" si="230"/>
        <v>104</v>
      </c>
      <c r="R2999" s="14">
        <f t="shared" si="231"/>
        <v>90.2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9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8313</v>
      </c>
      <c r="P3000" t="s">
        <v>8353</v>
      </c>
      <c r="Q3000" s="14">
        <f t="shared" si="230"/>
        <v>103</v>
      </c>
      <c r="R3000" s="14">
        <f t="shared" si="231"/>
        <v>118.97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9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0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8313</v>
      </c>
      <c r="P3001" t="s">
        <v>8353</v>
      </c>
      <c r="Q3001" s="14">
        <f t="shared" si="230"/>
        <v>119</v>
      </c>
      <c r="R3001" s="14">
        <f t="shared" si="231"/>
        <v>80.25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9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0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8313</v>
      </c>
      <c r="P3002" t="s">
        <v>8353</v>
      </c>
      <c r="Q3002" s="14">
        <f t="shared" si="230"/>
        <v>100</v>
      </c>
      <c r="R3002" s="14">
        <f t="shared" si="231"/>
        <v>62.5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9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0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8313</v>
      </c>
      <c r="P3003" t="s">
        <v>8353</v>
      </c>
      <c r="Q3003" s="14">
        <f t="shared" si="230"/>
        <v>319</v>
      </c>
      <c r="R3003" s="14">
        <f t="shared" si="231"/>
        <v>131.38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3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0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8313</v>
      </c>
      <c r="P3004" t="s">
        <v>8353</v>
      </c>
      <c r="Q3004" s="14">
        <f t="shared" si="230"/>
        <v>109</v>
      </c>
      <c r="R3004" s="14">
        <f t="shared" si="231"/>
        <v>73.03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9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0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8313</v>
      </c>
      <c r="P3005" t="s">
        <v>8353</v>
      </c>
      <c r="Q3005" s="14">
        <f t="shared" si="230"/>
        <v>101</v>
      </c>
      <c r="R3005" s="14">
        <f t="shared" si="231"/>
        <v>178.53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9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0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8313</v>
      </c>
      <c r="P3006" t="s">
        <v>8353</v>
      </c>
      <c r="Q3006" s="14">
        <f t="shared" si="230"/>
        <v>113</v>
      </c>
      <c r="R3006" s="14">
        <f t="shared" si="231"/>
        <v>162.91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9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0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8313</v>
      </c>
      <c r="P3007" t="s">
        <v>8353</v>
      </c>
      <c r="Q3007" s="14">
        <f t="shared" si="230"/>
        <v>120</v>
      </c>
      <c r="R3007" s="14">
        <f t="shared" si="231"/>
        <v>108.24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3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0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8313</v>
      </c>
      <c r="P3008" t="s">
        <v>8353</v>
      </c>
      <c r="Q3008" s="14">
        <f t="shared" si="230"/>
        <v>108</v>
      </c>
      <c r="R3008" s="14">
        <f t="shared" si="231"/>
        <v>88.87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3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8313</v>
      </c>
      <c r="P3009" t="s">
        <v>8353</v>
      </c>
      <c r="Q3009" s="14">
        <f t="shared" si="230"/>
        <v>180</v>
      </c>
      <c r="R3009" s="14">
        <f t="shared" si="231"/>
        <v>54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9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8313</v>
      </c>
      <c r="P3010" t="s">
        <v>8353</v>
      </c>
      <c r="Q3010" s="14">
        <f t="shared" si="230"/>
        <v>101</v>
      </c>
      <c r="R3010" s="14">
        <f t="shared" si="231"/>
        <v>116.73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2016</v>
      </c>
    </row>
    <row r="3011" spans="1:21" ht="49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0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8313</v>
      </c>
      <c r="P3011" t="s">
        <v>8353</v>
      </c>
      <c r="Q3011" s="14">
        <f t="shared" ref="Q3011:Q3074" si="235">ROUND(E3011/D3011*100,0)</f>
        <v>120</v>
      </c>
      <c r="R3011" s="14">
        <f t="shared" ref="R3011:R3074" si="236">ROUND(E3011/L3011,2)</f>
        <v>233.9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49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0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8313</v>
      </c>
      <c r="P3012" t="s">
        <v>8353</v>
      </c>
      <c r="Q3012" s="14">
        <f t="shared" si="235"/>
        <v>158</v>
      </c>
      <c r="R3012" s="14">
        <f t="shared" si="236"/>
        <v>158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2015</v>
      </c>
    </row>
    <row r="3013" spans="1:21" ht="49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0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8313</v>
      </c>
      <c r="P3013" t="s">
        <v>8353</v>
      </c>
      <c r="Q3013" s="14">
        <f t="shared" si="235"/>
        <v>124</v>
      </c>
      <c r="R3013" s="14">
        <f t="shared" si="236"/>
        <v>14.84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9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0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8313</v>
      </c>
      <c r="P3014" t="s">
        <v>8353</v>
      </c>
      <c r="Q3014" s="14">
        <f t="shared" si="235"/>
        <v>117</v>
      </c>
      <c r="R3014" s="14">
        <f t="shared" si="236"/>
        <v>85.18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9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0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8313</v>
      </c>
      <c r="P3015" t="s">
        <v>8353</v>
      </c>
      <c r="Q3015" s="14">
        <f t="shared" si="235"/>
        <v>157</v>
      </c>
      <c r="R3015" s="14">
        <f t="shared" si="236"/>
        <v>146.69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9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0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8313</v>
      </c>
      <c r="P3016" t="s">
        <v>8353</v>
      </c>
      <c r="Q3016" s="14">
        <f t="shared" si="235"/>
        <v>113</v>
      </c>
      <c r="R3016" s="14">
        <f t="shared" si="236"/>
        <v>50.76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9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0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8313</v>
      </c>
      <c r="P3017" t="s">
        <v>8353</v>
      </c>
      <c r="Q3017" s="14">
        <f t="shared" si="235"/>
        <v>103</v>
      </c>
      <c r="R3017" s="14">
        <f t="shared" si="236"/>
        <v>87.7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9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0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8313</v>
      </c>
      <c r="P3018" t="s">
        <v>8353</v>
      </c>
      <c r="Q3018" s="14">
        <f t="shared" si="235"/>
        <v>103</v>
      </c>
      <c r="R3018" s="14">
        <f t="shared" si="236"/>
        <v>242.28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9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0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8313</v>
      </c>
      <c r="P3019" t="s">
        <v>8353</v>
      </c>
      <c r="Q3019" s="14">
        <f t="shared" si="235"/>
        <v>106</v>
      </c>
      <c r="R3019" s="14">
        <f t="shared" si="236"/>
        <v>146.44999999999999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9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8313</v>
      </c>
      <c r="P3020" t="s">
        <v>8353</v>
      </c>
      <c r="Q3020" s="14">
        <f t="shared" si="235"/>
        <v>101</v>
      </c>
      <c r="R3020" s="14">
        <f t="shared" si="236"/>
        <v>103.17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9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8313</v>
      </c>
      <c r="P3021" t="s">
        <v>8353</v>
      </c>
      <c r="Q3021" s="14">
        <f t="shared" si="235"/>
        <v>121</v>
      </c>
      <c r="R3021" s="14">
        <f t="shared" si="236"/>
        <v>80.459999999999994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9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0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8313</v>
      </c>
      <c r="P3022" t="s">
        <v>8353</v>
      </c>
      <c r="Q3022" s="14">
        <f t="shared" si="235"/>
        <v>101</v>
      </c>
      <c r="R3022" s="14">
        <f t="shared" si="236"/>
        <v>234.67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9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0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8313</v>
      </c>
      <c r="P3023" t="s">
        <v>8353</v>
      </c>
      <c r="Q3023" s="14">
        <f t="shared" si="235"/>
        <v>116</v>
      </c>
      <c r="R3023" s="14">
        <f t="shared" si="236"/>
        <v>50.69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9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0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8313</v>
      </c>
      <c r="P3024" t="s">
        <v>8353</v>
      </c>
      <c r="Q3024" s="14">
        <f t="shared" si="235"/>
        <v>101</v>
      </c>
      <c r="R3024" s="14">
        <f t="shared" si="236"/>
        <v>162.71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9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8313</v>
      </c>
      <c r="P3025" t="s">
        <v>8353</v>
      </c>
      <c r="Q3025" s="14">
        <f t="shared" si="235"/>
        <v>103</v>
      </c>
      <c r="R3025" s="14">
        <f t="shared" si="236"/>
        <v>120.17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9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0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8313</v>
      </c>
      <c r="P3026" t="s">
        <v>8353</v>
      </c>
      <c r="Q3026" s="14">
        <f t="shared" si="235"/>
        <v>246</v>
      </c>
      <c r="R3026" s="14">
        <f t="shared" si="236"/>
        <v>67.7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9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0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8313</v>
      </c>
      <c r="P3027" t="s">
        <v>8353</v>
      </c>
      <c r="Q3027" s="14">
        <f t="shared" si="235"/>
        <v>302</v>
      </c>
      <c r="R3027" s="14">
        <f t="shared" si="236"/>
        <v>52.1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9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0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8313</v>
      </c>
      <c r="P3028" t="s">
        <v>8353</v>
      </c>
      <c r="Q3028" s="14">
        <f t="shared" si="235"/>
        <v>143</v>
      </c>
      <c r="R3028" s="14">
        <f t="shared" si="236"/>
        <v>51.6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3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0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8313</v>
      </c>
      <c r="P3029" t="s">
        <v>8353</v>
      </c>
      <c r="Q3029" s="14">
        <f t="shared" si="235"/>
        <v>131</v>
      </c>
      <c r="R3029" s="14">
        <f t="shared" si="236"/>
        <v>164.3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3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8313</v>
      </c>
      <c r="P3030" t="s">
        <v>8353</v>
      </c>
      <c r="Q3030" s="14">
        <f t="shared" si="235"/>
        <v>168</v>
      </c>
      <c r="R3030" s="14">
        <f t="shared" si="236"/>
        <v>84.86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9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0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8313</v>
      </c>
      <c r="P3031" t="s">
        <v>8353</v>
      </c>
      <c r="Q3031" s="14">
        <f t="shared" si="235"/>
        <v>110</v>
      </c>
      <c r="R3031" s="14">
        <f t="shared" si="236"/>
        <v>94.55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9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0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8313</v>
      </c>
      <c r="P3032" t="s">
        <v>8353</v>
      </c>
      <c r="Q3032" s="14">
        <f t="shared" si="235"/>
        <v>107</v>
      </c>
      <c r="R3032" s="14">
        <f t="shared" si="236"/>
        <v>45.54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0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8313</v>
      </c>
      <c r="P3033" t="s">
        <v>8353</v>
      </c>
      <c r="Q3033" s="14">
        <f t="shared" si="235"/>
        <v>100</v>
      </c>
      <c r="R3033" s="14">
        <f t="shared" si="236"/>
        <v>51.72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9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0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8313</v>
      </c>
      <c r="P3034" t="s">
        <v>8353</v>
      </c>
      <c r="Q3034" s="14">
        <f t="shared" si="235"/>
        <v>127</v>
      </c>
      <c r="R3034" s="14">
        <f t="shared" si="236"/>
        <v>50.88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9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0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8313</v>
      </c>
      <c r="P3035" t="s">
        <v>8353</v>
      </c>
      <c r="Q3035" s="14">
        <f t="shared" si="235"/>
        <v>147</v>
      </c>
      <c r="R3035" s="14">
        <f t="shared" si="236"/>
        <v>191.13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0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8313</v>
      </c>
      <c r="P3036" t="s">
        <v>8353</v>
      </c>
      <c r="Q3036" s="14">
        <f t="shared" si="235"/>
        <v>113</v>
      </c>
      <c r="R3036" s="14">
        <f t="shared" si="236"/>
        <v>89.31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3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8313</v>
      </c>
      <c r="P3037" t="s">
        <v>8353</v>
      </c>
      <c r="Q3037" s="14">
        <f t="shared" si="235"/>
        <v>109</v>
      </c>
      <c r="R3037" s="14">
        <f t="shared" si="236"/>
        <v>88.59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9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0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8313</v>
      </c>
      <c r="P3038" t="s">
        <v>8353</v>
      </c>
      <c r="Q3038" s="14">
        <f t="shared" si="235"/>
        <v>127</v>
      </c>
      <c r="R3038" s="14">
        <f t="shared" si="236"/>
        <v>96.3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5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0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8313</v>
      </c>
      <c r="P3039" t="s">
        <v>8353</v>
      </c>
      <c r="Q3039" s="14">
        <f t="shared" si="235"/>
        <v>213</v>
      </c>
      <c r="R3039" s="14">
        <f t="shared" si="236"/>
        <v>33.31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9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8313</v>
      </c>
      <c r="P3040" t="s">
        <v>8353</v>
      </c>
      <c r="Q3040" s="14">
        <f t="shared" si="235"/>
        <v>101</v>
      </c>
      <c r="R3040" s="14">
        <f t="shared" si="236"/>
        <v>37.22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9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0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8313</v>
      </c>
      <c r="P3041" t="s">
        <v>8353</v>
      </c>
      <c r="Q3041" s="14">
        <f t="shared" si="235"/>
        <v>109</v>
      </c>
      <c r="R3041" s="14">
        <f t="shared" si="236"/>
        <v>92.13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9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0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8313</v>
      </c>
      <c r="P3042" t="s">
        <v>8353</v>
      </c>
      <c r="Q3042" s="14">
        <f t="shared" si="235"/>
        <v>108</v>
      </c>
      <c r="R3042" s="14">
        <f t="shared" si="236"/>
        <v>76.790000000000006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3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0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8313</v>
      </c>
      <c r="P3043" t="s">
        <v>8353</v>
      </c>
      <c r="Q3043" s="14">
        <f t="shared" si="235"/>
        <v>110</v>
      </c>
      <c r="R3043" s="14">
        <f t="shared" si="236"/>
        <v>96.53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2016</v>
      </c>
    </row>
    <row r="3044" spans="1:21" ht="49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0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8313</v>
      </c>
      <c r="P3044" t="s">
        <v>8353</v>
      </c>
      <c r="Q3044" s="14">
        <f t="shared" si="235"/>
        <v>128</v>
      </c>
      <c r="R3044" s="14">
        <f t="shared" si="236"/>
        <v>51.89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9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0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8313</v>
      </c>
      <c r="P3045" t="s">
        <v>8353</v>
      </c>
      <c r="Q3045" s="14">
        <f t="shared" si="235"/>
        <v>110</v>
      </c>
      <c r="R3045" s="14">
        <f t="shared" si="236"/>
        <v>128.91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9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0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8313</v>
      </c>
      <c r="P3046" t="s">
        <v>8353</v>
      </c>
      <c r="Q3046" s="14">
        <f t="shared" si="235"/>
        <v>109</v>
      </c>
      <c r="R3046" s="14">
        <f t="shared" si="236"/>
        <v>84.11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9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0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8313</v>
      </c>
      <c r="P3047" t="s">
        <v>8353</v>
      </c>
      <c r="Q3047" s="14">
        <f t="shared" si="235"/>
        <v>133</v>
      </c>
      <c r="R3047" s="14">
        <f t="shared" si="236"/>
        <v>82.94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9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0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8313</v>
      </c>
      <c r="P3048" t="s">
        <v>8353</v>
      </c>
      <c r="Q3048" s="14">
        <f t="shared" si="235"/>
        <v>191</v>
      </c>
      <c r="R3048" s="14">
        <f t="shared" si="236"/>
        <v>259.95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9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0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8313</v>
      </c>
      <c r="P3049" t="s">
        <v>8353</v>
      </c>
      <c r="Q3049" s="14">
        <f t="shared" si="235"/>
        <v>149</v>
      </c>
      <c r="R3049" s="14">
        <f t="shared" si="236"/>
        <v>37.25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9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8313</v>
      </c>
      <c r="P3050" t="s">
        <v>8353</v>
      </c>
      <c r="Q3050" s="14">
        <f t="shared" si="235"/>
        <v>166</v>
      </c>
      <c r="R3050" s="14">
        <f t="shared" si="236"/>
        <v>177.02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9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0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8313</v>
      </c>
      <c r="P3051" t="s">
        <v>8353</v>
      </c>
      <c r="Q3051" s="14">
        <f t="shared" si="235"/>
        <v>107</v>
      </c>
      <c r="R3051" s="14">
        <f t="shared" si="236"/>
        <v>74.069999999999993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3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8313</v>
      </c>
      <c r="P3052" t="s">
        <v>8353</v>
      </c>
      <c r="Q3052" s="14">
        <f t="shared" si="235"/>
        <v>106</v>
      </c>
      <c r="R3052" s="14">
        <f t="shared" si="236"/>
        <v>70.67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9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8313</v>
      </c>
      <c r="P3053" t="s">
        <v>8353</v>
      </c>
      <c r="Q3053" s="14">
        <f t="shared" si="235"/>
        <v>24</v>
      </c>
      <c r="R3053" s="14">
        <f t="shared" si="236"/>
        <v>23.63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3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8313</v>
      </c>
      <c r="P3054" t="s">
        <v>8353</v>
      </c>
      <c r="Q3054" s="14">
        <f t="shared" si="235"/>
        <v>0</v>
      </c>
      <c r="R3054" s="14">
        <f t="shared" si="236"/>
        <v>37.5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9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8313</v>
      </c>
      <c r="P3055" t="s">
        <v>8353</v>
      </c>
      <c r="Q3055" s="14">
        <f t="shared" si="235"/>
        <v>0</v>
      </c>
      <c r="R3055" s="14">
        <f t="shared" si="236"/>
        <v>13.33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9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8313</v>
      </c>
      <c r="P3056" t="s">
        <v>8353</v>
      </c>
      <c r="Q3056" s="14">
        <f t="shared" si="235"/>
        <v>0</v>
      </c>
      <c r="R3056" s="14" t="e">
        <f t="shared" si="236"/>
        <v>#DIV/0!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9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8313</v>
      </c>
      <c r="P3057" t="s">
        <v>8353</v>
      </c>
      <c r="Q3057" s="14">
        <f t="shared" si="235"/>
        <v>0</v>
      </c>
      <c r="R3057" s="14">
        <f t="shared" si="236"/>
        <v>1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2015</v>
      </c>
    </row>
    <row r="3058" spans="1:21" ht="49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8313</v>
      </c>
      <c r="P3058" t="s">
        <v>8353</v>
      </c>
      <c r="Q3058" s="14">
        <f t="shared" si="235"/>
        <v>0</v>
      </c>
      <c r="R3058" s="14" t="e">
        <f t="shared" si="236"/>
        <v>#DIV/0!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9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8313</v>
      </c>
      <c r="P3059" t="s">
        <v>8353</v>
      </c>
      <c r="Q3059" s="14">
        <f t="shared" si="235"/>
        <v>0</v>
      </c>
      <c r="R3059" s="14" t="e">
        <f t="shared" si="236"/>
        <v>#DIV/0!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9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8313</v>
      </c>
      <c r="P3060" t="s">
        <v>8353</v>
      </c>
      <c r="Q3060" s="14">
        <f t="shared" si="235"/>
        <v>0</v>
      </c>
      <c r="R3060" s="14">
        <f t="shared" si="236"/>
        <v>1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9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8313</v>
      </c>
      <c r="P3061" t="s">
        <v>8353</v>
      </c>
      <c r="Q3061" s="14">
        <f t="shared" si="235"/>
        <v>3</v>
      </c>
      <c r="R3061" s="14">
        <f t="shared" si="236"/>
        <v>41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3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8313</v>
      </c>
      <c r="P3062" t="s">
        <v>8353</v>
      </c>
      <c r="Q3062" s="14">
        <f t="shared" si="235"/>
        <v>0</v>
      </c>
      <c r="R3062" s="14">
        <f t="shared" si="236"/>
        <v>55.83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7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8313</v>
      </c>
      <c r="P3063" t="s">
        <v>8353</v>
      </c>
      <c r="Q3063" s="14">
        <f t="shared" si="235"/>
        <v>0</v>
      </c>
      <c r="R3063" s="14" t="e">
        <f t="shared" si="236"/>
        <v>#DIV/0!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9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8313</v>
      </c>
      <c r="P3064" t="s">
        <v>8353</v>
      </c>
      <c r="Q3064" s="14">
        <f t="shared" si="235"/>
        <v>67</v>
      </c>
      <c r="R3064" s="14">
        <f t="shared" si="236"/>
        <v>99.76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3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8313</v>
      </c>
      <c r="P3065" t="s">
        <v>8353</v>
      </c>
      <c r="Q3065" s="14">
        <f t="shared" si="235"/>
        <v>20</v>
      </c>
      <c r="R3065" s="14">
        <f t="shared" si="236"/>
        <v>25.52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3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8313</v>
      </c>
      <c r="P3066" t="s">
        <v>8353</v>
      </c>
      <c r="Q3066" s="14">
        <f t="shared" si="235"/>
        <v>11</v>
      </c>
      <c r="R3066" s="14">
        <f t="shared" si="236"/>
        <v>117.65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9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8313</v>
      </c>
      <c r="P3067" t="s">
        <v>8353</v>
      </c>
      <c r="Q3067" s="14">
        <f t="shared" si="235"/>
        <v>0</v>
      </c>
      <c r="R3067" s="14">
        <f t="shared" si="236"/>
        <v>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9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8313</v>
      </c>
      <c r="P3068" t="s">
        <v>8353</v>
      </c>
      <c r="Q3068" s="14">
        <f t="shared" si="235"/>
        <v>12</v>
      </c>
      <c r="R3068" s="14">
        <f t="shared" si="236"/>
        <v>2796.67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9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8313</v>
      </c>
      <c r="P3069" t="s">
        <v>8353</v>
      </c>
      <c r="Q3069" s="14">
        <f t="shared" si="235"/>
        <v>3</v>
      </c>
      <c r="R3069" s="14">
        <f t="shared" si="236"/>
        <v>200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9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8313</v>
      </c>
      <c r="P3070" t="s">
        <v>8353</v>
      </c>
      <c r="Q3070" s="14">
        <f t="shared" si="235"/>
        <v>0</v>
      </c>
      <c r="R3070" s="14">
        <f t="shared" si="236"/>
        <v>87.5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9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8313</v>
      </c>
      <c r="P3071" t="s">
        <v>8353</v>
      </c>
      <c r="Q3071" s="14">
        <f t="shared" si="235"/>
        <v>14</v>
      </c>
      <c r="R3071" s="14">
        <f t="shared" si="236"/>
        <v>20.14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9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8313</v>
      </c>
      <c r="P3072" t="s">
        <v>8353</v>
      </c>
      <c r="Q3072" s="14">
        <f t="shared" si="235"/>
        <v>3</v>
      </c>
      <c r="R3072" s="14">
        <f t="shared" si="236"/>
        <v>20.88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9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8313</v>
      </c>
      <c r="P3073" t="s">
        <v>8353</v>
      </c>
      <c r="Q3073" s="14">
        <f t="shared" si="235"/>
        <v>60</v>
      </c>
      <c r="R3073" s="14">
        <f t="shared" si="236"/>
        <v>61.31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9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8313</v>
      </c>
      <c r="P3074" t="s">
        <v>8353</v>
      </c>
      <c r="Q3074" s="14">
        <f t="shared" si="235"/>
        <v>0</v>
      </c>
      <c r="R3074" s="14">
        <f t="shared" si="236"/>
        <v>1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9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8313</v>
      </c>
      <c r="P3075" t="s">
        <v>8353</v>
      </c>
      <c r="Q3075" s="14">
        <f t="shared" ref="Q3075:Q3138" si="240">ROUND(E3075/D3075*100,0)</f>
        <v>0</v>
      </c>
      <c r="R3075" s="14">
        <f t="shared" ref="R3075:R3138" si="241">ROUND(E3075/L3075,2)</f>
        <v>92.14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6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8313</v>
      </c>
      <c r="P3076" t="s">
        <v>8353</v>
      </c>
      <c r="Q3076" s="14">
        <f t="shared" si="240"/>
        <v>0</v>
      </c>
      <c r="R3076" s="14">
        <f t="shared" si="241"/>
        <v>7.33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9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8313</v>
      </c>
      <c r="P3077" t="s">
        <v>8353</v>
      </c>
      <c r="Q3077" s="14">
        <f t="shared" si="240"/>
        <v>9</v>
      </c>
      <c r="R3077" s="14">
        <f t="shared" si="241"/>
        <v>64.8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3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8313</v>
      </c>
      <c r="P3078" t="s">
        <v>8353</v>
      </c>
      <c r="Q3078" s="14">
        <f t="shared" si="240"/>
        <v>15</v>
      </c>
      <c r="R3078" s="14">
        <f t="shared" si="241"/>
        <v>30.12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9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8313</v>
      </c>
      <c r="P3079" t="s">
        <v>8353</v>
      </c>
      <c r="Q3079" s="14">
        <f t="shared" si="240"/>
        <v>0</v>
      </c>
      <c r="R3079" s="14">
        <f t="shared" si="241"/>
        <v>52.5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9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8313</v>
      </c>
      <c r="P3080" t="s">
        <v>8353</v>
      </c>
      <c r="Q3080" s="14">
        <f t="shared" si="240"/>
        <v>0</v>
      </c>
      <c r="R3080" s="14">
        <f t="shared" si="241"/>
        <v>23.67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9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8313</v>
      </c>
      <c r="P3081" t="s">
        <v>8353</v>
      </c>
      <c r="Q3081" s="14">
        <f t="shared" si="240"/>
        <v>1</v>
      </c>
      <c r="R3081" s="14">
        <f t="shared" si="241"/>
        <v>415.78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9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8313</v>
      </c>
      <c r="P3082" t="s">
        <v>8353</v>
      </c>
      <c r="Q3082" s="14">
        <f t="shared" si="240"/>
        <v>0</v>
      </c>
      <c r="R3082" s="14">
        <f t="shared" si="241"/>
        <v>53.71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9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8313</v>
      </c>
      <c r="P3083" t="s">
        <v>8353</v>
      </c>
      <c r="Q3083" s="14">
        <f t="shared" si="240"/>
        <v>0</v>
      </c>
      <c r="R3083" s="14">
        <f t="shared" si="241"/>
        <v>420.6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9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8313</v>
      </c>
      <c r="P3084" t="s">
        <v>8353</v>
      </c>
      <c r="Q3084" s="14">
        <f t="shared" si="240"/>
        <v>0</v>
      </c>
      <c r="R3084" s="14" t="e">
        <f t="shared" si="241"/>
        <v>#DIV/0!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8313</v>
      </c>
      <c r="P3085" t="s">
        <v>8353</v>
      </c>
      <c r="Q3085" s="14">
        <f t="shared" si="240"/>
        <v>0</v>
      </c>
      <c r="R3085" s="14">
        <f t="shared" si="241"/>
        <v>18.670000000000002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9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8313</v>
      </c>
      <c r="P3086" t="s">
        <v>8353</v>
      </c>
      <c r="Q3086" s="14">
        <f t="shared" si="240"/>
        <v>12</v>
      </c>
      <c r="R3086" s="14">
        <f t="shared" si="241"/>
        <v>78.33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9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8313</v>
      </c>
      <c r="P3087" t="s">
        <v>8353</v>
      </c>
      <c r="Q3087" s="14">
        <f t="shared" si="240"/>
        <v>2</v>
      </c>
      <c r="R3087" s="14">
        <f t="shared" si="241"/>
        <v>67.78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9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8313</v>
      </c>
      <c r="P3088" t="s">
        <v>8353</v>
      </c>
      <c r="Q3088" s="14">
        <f t="shared" si="240"/>
        <v>0</v>
      </c>
      <c r="R3088" s="14">
        <f t="shared" si="241"/>
        <v>16.670000000000002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9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8313</v>
      </c>
      <c r="P3089" t="s">
        <v>8353</v>
      </c>
      <c r="Q3089" s="14">
        <f t="shared" si="240"/>
        <v>1</v>
      </c>
      <c r="R3089" s="14">
        <f t="shared" si="241"/>
        <v>62.5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3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8313</v>
      </c>
      <c r="P3090" t="s">
        <v>8353</v>
      </c>
      <c r="Q3090" s="14">
        <f t="shared" si="240"/>
        <v>0</v>
      </c>
      <c r="R3090" s="14">
        <f t="shared" si="241"/>
        <v>42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2015</v>
      </c>
    </row>
    <row r="3091" spans="1:21" ht="33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8313</v>
      </c>
      <c r="P3091" t="s">
        <v>8353</v>
      </c>
      <c r="Q3091" s="14">
        <f t="shared" si="240"/>
        <v>23</v>
      </c>
      <c r="R3091" s="14">
        <f t="shared" si="241"/>
        <v>130.09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9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8313</v>
      </c>
      <c r="P3092" t="s">
        <v>8353</v>
      </c>
      <c r="Q3092" s="14">
        <f t="shared" si="240"/>
        <v>5</v>
      </c>
      <c r="R3092" s="14">
        <f t="shared" si="241"/>
        <v>1270.22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9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8313</v>
      </c>
      <c r="P3093" t="s">
        <v>8353</v>
      </c>
      <c r="Q3093" s="14">
        <f t="shared" si="240"/>
        <v>16</v>
      </c>
      <c r="R3093" s="14">
        <f t="shared" si="241"/>
        <v>88.44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9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8313</v>
      </c>
      <c r="P3094" t="s">
        <v>8353</v>
      </c>
      <c r="Q3094" s="14">
        <f t="shared" si="240"/>
        <v>1</v>
      </c>
      <c r="R3094" s="14">
        <f t="shared" si="241"/>
        <v>56.34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9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8313</v>
      </c>
      <c r="P3095" t="s">
        <v>8353</v>
      </c>
      <c r="Q3095" s="14">
        <f t="shared" si="240"/>
        <v>23</v>
      </c>
      <c r="R3095" s="14">
        <f t="shared" si="241"/>
        <v>53.53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3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8313</v>
      </c>
      <c r="P3096" t="s">
        <v>8353</v>
      </c>
      <c r="Q3096" s="14">
        <f t="shared" si="240"/>
        <v>0</v>
      </c>
      <c r="R3096" s="14">
        <f t="shared" si="241"/>
        <v>25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9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8313</v>
      </c>
      <c r="P3097" t="s">
        <v>8353</v>
      </c>
      <c r="Q3097" s="14">
        <f t="shared" si="240"/>
        <v>0</v>
      </c>
      <c r="R3097" s="14">
        <f t="shared" si="241"/>
        <v>50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9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8313</v>
      </c>
      <c r="P3098" t="s">
        <v>8353</v>
      </c>
      <c r="Q3098" s="14">
        <f t="shared" si="240"/>
        <v>4</v>
      </c>
      <c r="R3098" s="14">
        <f t="shared" si="241"/>
        <v>56.79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9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8313</v>
      </c>
      <c r="P3099" t="s">
        <v>8353</v>
      </c>
      <c r="Q3099" s="14">
        <f t="shared" si="240"/>
        <v>17</v>
      </c>
      <c r="R3099" s="14">
        <f t="shared" si="241"/>
        <v>40.83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9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8313</v>
      </c>
      <c r="P3100" t="s">
        <v>8353</v>
      </c>
      <c r="Q3100" s="14">
        <f t="shared" si="240"/>
        <v>4</v>
      </c>
      <c r="R3100" s="14">
        <f t="shared" si="241"/>
        <v>65.11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2016</v>
      </c>
    </row>
    <row r="3101" spans="1:21" ht="49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8313</v>
      </c>
      <c r="P3101" t="s">
        <v>8353</v>
      </c>
      <c r="Q3101" s="14">
        <f t="shared" si="240"/>
        <v>14</v>
      </c>
      <c r="R3101" s="14">
        <f t="shared" si="241"/>
        <v>55.6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9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8313</v>
      </c>
      <c r="P3102" t="s">
        <v>8353</v>
      </c>
      <c r="Q3102" s="14">
        <f t="shared" si="240"/>
        <v>15</v>
      </c>
      <c r="R3102" s="14">
        <f t="shared" si="241"/>
        <v>140.54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9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8313</v>
      </c>
      <c r="P3103" t="s">
        <v>8353</v>
      </c>
      <c r="Q3103" s="14">
        <f t="shared" si="240"/>
        <v>12</v>
      </c>
      <c r="R3103" s="14">
        <f t="shared" si="241"/>
        <v>25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9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8313</v>
      </c>
      <c r="P3104" t="s">
        <v>8353</v>
      </c>
      <c r="Q3104" s="14">
        <f t="shared" si="240"/>
        <v>39</v>
      </c>
      <c r="R3104" s="14">
        <f t="shared" si="241"/>
        <v>69.53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3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8313</v>
      </c>
      <c r="P3105" t="s">
        <v>8353</v>
      </c>
      <c r="Q3105" s="14">
        <f t="shared" si="240"/>
        <v>0</v>
      </c>
      <c r="R3105" s="14">
        <f t="shared" si="241"/>
        <v>5.5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9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8313</v>
      </c>
      <c r="P3106" t="s">
        <v>8353</v>
      </c>
      <c r="Q3106" s="14">
        <f t="shared" si="240"/>
        <v>30</v>
      </c>
      <c r="R3106" s="14">
        <f t="shared" si="241"/>
        <v>237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9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8313</v>
      </c>
      <c r="P3107" t="s">
        <v>8353</v>
      </c>
      <c r="Q3107" s="14">
        <f t="shared" si="240"/>
        <v>42</v>
      </c>
      <c r="R3107" s="14">
        <f t="shared" si="241"/>
        <v>79.87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9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8313</v>
      </c>
      <c r="P3108" t="s">
        <v>8353</v>
      </c>
      <c r="Q3108" s="14">
        <f t="shared" si="240"/>
        <v>4</v>
      </c>
      <c r="R3108" s="14">
        <f t="shared" si="241"/>
        <v>10.25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9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8313</v>
      </c>
      <c r="P3109" t="s">
        <v>8353</v>
      </c>
      <c r="Q3109" s="14">
        <f t="shared" si="240"/>
        <v>20</v>
      </c>
      <c r="R3109" s="14">
        <f t="shared" si="241"/>
        <v>272.58999999999997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7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8313</v>
      </c>
      <c r="P3110" t="s">
        <v>8353</v>
      </c>
      <c r="Q3110" s="14">
        <f t="shared" si="240"/>
        <v>0</v>
      </c>
      <c r="R3110" s="14">
        <f t="shared" si="241"/>
        <v>13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9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8313</v>
      </c>
      <c r="P3111" t="s">
        <v>8353</v>
      </c>
      <c r="Q3111" s="14">
        <f t="shared" si="240"/>
        <v>25</v>
      </c>
      <c r="R3111" s="14">
        <f t="shared" si="241"/>
        <v>58.18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9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8313</v>
      </c>
      <c r="P3112" t="s">
        <v>8353</v>
      </c>
      <c r="Q3112" s="14">
        <f t="shared" si="240"/>
        <v>0</v>
      </c>
      <c r="R3112" s="14">
        <f t="shared" si="241"/>
        <v>10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3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8313</v>
      </c>
      <c r="P3113" t="s">
        <v>8353</v>
      </c>
      <c r="Q3113" s="14">
        <f t="shared" si="240"/>
        <v>27</v>
      </c>
      <c r="R3113" s="14">
        <f t="shared" si="241"/>
        <v>70.11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9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8313</v>
      </c>
      <c r="P3114" t="s">
        <v>8353</v>
      </c>
      <c r="Q3114" s="14">
        <f t="shared" si="240"/>
        <v>5</v>
      </c>
      <c r="R3114" s="14">
        <f t="shared" si="241"/>
        <v>57.89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9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8313</v>
      </c>
      <c r="P3115" t="s">
        <v>8353</v>
      </c>
      <c r="Q3115" s="14">
        <f t="shared" si="240"/>
        <v>4</v>
      </c>
      <c r="R3115" s="14">
        <f t="shared" si="241"/>
        <v>125.27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9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8313</v>
      </c>
      <c r="P3116" t="s">
        <v>8353</v>
      </c>
      <c r="Q3116" s="14">
        <f t="shared" si="240"/>
        <v>0</v>
      </c>
      <c r="R3116" s="14" t="e">
        <f t="shared" si="241"/>
        <v>#DIV/0!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9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8313</v>
      </c>
      <c r="P3117" t="s">
        <v>8353</v>
      </c>
      <c r="Q3117" s="14">
        <f t="shared" si="240"/>
        <v>3</v>
      </c>
      <c r="R3117" s="14">
        <f t="shared" si="241"/>
        <v>300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9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8313</v>
      </c>
      <c r="P3118" t="s">
        <v>8353</v>
      </c>
      <c r="Q3118" s="14">
        <f t="shared" si="240"/>
        <v>57</v>
      </c>
      <c r="R3118" s="14">
        <f t="shared" si="241"/>
        <v>43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9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8313</v>
      </c>
      <c r="P3119" t="s">
        <v>8353</v>
      </c>
      <c r="Q3119" s="14">
        <f t="shared" si="240"/>
        <v>0</v>
      </c>
      <c r="R3119" s="14">
        <f t="shared" si="241"/>
        <v>1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3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8313</v>
      </c>
      <c r="P3120" t="s">
        <v>8353</v>
      </c>
      <c r="Q3120" s="14">
        <f t="shared" si="240"/>
        <v>0</v>
      </c>
      <c r="R3120" s="14">
        <f t="shared" si="241"/>
        <v>775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9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8313</v>
      </c>
      <c r="P3121" t="s">
        <v>8353</v>
      </c>
      <c r="Q3121" s="14">
        <f t="shared" si="240"/>
        <v>0</v>
      </c>
      <c r="R3121" s="14">
        <f t="shared" si="241"/>
        <v>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9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8313</v>
      </c>
      <c r="P3122" t="s">
        <v>8353</v>
      </c>
      <c r="Q3122" s="14">
        <f t="shared" si="240"/>
        <v>0</v>
      </c>
      <c r="R3122" s="14">
        <f t="shared" si="241"/>
        <v>12.8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3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8313</v>
      </c>
      <c r="P3123" t="s">
        <v>8353</v>
      </c>
      <c r="Q3123" s="14">
        <f t="shared" si="240"/>
        <v>1</v>
      </c>
      <c r="R3123" s="14">
        <f t="shared" si="241"/>
        <v>10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7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8313</v>
      </c>
      <c r="P3124" t="s">
        <v>8353</v>
      </c>
      <c r="Q3124" s="14">
        <f t="shared" si="240"/>
        <v>58</v>
      </c>
      <c r="R3124" s="14">
        <f t="shared" si="241"/>
        <v>58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9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8313</v>
      </c>
      <c r="P3125" t="s">
        <v>8353</v>
      </c>
      <c r="Q3125" s="14">
        <f t="shared" si="240"/>
        <v>68</v>
      </c>
      <c r="R3125" s="14">
        <f t="shared" si="241"/>
        <v>244.8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3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8313</v>
      </c>
      <c r="P3126" t="s">
        <v>8353</v>
      </c>
      <c r="Q3126" s="14">
        <f t="shared" si="240"/>
        <v>0</v>
      </c>
      <c r="R3126" s="14">
        <f t="shared" si="241"/>
        <v>6.5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2015</v>
      </c>
    </row>
    <row r="3127" spans="1:21" ht="17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8313</v>
      </c>
      <c r="P3127" t="s">
        <v>8353</v>
      </c>
      <c r="Q3127" s="14">
        <f t="shared" si="240"/>
        <v>0</v>
      </c>
      <c r="R3127" s="14" t="e">
        <f t="shared" si="241"/>
        <v>#DIV/0!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2016</v>
      </c>
    </row>
    <row r="3128" spans="1:21" ht="8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8313</v>
      </c>
      <c r="P3128" t="s">
        <v>8353</v>
      </c>
      <c r="Q3128" s="14">
        <f t="shared" si="240"/>
        <v>4</v>
      </c>
      <c r="R3128" s="14">
        <f t="shared" si="241"/>
        <v>61.18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9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8313</v>
      </c>
      <c r="P3129" t="s">
        <v>8353</v>
      </c>
      <c r="Q3129" s="14">
        <f t="shared" si="240"/>
        <v>0</v>
      </c>
      <c r="R3129" s="14" t="e">
        <f t="shared" si="241"/>
        <v>#DIV/0!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9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8313</v>
      </c>
      <c r="P3130" t="s">
        <v>8314</v>
      </c>
      <c r="Q3130" s="14">
        <f t="shared" si="240"/>
        <v>109</v>
      </c>
      <c r="R3130" s="14">
        <f t="shared" si="241"/>
        <v>139.24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9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8313</v>
      </c>
      <c r="P3131" t="s">
        <v>8314</v>
      </c>
      <c r="Q3131" s="14">
        <f t="shared" si="240"/>
        <v>1</v>
      </c>
      <c r="R3131" s="14">
        <f t="shared" si="241"/>
        <v>10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3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8313</v>
      </c>
      <c r="P3132" t="s">
        <v>8314</v>
      </c>
      <c r="Q3132" s="14">
        <f t="shared" si="240"/>
        <v>4</v>
      </c>
      <c r="R3132" s="14">
        <f t="shared" si="241"/>
        <v>93.75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3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8313</v>
      </c>
      <c r="P3133" t="s">
        <v>8314</v>
      </c>
      <c r="Q3133" s="14">
        <f t="shared" si="240"/>
        <v>16</v>
      </c>
      <c r="R3133" s="14">
        <f t="shared" si="241"/>
        <v>53.75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3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8313</v>
      </c>
      <c r="P3134" t="s">
        <v>8314</v>
      </c>
      <c r="Q3134" s="14">
        <f t="shared" si="240"/>
        <v>0</v>
      </c>
      <c r="R3134" s="14">
        <f t="shared" si="241"/>
        <v>10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9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8313</v>
      </c>
      <c r="P3135" t="s">
        <v>8314</v>
      </c>
      <c r="Q3135" s="14">
        <f t="shared" si="240"/>
        <v>108</v>
      </c>
      <c r="R3135" s="14">
        <f t="shared" si="241"/>
        <v>33.75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9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8313</v>
      </c>
      <c r="P3136" t="s">
        <v>8314</v>
      </c>
      <c r="Q3136" s="14">
        <f t="shared" si="240"/>
        <v>23</v>
      </c>
      <c r="R3136" s="14">
        <f t="shared" si="241"/>
        <v>18.75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9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8313</v>
      </c>
      <c r="P3137" t="s">
        <v>8314</v>
      </c>
      <c r="Q3137" s="14">
        <f t="shared" si="240"/>
        <v>21</v>
      </c>
      <c r="R3137" s="14">
        <f t="shared" si="241"/>
        <v>23.14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9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8313</v>
      </c>
      <c r="P3138" t="s">
        <v>8314</v>
      </c>
      <c r="Q3138" s="14">
        <f t="shared" si="240"/>
        <v>128</v>
      </c>
      <c r="R3138" s="14">
        <f t="shared" si="241"/>
        <v>29.05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3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8313</v>
      </c>
      <c r="P3139" t="s">
        <v>8314</v>
      </c>
      <c r="Q3139" s="14">
        <f t="shared" ref="Q3139:Q3202" si="245">ROUND(E3139/D3139*100,0)</f>
        <v>3</v>
      </c>
      <c r="R3139" s="14">
        <f t="shared" ref="R3139:R3202" si="246">ROUND(E3139/L3139,2)</f>
        <v>50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6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8313</v>
      </c>
      <c r="P3140" t="s">
        <v>8314</v>
      </c>
      <c r="Q3140" s="14">
        <f t="shared" si="245"/>
        <v>0</v>
      </c>
      <c r="R3140" s="14" t="e">
        <f t="shared" si="246"/>
        <v>#DIV/0!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9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8313</v>
      </c>
      <c r="P3141" t="s">
        <v>8314</v>
      </c>
      <c r="Q3141" s="14">
        <f t="shared" si="245"/>
        <v>5</v>
      </c>
      <c r="R3141" s="14">
        <f t="shared" si="246"/>
        <v>450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9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8313</v>
      </c>
      <c r="P3142" t="s">
        <v>8314</v>
      </c>
      <c r="Q3142" s="14">
        <f t="shared" si="245"/>
        <v>1</v>
      </c>
      <c r="R3142" s="14">
        <f t="shared" si="246"/>
        <v>24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5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8313</v>
      </c>
      <c r="P3143" t="s">
        <v>8314</v>
      </c>
      <c r="Q3143" s="14">
        <f t="shared" si="245"/>
        <v>52</v>
      </c>
      <c r="R3143" s="14">
        <f t="shared" si="246"/>
        <v>32.25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9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8313</v>
      </c>
      <c r="P3144" t="s">
        <v>8314</v>
      </c>
      <c r="Q3144" s="14">
        <f t="shared" si="245"/>
        <v>2</v>
      </c>
      <c r="R3144" s="14">
        <f t="shared" si="246"/>
        <v>15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5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8313</v>
      </c>
      <c r="P3145" t="s">
        <v>8314</v>
      </c>
      <c r="Q3145" s="14">
        <f t="shared" si="245"/>
        <v>0</v>
      </c>
      <c r="R3145" s="14" t="e">
        <f t="shared" si="246"/>
        <v>#DIV/0!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8313</v>
      </c>
      <c r="P3146" t="s">
        <v>8314</v>
      </c>
      <c r="Q3146" s="14">
        <f t="shared" si="245"/>
        <v>75</v>
      </c>
      <c r="R3146" s="14">
        <f t="shared" si="246"/>
        <v>251.33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3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8313</v>
      </c>
      <c r="P3147" t="s">
        <v>8314</v>
      </c>
      <c r="Q3147" s="14">
        <f t="shared" si="245"/>
        <v>0</v>
      </c>
      <c r="R3147" s="14" t="e">
        <f t="shared" si="246"/>
        <v>#DIV/0!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3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8313</v>
      </c>
      <c r="P3148" t="s">
        <v>8314</v>
      </c>
      <c r="Q3148" s="14">
        <f t="shared" si="245"/>
        <v>11</v>
      </c>
      <c r="R3148" s="14">
        <f t="shared" si="246"/>
        <v>437.5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9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0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8313</v>
      </c>
      <c r="P3149" t="s">
        <v>8314</v>
      </c>
      <c r="Q3149" s="14">
        <f t="shared" si="245"/>
        <v>118</v>
      </c>
      <c r="R3149" s="14">
        <f t="shared" si="246"/>
        <v>110.35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3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8313</v>
      </c>
      <c r="P3150" t="s">
        <v>8314</v>
      </c>
      <c r="Q3150" s="14">
        <f t="shared" si="245"/>
        <v>131</v>
      </c>
      <c r="R3150" s="14">
        <f t="shared" si="246"/>
        <v>41.42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9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0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8313</v>
      </c>
      <c r="P3151" t="s">
        <v>8314</v>
      </c>
      <c r="Q3151" s="14">
        <f t="shared" si="245"/>
        <v>104</v>
      </c>
      <c r="R3151" s="14">
        <f t="shared" si="246"/>
        <v>52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0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8313</v>
      </c>
      <c r="P3152" t="s">
        <v>8314</v>
      </c>
      <c r="Q3152" s="14">
        <f t="shared" si="245"/>
        <v>101</v>
      </c>
      <c r="R3152" s="14">
        <f t="shared" si="246"/>
        <v>33.99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2011</v>
      </c>
    </row>
    <row r="3153" spans="1:21" ht="33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0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8313</v>
      </c>
      <c r="P3153" t="s">
        <v>8314</v>
      </c>
      <c r="Q3153" s="14">
        <f t="shared" si="245"/>
        <v>100</v>
      </c>
      <c r="R3153" s="14">
        <f t="shared" si="246"/>
        <v>103.35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9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0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8313</v>
      </c>
      <c r="P3154" t="s">
        <v>8314</v>
      </c>
      <c r="Q3154" s="14">
        <f t="shared" si="245"/>
        <v>106</v>
      </c>
      <c r="R3154" s="14">
        <f t="shared" si="246"/>
        <v>34.79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9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0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8313</v>
      </c>
      <c r="P3155" t="s">
        <v>8314</v>
      </c>
      <c r="Q3155" s="14">
        <f t="shared" si="245"/>
        <v>336</v>
      </c>
      <c r="R3155" s="14">
        <f t="shared" si="246"/>
        <v>41.77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9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0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8313</v>
      </c>
      <c r="P3156" t="s">
        <v>8314</v>
      </c>
      <c r="Q3156" s="14">
        <f t="shared" si="245"/>
        <v>113</v>
      </c>
      <c r="R3156" s="14">
        <f t="shared" si="246"/>
        <v>64.27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9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0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8313</v>
      </c>
      <c r="P3157" t="s">
        <v>8314</v>
      </c>
      <c r="Q3157" s="14">
        <f t="shared" si="245"/>
        <v>189</v>
      </c>
      <c r="R3157" s="14">
        <f t="shared" si="246"/>
        <v>31.21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9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0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8313</v>
      </c>
      <c r="P3158" t="s">
        <v>8314</v>
      </c>
      <c r="Q3158" s="14">
        <f t="shared" si="245"/>
        <v>102</v>
      </c>
      <c r="R3158" s="14">
        <f t="shared" si="246"/>
        <v>62.92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3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0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8313</v>
      </c>
      <c r="P3159" t="s">
        <v>8314</v>
      </c>
      <c r="Q3159" s="14">
        <f t="shared" si="245"/>
        <v>101</v>
      </c>
      <c r="R3159" s="14">
        <f t="shared" si="246"/>
        <v>98.54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3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8313</v>
      </c>
      <c r="P3160" t="s">
        <v>8314</v>
      </c>
      <c r="Q3160" s="14">
        <f t="shared" si="245"/>
        <v>114</v>
      </c>
      <c r="R3160" s="14">
        <f t="shared" si="246"/>
        <v>82.61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3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0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8313</v>
      </c>
      <c r="P3161" t="s">
        <v>8314</v>
      </c>
      <c r="Q3161" s="14">
        <f t="shared" si="245"/>
        <v>133</v>
      </c>
      <c r="R3161" s="14">
        <f t="shared" si="246"/>
        <v>38.5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2012</v>
      </c>
    </row>
    <row r="3162" spans="1:21" ht="49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0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8313</v>
      </c>
      <c r="P3162" t="s">
        <v>8314</v>
      </c>
      <c r="Q3162" s="14">
        <f t="shared" si="245"/>
        <v>102</v>
      </c>
      <c r="R3162" s="14">
        <f t="shared" si="246"/>
        <v>80.16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9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0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8313</v>
      </c>
      <c r="P3163" t="s">
        <v>8314</v>
      </c>
      <c r="Q3163" s="14">
        <f t="shared" si="245"/>
        <v>105</v>
      </c>
      <c r="R3163" s="14">
        <f t="shared" si="246"/>
        <v>28.41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9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0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8313</v>
      </c>
      <c r="P3164" t="s">
        <v>8314</v>
      </c>
      <c r="Q3164" s="14">
        <f t="shared" si="245"/>
        <v>127</v>
      </c>
      <c r="R3164" s="14">
        <f t="shared" si="246"/>
        <v>80.73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9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0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8313</v>
      </c>
      <c r="P3165" t="s">
        <v>8314</v>
      </c>
      <c r="Q3165" s="14">
        <f t="shared" si="245"/>
        <v>111</v>
      </c>
      <c r="R3165" s="14">
        <f t="shared" si="246"/>
        <v>200.69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9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0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8313</v>
      </c>
      <c r="P3166" t="s">
        <v>8314</v>
      </c>
      <c r="Q3166" s="14">
        <f t="shared" si="245"/>
        <v>107</v>
      </c>
      <c r="R3166" s="14">
        <f t="shared" si="246"/>
        <v>37.590000000000003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9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0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8313</v>
      </c>
      <c r="P3167" t="s">
        <v>8314</v>
      </c>
      <c r="Q3167" s="14">
        <f t="shared" si="245"/>
        <v>163</v>
      </c>
      <c r="R3167" s="14">
        <f t="shared" si="246"/>
        <v>58.1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9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0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8313</v>
      </c>
      <c r="P3168" t="s">
        <v>8314</v>
      </c>
      <c r="Q3168" s="14">
        <f t="shared" si="245"/>
        <v>160</v>
      </c>
      <c r="R3168" s="14">
        <f t="shared" si="246"/>
        <v>60.3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3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0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8313</v>
      </c>
      <c r="P3169" t="s">
        <v>8314</v>
      </c>
      <c r="Q3169" s="14">
        <f t="shared" si="245"/>
        <v>116</v>
      </c>
      <c r="R3169" s="14">
        <f t="shared" si="246"/>
        <v>63.36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9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8313</v>
      </c>
      <c r="P3170" t="s">
        <v>8314</v>
      </c>
      <c r="Q3170" s="14">
        <f t="shared" si="245"/>
        <v>124</v>
      </c>
      <c r="R3170" s="14">
        <f t="shared" si="246"/>
        <v>50.9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3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0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8313</v>
      </c>
      <c r="P3171" t="s">
        <v>8314</v>
      </c>
      <c r="Q3171" s="14">
        <f t="shared" si="245"/>
        <v>103</v>
      </c>
      <c r="R3171" s="14">
        <f t="shared" si="246"/>
        <v>100.5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3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0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8313</v>
      </c>
      <c r="P3172" t="s">
        <v>8314</v>
      </c>
      <c r="Q3172" s="14">
        <f t="shared" si="245"/>
        <v>112</v>
      </c>
      <c r="R3172" s="14">
        <f t="shared" si="246"/>
        <v>31.62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9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0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8313</v>
      </c>
      <c r="P3173" t="s">
        <v>8314</v>
      </c>
      <c r="Q3173" s="14">
        <f t="shared" si="245"/>
        <v>109</v>
      </c>
      <c r="R3173" s="14">
        <f t="shared" si="246"/>
        <v>65.099999999999994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9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0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8313</v>
      </c>
      <c r="P3174" t="s">
        <v>8314</v>
      </c>
      <c r="Q3174" s="14">
        <f t="shared" si="245"/>
        <v>115</v>
      </c>
      <c r="R3174" s="14">
        <f t="shared" si="246"/>
        <v>79.31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9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0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8313</v>
      </c>
      <c r="P3175" t="s">
        <v>8314</v>
      </c>
      <c r="Q3175" s="14">
        <f t="shared" si="245"/>
        <v>103</v>
      </c>
      <c r="R3175" s="14">
        <f t="shared" si="246"/>
        <v>139.19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9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0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8313</v>
      </c>
      <c r="P3176" t="s">
        <v>8314</v>
      </c>
      <c r="Q3176" s="14">
        <f t="shared" si="245"/>
        <v>101</v>
      </c>
      <c r="R3176" s="14">
        <f t="shared" si="246"/>
        <v>131.91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9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0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8313</v>
      </c>
      <c r="P3177" t="s">
        <v>8314</v>
      </c>
      <c r="Q3177" s="14">
        <f t="shared" si="245"/>
        <v>110</v>
      </c>
      <c r="R3177" s="14">
        <f t="shared" si="246"/>
        <v>91.3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2011</v>
      </c>
    </row>
    <row r="3178" spans="1:21" ht="49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0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8313</v>
      </c>
      <c r="P3178" t="s">
        <v>8314</v>
      </c>
      <c r="Q3178" s="14">
        <f t="shared" si="245"/>
        <v>115</v>
      </c>
      <c r="R3178" s="14">
        <f t="shared" si="246"/>
        <v>39.67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9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0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8313</v>
      </c>
      <c r="P3179" t="s">
        <v>8314</v>
      </c>
      <c r="Q3179" s="14">
        <f t="shared" si="245"/>
        <v>117</v>
      </c>
      <c r="R3179" s="14">
        <f t="shared" si="246"/>
        <v>57.55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9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8313</v>
      </c>
      <c r="P3180" t="s">
        <v>8314</v>
      </c>
      <c r="Q3180" s="14">
        <f t="shared" si="245"/>
        <v>172</v>
      </c>
      <c r="R3180" s="14">
        <f t="shared" si="246"/>
        <v>33.03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3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0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8313</v>
      </c>
      <c r="P3181" t="s">
        <v>8314</v>
      </c>
      <c r="Q3181" s="14">
        <f t="shared" si="245"/>
        <v>114</v>
      </c>
      <c r="R3181" s="14">
        <f t="shared" si="246"/>
        <v>77.34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9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0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8313</v>
      </c>
      <c r="P3182" t="s">
        <v>8314</v>
      </c>
      <c r="Q3182" s="14">
        <f t="shared" si="245"/>
        <v>120</v>
      </c>
      <c r="R3182" s="14">
        <f t="shared" si="246"/>
        <v>31.93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9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0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8313</v>
      </c>
      <c r="P3183" t="s">
        <v>8314</v>
      </c>
      <c r="Q3183" s="14">
        <f t="shared" si="245"/>
        <v>109</v>
      </c>
      <c r="R3183" s="14">
        <f t="shared" si="246"/>
        <v>36.33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0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8313</v>
      </c>
      <c r="P3184" t="s">
        <v>8314</v>
      </c>
      <c r="Q3184" s="14">
        <f t="shared" si="245"/>
        <v>101</v>
      </c>
      <c r="R3184" s="14">
        <f t="shared" si="246"/>
        <v>46.77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2012</v>
      </c>
    </row>
    <row r="3185" spans="1:21" ht="49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0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8313</v>
      </c>
      <c r="P3185" t="s">
        <v>8314</v>
      </c>
      <c r="Q3185" s="14">
        <f t="shared" si="245"/>
        <v>109</v>
      </c>
      <c r="R3185" s="14">
        <f t="shared" si="246"/>
        <v>40.07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9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0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8313</v>
      </c>
      <c r="P3186" t="s">
        <v>8314</v>
      </c>
      <c r="Q3186" s="14">
        <f t="shared" si="245"/>
        <v>107</v>
      </c>
      <c r="R3186" s="14">
        <f t="shared" si="246"/>
        <v>100.22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9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0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8313</v>
      </c>
      <c r="P3187" t="s">
        <v>8314</v>
      </c>
      <c r="Q3187" s="14">
        <f t="shared" si="245"/>
        <v>100</v>
      </c>
      <c r="R3187" s="14">
        <f t="shared" si="246"/>
        <v>41.67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9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0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8313</v>
      </c>
      <c r="P3188" t="s">
        <v>8314</v>
      </c>
      <c r="Q3188" s="14">
        <f t="shared" si="245"/>
        <v>102</v>
      </c>
      <c r="R3188" s="14">
        <f t="shared" si="246"/>
        <v>46.71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9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0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8313</v>
      </c>
      <c r="P3189" t="s">
        <v>8314</v>
      </c>
      <c r="Q3189" s="14">
        <f t="shared" si="245"/>
        <v>116</v>
      </c>
      <c r="R3189" s="14">
        <f t="shared" si="246"/>
        <v>71.489999999999995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9" x14ac:dyDescent="0.25">
      <c r="A3190">
        <v>3192</v>
      </c>
      <c r="B3190" s="3" t="s">
        <v>3192</v>
      </c>
      <c r="C3190" s="3" t="s">
        <v>7302</v>
      </c>
      <c r="D3190" s="6">
        <v>10000</v>
      </c>
      <c r="E3190" s="8">
        <v>102</v>
      </c>
      <c r="F3190" t="s">
        <v>8220</v>
      </c>
      <c r="G3190" t="s">
        <v>8224</v>
      </c>
      <c r="H3190" t="s">
        <v>8246</v>
      </c>
      <c r="I3190">
        <v>1425160800</v>
      </c>
      <c r="J3190">
        <v>1421274859</v>
      </c>
      <c r="K3190" t="b">
        <v>0</v>
      </c>
      <c r="L3190">
        <v>8</v>
      </c>
      <c r="M3190" t="b">
        <v>0</v>
      </c>
      <c r="N3190" t="s">
        <v>8303</v>
      </c>
      <c r="O3190" s="10" t="s">
        <v>8313</v>
      </c>
      <c r="P3190" t="s">
        <v>8355</v>
      </c>
      <c r="Q3190" s="14">
        <f t="shared" si="245"/>
        <v>1</v>
      </c>
      <c r="R3190" s="14">
        <f t="shared" si="246"/>
        <v>12.75</v>
      </c>
      <c r="S3190" s="16">
        <f t="shared" si="247"/>
        <v>42018.94049768518</v>
      </c>
      <c r="T3190" s="16">
        <f t="shared" si="248"/>
        <v>42063.916666666672</v>
      </c>
      <c r="U3190">
        <f t="shared" si="249"/>
        <v>2015</v>
      </c>
    </row>
    <row r="3191" spans="1:21" ht="49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8313</v>
      </c>
      <c r="P3191" t="s">
        <v>8355</v>
      </c>
      <c r="Q3191" s="14">
        <f t="shared" si="245"/>
        <v>12</v>
      </c>
      <c r="R3191" s="14">
        <f t="shared" si="246"/>
        <v>356.84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9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8313</v>
      </c>
      <c r="P3192" t="s">
        <v>8355</v>
      </c>
      <c r="Q3192" s="14">
        <f t="shared" si="245"/>
        <v>0</v>
      </c>
      <c r="R3192" s="14" t="e">
        <f t="shared" si="246"/>
        <v>#DIV/0!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9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8313</v>
      </c>
      <c r="P3193" t="s">
        <v>8355</v>
      </c>
      <c r="Q3193" s="14">
        <f t="shared" si="245"/>
        <v>4</v>
      </c>
      <c r="R3193" s="14">
        <f t="shared" si="246"/>
        <v>37.75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9" x14ac:dyDescent="0.25">
      <c r="A3194">
        <v>3205</v>
      </c>
      <c r="B3194" s="3" t="s">
        <v>3205</v>
      </c>
      <c r="C3194" s="3" t="s">
        <v>7315</v>
      </c>
      <c r="D3194" s="6">
        <v>8000</v>
      </c>
      <c r="E3194" s="8">
        <v>273</v>
      </c>
      <c r="F3194" t="s">
        <v>8220</v>
      </c>
      <c r="G3194" t="s">
        <v>8224</v>
      </c>
      <c r="H3194" t="s">
        <v>8246</v>
      </c>
      <c r="I3194">
        <v>1430470772</v>
      </c>
      <c r="J3194">
        <v>1427878772</v>
      </c>
      <c r="K3194" t="b">
        <v>0</v>
      </c>
      <c r="L3194">
        <v>12</v>
      </c>
      <c r="M3194" t="b">
        <v>0</v>
      </c>
      <c r="N3194" t="s">
        <v>8303</v>
      </c>
      <c r="O3194" s="10" t="s">
        <v>8313</v>
      </c>
      <c r="P3194" t="s">
        <v>8355</v>
      </c>
      <c r="Q3194" s="14">
        <f t="shared" si="245"/>
        <v>3</v>
      </c>
      <c r="R3194" s="14">
        <f t="shared" si="246"/>
        <v>22.75</v>
      </c>
      <c r="S3194" s="16">
        <f t="shared" si="247"/>
        <v>42095.374675925923</v>
      </c>
      <c r="T3194" s="16">
        <f t="shared" si="248"/>
        <v>42125.374675925923</v>
      </c>
      <c r="U3194">
        <f t="shared" si="249"/>
        <v>2015</v>
      </c>
    </row>
    <row r="3195" spans="1:21" ht="49" x14ac:dyDescent="0.25">
      <c r="A3195">
        <v>3880</v>
      </c>
      <c r="B3195" s="3" t="s">
        <v>3877</v>
      </c>
      <c r="C3195" s="3" t="s">
        <v>7989</v>
      </c>
      <c r="D3195" s="6">
        <v>7500</v>
      </c>
      <c r="E3195" s="8">
        <v>980</v>
      </c>
      <c r="F3195" t="s">
        <v>8219</v>
      </c>
      <c r="G3195" t="s">
        <v>8224</v>
      </c>
      <c r="H3195" t="s">
        <v>8246</v>
      </c>
      <c r="I3195">
        <v>1406761200</v>
      </c>
      <c r="J3195">
        <v>1403724820</v>
      </c>
      <c r="K3195" t="b">
        <v>0</v>
      </c>
      <c r="L3195">
        <v>17</v>
      </c>
      <c r="M3195" t="b">
        <v>0</v>
      </c>
      <c r="N3195" t="s">
        <v>8303</v>
      </c>
      <c r="O3195" s="10" t="s">
        <v>8313</v>
      </c>
      <c r="P3195" t="s">
        <v>8355</v>
      </c>
      <c r="Q3195" s="14">
        <f t="shared" si="245"/>
        <v>13</v>
      </c>
      <c r="R3195" s="14">
        <f t="shared" si="246"/>
        <v>57.65</v>
      </c>
      <c r="S3195" s="16">
        <f t="shared" si="247"/>
        <v>41815.815046296295</v>
      </c>
      <c r="T3195" s="16">
        <f t="shared" si="248"/>
        <v>41850.958333333336</v>
      </c>
      <c r="U3195">
        <f t="shared" si="249"/>
        <v>2014</v>
      </c>
    </row>
    <row r="3196" spans="1:21" ht="49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8313</v>
      </c>
      <c r="P3196" t="s">
        <v>8355</v>
      </c>
      <c r="Q3196" s="14">
        <f t="shared" si="245"/>
        <v>0</v>
      </c>
      <c r="R3196" s="14" t="e">
        <f t="shared" si="246"/>
        <v>#DIV/0!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9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8313</v>
      </c>
      <c r="P3197" t="s">
        <v>8355</v>
      </c>
      <c r="Q3197" s="14">
        <f t="shared" si="245"/>
        <v>59</v>
      </c>
      <c r="R3197" s="14">
        <f t="shared" si="246"/>
        <v>53.08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9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8313</v>
      </c>
      <c r="P3198" t="s">
        <v>8355</v>
      </c>
      <c r="Q3198" s="14">
        <f t="shared" si="245"/>
        <v>0</v>
      </c>
      <c r="R3198" s="14">
        <f t="shared" si="246"/>
        <v>300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3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8313</v>
      </c>
      <c r="P3199" t="s">
        <v>8355</v>
      </c>
      <c r="Q3199" s="14">
        <f t="shared" si="245"/>
        <v>11</v>
      </c>
      <c r="R3199" s="14">
        <f t="shared" si="246"/>
        <v>286.25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9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8313</v>
      </c>
      <c r="P3200" t="s">
        <v>8355</v>
      </c>
      <c r="Q3200" s="14">
        <f t="shared" si="245"/>
        <v>0</v>
      </c>
      <c r="R3200" s="14">
        <f t="shared" si="246"/>
        <v>36.67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9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8313</v>
      </c>
      <c r="P3201" t="s">
        <v>8355</v>
      </c>
      <c r="Q3201" s="14">
        <f t="shared" si="245"/>
        <v>52</v>
      </c>
      <c r="R3201" s="14">
        <f t="shared" si="246"/>
        <v>49.21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9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8313</v>
      </c>
      <c r="P3202" t="s">
        <v>8355</v>
      </c>
      <c r="Q3202" s="14">
        <f t="shared" si="245"/>
        <v>0</v>
      </c>
      <c r="R3202" s="14">
        <f t="shared" si="246"/>
        <v>1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9" x14ac:dyDescent="0.25">
      <c r="A3203">
        <v>3193</v>
      </c>
      <c r="B3203" s="3" t="s">
        <v>3193</v>
      </c>
      <c r="C3203" s="3" t="s">
        <v>7303</v>
      </c>
      <c r="D3203" s="6">
        <v>5000</v>
      </c>
      <c r="E3203" s="8">
        <v>587</v>
      </c>
      <c r="F3203" t="s">
        <v>8220</v>
      </c>
      <c r="G3203" t="s">
        <v>8224</v>
      </c>
      <c r="H3203" t="s">
        <v>8246</v>
      </c>
      <c r="I3203">
        <v>1424474056</v>
      </c>
      <c r="J3203">
        <v>1420586056</v>
      </c>
      <c r="K3203" t="b">
        <v>0</v>
      </c>
      <c r="L3203">
        <v>24</v>
      </c>
      <c r="M3203" t="b">
        <v>0</v>
      </c>
      <c r="N3203" t="s">
        <v>8303</v>
      </c>
      <c r="O3203" s="10" t="s">
        <v>8313</v>
      </c>
      <c r="P3203" t="s">
        <v>8355</v>
      </c>
      <c r="Q3203" s="14">
        <f t="shared" ref="Q3203:Q3266" si="250">ROUND(E3203/D3203*100,0)</f>
        <v>12</v>
      </c>
      <c r="R3203" s="14">
        <f t="shared" ref="R3203:R3266" si="251">ROUND(E3203/L3203,2)</f>
        <v>24.46</v>
      </c>
      <c r="S3203" s="16">
        <f t="shared" ref="S3203:S3266" si="252">(((J3203/60)/60)/24)+DATE(1970,1,1)</f>
        <v>42010.968240740738</v>
      </c>
      <c r="T3203" s="16">
        <f t="shared" ref="T3203:T3266" si="253">(((I3203/60)/60)/24)+DATE(1970,1,1)</f>
        <v>42055.968240740738</v>
      </c>
      <c r="U3203">
        <f t="shared" ref="U3203:U3266" si="254">YEAR(T3203)</f>
        <v>2015</v>
      </c>
    </row>
    <row r="3204" spans="1:21" ht="49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8313</v>
      </c>
      <c r="P3204" t="s">
        <v>8355</v>
      </c>
      <c r="Q3204" s="14">
        <f t="shared" si="250"/>
        <v>55</v>
      </c>
      <c r="R3204" s="14">
        <f t="shared" si="251"/>
        <v>109.04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3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8313</v>
      </c>
      <c r="P3205" t="s">
        <v>8355</v>
      </c>
      <c r="Q3205" s="14">
        <f t="shared" si="250"/>
        <v>25</v>
      </c>
      <c r="R3205" s="14">
        <f t="shared" si="251"/>
        <v>41.67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9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8313</v>
      </c>
      <c r="P3206" t="s">
        <v>8355</v>
      </c>
      <c r="Q3206" s="14">
        <f t="shared" si="250"/>
        <v>0</v>
      </c>
      <c r="R3206" s="14" t="e">
        <f t="shared" si="251"/>
        <v>#DIV/0!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9" x14ac:dyDescent="0.25">
      <c r="A3207">
        <v>3794</v>
      </c>
      <c r="B3207" s="3" t="s">
        <v>3791</v>
      </c>
      <c r="C3207" s="3" t="s">
        <v>7904</v>
      </c>
      <c r="D3207" s="6">
        <v>5000</v>
      </c>
      <c r="E3207" s="8">
        <v>50</v>
      </c>
      <c r="F3207" t="s">
        <v>8220</v>
      </c>
      <c r="G3207" t="s">
        <v>8224</v>
      </c>
      <c r="H3207" t="s">
        <v>8246</v>
      </c>
      <c r="I3207">
        <v>1433685354</v>
      </c>
      <c r="J3207">
        <v>1431093354</v>
      </c>
      <c r="K3207" t="b">
        <v>0</v>
      </c>
      <c r="L3207">
        <v>1</v>
      </c>
      <c r="M3207" t="b">
        <v>0</v>
      </c>
      <c r="N3207" t="s">
        <v>8303</v>
      </c>
      <c r="O3207" s="10" t="s">
        <v>8313</v>
      </c>
      <c r="P3207" t="s">
        <v>8355</v>
      </c>
      <c r="Q3207" s="14">
        <f t="shared" si="250"/>
        <v>1</v>
      </c>
      <c r="R3207" s="14">
        <f t="shared" si="251"/>
        <v>50</v>
      </c>
      <c r="S3207" s="16">
        <f t="shared" si="252"/>
        <v>42132.58048611111</v>
      </c>
      <c r="T3207" s="16">
        <f t="shared" si="253"/>
        <v>42162.58048611111</v>
      </c>
      <c r="U3207">
        <f t="shared" si="254"/>
        <v>2015</v>
      </c>
    </row>
    <row r="3208" spans="1:21" ht="49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8313</v>
      </c>
      <c r="P3208" t="s">
        <v>8355</v>
      </c>
      <c r="Q3208" s="14">
        <f t="shared" si="250"/>
        <v>0</v>
      </c>
      <c r="R3208" s="14" t="e">
        <f t="shared" si="251"/>
        <v>#DIV/0!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9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8313</v>
      </c>
      <c r="P3209" t="s">
        <v>8355</v>
      </c>
      <c r="Q3209" s="14">
        <f t="shared" si="250"/>
        <v>46</v>
      </c>
      <c r="R3209" s="14">
        <f t="shared" si="251"/>
        <v>70.83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9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8313</v>
      </c>
      <c r="P3210" t="s">
        <v>8314</v>
      </c>
      <c r="Q3210" s="14">
        <f t="shared" si="250"/>
        <v>104</v>
      </c>
      <c r="R3210" s="14">
        <f t="shared" si="251"/>
        <v>63.11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9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0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8313</v>
      </c>
      <c r="P3211" t="s">
        <v>8314</v>
      </c>
      <c r="Q3211" s="14">
        <f t="shared" si="250"/>
        <v>119</v>
      </c>
      <c r="R3211" s="14">
        <f t="shared" si="251"/>
        <v>50.16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9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0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8313</v>
      </c>
      <c r="P3212" t="s">
        <v>8314</v>
      </c>
      <c r="Q3212" s="14">
        <f t="shared" si="250"/>
        <v>126</v>
      </c>
      <c r="R3212" s="14">
        <f t="shared" si="251"/>
        <v>62.88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9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0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8313</v>
      </c>
      <c r="P3213" t="s">
        <v>8314</v>
      </c>
      <c r="Q3213" s="14">
        <f t="shared" si="250"/>
        <v>120</v>
      </c>
      <c r="R3213" s="14">
        <f t="shared" si="251"/>
        <v>85.53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3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0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8313</v>
      </c>
      <c r="P3214" t="s">
        <v>8314</v>
      </c>
      <c r="Q3214" s="14">
        <f t="shared" si="250"/>
        <v>126</v>
      </c>
      <c r="R3214" s="14">
        <f t="shared" si="251"/>
        <v>53.72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9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0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8313</v>
      </c>
      <c r="P3215" t="s">
        <v>8314</v>
      </c>
      <c r="Q3215" s="14">
        <f t="shared" si="250"/>
        <v>100</v>
      </c>
      <c r="R3215" s="14">
        <f t="shared" si="251"/>
        <v>127.81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9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0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8313</v>
      </c>
      <c r="P3216" t="s">
        <v>8314</v>
      </c>
      <c r="Q3216" s="14">
        <f t="shared" si="250"/>
        <v>102</v>
      </c>
      <c r="R3216" s="14">
        <f t="shared" si="251"/>
        <v>106.57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2016</v>
      </c>
    </row>
    <row r="3217" spans="1:21" ht="65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0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8313</v>
      </c>
      <c r="P3217" t="s">
        <v>8314</v>
      </c>
      <c r="Q3217" s="14">
        <f t="shared" si="250"/>
        <v>100</v>
      </c>
      <c r="R3217" s="14">
        <f t="shared" si="251"/>
        <v>262.11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9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0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8313</v>
      </c>
      <c r="P3218" t="s">
        <v>8314</v>
      </c>
      <c r="Q3218" s="14">
        <f t="shared" si="250"/>
        <v>100</v>
      </c>
      <c r="R3218" s="14">
        <f t="shared" si="251"/>
        <v>57.17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3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0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8313</v>
      </c>
      <c r="P3219" t="s">
        <v>8314</v>
      </c>
      <c r="Q3219" s="14">
        <f t="shared" si="250"/>
        <v>116</v>
      </c>
      <c r="R3219" s="14">
        <f t="shared" si="251"/>
        <v>50.2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9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8313</v>
      </c>
      <c r="P3220" t="s">
        <v>8314</v>
      </c>
      <c r="Q3220" s="14">
        <f t="shared" si="250"/>
        <v>102</v>
      </c>
      <c r="R3220" s="14">
        <f t="shared" si="251"/>
        <v>66.59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3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0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8313</v>
      </c>
      <c r="P3221" t="s">
        <v>8314</v>
      </c>
      <c r="Q3221" s="14">
        <f t="shared" si="250"/>
        <v>100</v>
      </c>
      <c r="R3221" s="14">
        <f t="shared" si="251"/>
        <v>168.25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3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0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8313</v>
      </c>
      <c r="P3222" t="s">
        <v>8314</v>
      </c>
      <c r="Q3222" s="14">
        <f t="shared" si="250"/>
        <v>101</v>
      </c>
      <c r="R3222" s="14">
        <f t="shared" si="251"/>
        <v>256.37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9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0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8313</v>
      </c>
      <c r="P3223" t="s">
        <v>8314</v>
      </c>
      <c r="Q3223" s="14">
        <f t="shared" si="250"/>
        <v>103</v>
      </c>
      <c r="R3223" s="14">
        <f t="shared" si="251"/>
        <v>36.61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3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0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8313</v>
      </c>
      <c r="P3224" t="s">
        <v>8314</v>
      </c>
      <c r="Q3224" s="14">
        <f t="shared" si="250"/>
        <v>125</v>
      </c>
      <c r="R3224" s="14">
        <f t="shared" si="251"/>
        <v>37.14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3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0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8313</v>
      </c>
      <c r="P3225" t="s">
        <v>8314</v>
      </c>
      <c r="Q3225" s="14">
        <f t="shared" si="250"/>
        <v>110</v>
      </c>
      <c r="R3225" s="14">
        <f t="shared" si="251"/>
        <v>45.88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9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0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8313</v>
      </c>
      <c r="P3226" t="s">
        <v>8314</v>
      </c>
      <c r="Q3226" s="14">
        <f t="shared" si="250"/>
        <v>102</v>
      </c>
      <c r="R3226" s="14">
        <f t="shared" si="251"/>
        <v>141.71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2017</v>
      </c>
    </row>
    <row r="3227" spans="1:21" ht="49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0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8313</v>
      </c>
      <c r="P3227" t="s">
        <v>8314</v>
      </c>
      <c r="Q3227" s="14">
        <f t="shared" si="250"/>
        <v>102</v>
      </c>
      <c r="R3227" s="14">
        <f t="shared" si="251"/>
        <v>52.49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9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0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8313</v>
      </c>
      <c r="P3228" t="s">
        <v>8314</v>
      </c>
      <c r="Q3228" s="14">
        <f t="shared" si="250"/>
        <v>104</v>
      </c>
      <c r="R3228" s="14">
        <f t="shared" si="251"/>
        <v>59.52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9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0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8313</v>
      </c>
      <c r="P3229" t="s">
        <v>8314</v>
      </c>
      <c r="Q3229" s="14">
        <f t="shared" si="250"/>
        <v>125</v>
      </c>
      <c r="R3229" s="14">
        <f t="shared" si="251"/>
        <v>50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2017</v>
      </c>
    </row>
    <row r="3230" spans="1:21" ht="17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8313</v>
      </c>
      <c r="P3230" t="s">
        <v>8314</v>
      </c>
      <c r="Q3230" s="14">
        <f t="shared" si="250"/>
        <v>102</v>
      </c>
      <c r="R3230" s="14">
        <f t="shared" si="251"/>
        <v>193.62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9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0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8313</v>
      </c>
      <c r="P3231" t="s">
        <v>8314</v>
      </c>
      <c r="Q3231" s="14">
        <f t="shared" si="250"/>
        <v>108</v>
      </c>
      <c r="R3231" s="14">
        <f t="shared" si="251"/>
        <v>106.8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9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0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8313</v>
      </c>
      <c r="P3232" t="s">
        <v>8314</v>
      </c>
      <c r="Q3232" s="14">
        <f t="shared" si="250"/>
        <v>110</v>
      </c>
      <c r="R3232" s="14">
        <f t="shared" si="251"/>
        <v>77.22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9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0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8313</v>
      </c>
      <c r="P3233" t="s">
        <v>8314</v>
      </c>
      <c r="Q3233" s="14">
        <f t="shared" si="250"/>
        <v>161</v>
      </c>
      <c r="R3233" s="14">
        <f t="shared" si="251"/>
        <v>57.5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9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0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8313</v>
      </c>
      <c r="P3234" t="s">
        <v>8314</v>
      </c>
      <c r="Q3234" s="14">
        <f t="shared" si="250"/>
        <v>131</v>
      </c>
      <c r="R3234" s="14">
        <f t="shared" si="251"/>
        <v>50.46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9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0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8313</v>
      </c>
      <c r="P3235" t="s">
        <v>8314</v>
      </c>
      <c r="Q3235" s="14">
        <f t="shared" si="250"/>
        <v>119</v>
      </c>
      <c r="R3235" s="14">
        <f t="shared" si="251"/>
        <v>97.38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9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0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8313</v>
      </c>
      <c r="P3236" t="s">
        <v>8314</v>
      </c>
      <c r="Q3236" s="14">
        <f t="shared" si="250"/>
        <v>100</v>
      </c>
      <c r="R3236" s="14">
        <f t="shared" si="251"/>
        <v>34.92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2017</v>
      </c>
    </row>
    <row r="3237" spans="1:21" ht="49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0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8313</v>
      </c>
      <c r="P3237" t="s">
        <v>8314</v>
      </c>
      <c r="Q3237" s="14">
        <f t="shared" si="250"/>
        <v>103</v>
      </c>
      <c r="R3237" s="14">
        <f t="shared" si="251"/>
        <v>85.53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9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0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8313</v>
      </c>
      <c r="P3238" t="s">
        <v>8314</v>
      </c>
      <c r="Q3238" s="14">
        <f t="shared" si="250"/>
        <v>101</v>
      </c>
      <c r="R3238" s="14">
        <f t="shared" si="251"/>
        <v>182.91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3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0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8313</v>
      </c>
      <c r="P3239" t="s">
        <v>8314</v>
      </c>
      <c r="Q3239" s="14">
        <f t="shared" si="250"/>
        <v>101</v>
      </c>
      <c r="R3239" s="14">
        <f t="shared" si="251"/>
        <v>131.13999999999999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9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8313</v>
      </c>
      <c r="P3240" t="s">
        <v>8314</v>
      </c>
      <c r="Q3240" s="14">
        <f t="shared" si="250"/>
        <v>112</v>
      </c>
      <c r="R3240" s="14">
        <f t="shared" si="251"/>
        <v>39.81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9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0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8313</v>
      </c>
      <c r="P3241" t="s">
        <v>8314</v>
      </c>
      <c r="Q3241" s="14">
        <f t="shared" si="250"/>
        <v>106</v>
      </c>
      <c r="R3241" s="14">
        <f t="shared" si="251"/>
        <v>59.7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9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0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8313</v>
      </c>
      <c r="P3242" t="s">
        <v>8314</v>
      </c>
      <c r="Q3242" s="14">
        <f t="shared" si="250"/>
        <v>101</v>
      </c>
      <c r="R3242" s="14">
        <f t="shared" si="251"/>
        <v>88.74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0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8313</v>
      </c>
      <c r="P3243" t="s">
        <v>8314</v>
      </c>
      <c r="Q3243" s="14">
        <f t="shared" si="250"/>
        <v>115</v>
      </c>
      <c r="R3243" s="14">
        <f t="shared" si="251"/>
        <v>58.69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3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0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8313</v>
      </c>
      <c r="P3244" t="s">
        <v>8314</v>
      </c>
      <c r="Q3244" s="14">
        <f t="shared" si="250"/>
        <v>127</v>
      </c>
      <c r="R3244" s="14">
        <f t="shared" si="251"/>
        <v>69.569999999999993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9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0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8313</v>
      </c>
      <c r="P3245" t="s">
        <v>8314</v>
      </c>
      <c r="Q3245" s="14">
        <f t="shared" si="250"/>
        <v>103</v>
      </c>
      <c r="R3245" s="14">
        <f t="shared" si="251"/>
        <v>115.87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9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0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8313</v>
      </c>
      <c r="P3246" t="s">
        <v>8314</v>
      </c>
      <c r="Q3246" s="14">
        <f t="shared" si="250"/>
        <v>103</v>
      </c>
      <c r="R3246" s="14">
        <f t="shared" si="251"/>
        <v>23.87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9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0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8313</v>
      </c>
      <c r="P3247" t="s">
        <v>8314</v>
      </c>
      <c r="Q3247" s="14">
        <f t="shared" si="250"/>
        <v>104</v>
      </c>
      <c r="R3247" s="14">
        <f t="shared" si="251"/>
        <v>81.13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9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0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8313</v>
      </c>
      <c r="P3248" t="s">
        <v>8314</v>
      </c>
      <c r="Q3248" s="14">
        <f t="shared" si="250"/>
        <v>111</v>
      </c>
      <c r="R3248" s="14">
        <f t="shared" si="251"/>
        <v>57.63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9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0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8313</v>
      </c>
      <c r="P3249" t="s">
        <v>8314</v>
      </c>
      <c r="Q3249" s="14">
        <f t="shared" si="250"/>
        <v>106</v>
      </c>
      <c r="R3249" s="14">
        <f t="shared" si="251"/>
        <v>46.43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3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8313</v>
      </c>
      <c r="P3250" t="s">
        <v>8314</v>
      </c>
      <c r="Q3250" s="14">
        <f t="shared" si="250"/>
        <v>101</v>
      </c>
      <c r="R3250" s="14">
        <f t="shared" si="251"/>
        <v>60.48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9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0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8313</v>
      </c>
      <c r="P3251" t="s">
        <v>8314</v>
      </c>
      <c r="Q3251" s="14">
        <f t="shared" si="250"/>
        <v>105</v>
      </c>
      <c r="R3251" s="14">
        <f t="shared" si="251"/>
        <v>65.58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9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0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8313</v>
      </c>
      <c r="P3252" t="s">
        <v>8314</v>
      </c>
      <c r="Q3252" s="14">
        <f t="shared" si="250"/>
        <v>102</v>
      </c>
      <c r="R3252" s="14">
        <f t="shared" si="251"/>
        <v>119.19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9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0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8313</v>
      </c>
      <c r="P3253" t="s">
        <v>8314</v>
      </c>
      <c r="Q3253" s="14">
        <f t="shared" si="250"/>
        <v>111</v>
      </c>
      <c r="R3253" s="14">
        <f t="shared" si="251"/>
        <v>83.05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3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0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8313</v>
      </c>
      <c r="P3254" t="s">
        <v>8314</v>
      </c>
      <c r="Q3254" s="14">
        <f t="shared" si="250"/>
        <v>128</v>
      </c>
      <c r="R3254" s="14">
        <f t="shared" si="251"/>
        <v>57.52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9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0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8313</v>
      </c>
      <c r="P3255" t="s">
        <v>8314</v>
      </c>
      <c r="Q3255" s="14">
        <f t="shared" si="250"/>
        <v>102</v>
      </c>
      <c r="R3255" s="14">
        <f t="shared" si="251"/>
        <v>177.09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9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0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8313</v>
      </c>
      <c r="P3256" t="s">
        <v>8314</v>
      </c>
      <c r="Q3256" s="14">
        <f t="shared" si="250"/>
        <v>101</v>
      </c>
      <c r="R3256" s="14">
        <f t="shared" si="251"/>
        <v>70.77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9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0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8313</v>
      </c>
      <c r="P3257" t="s">
        <v>8314</v>
      </c>
      <c r="Q3257" s="14">
        <f t="shared" si="250"/>
        <v>175</v>
      </c>
      <c r="R3257" s="14">
        <f t="shared" si="251"/>
        <v>29.17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9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0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8313</v>
      </c>
      <c r="P3258" t="s">
        <v>8314</v>
      </c>
      <c r="Q3258" s="14">
        <f t="shared" si="250"/>
        <v>128</v>
      </c>
      <c r="R3258" s="14">
        <f t="shared" si="251"/>
        <v>72.760000000000005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9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0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8313</v>
      </c>
      <c r="P3259" t="s">
        <v>8314</v>
      </c>
      <c r="Q3259" s="14">
        <f t="shared" si="250"/>
        <v>106</v>
      </c>
      <c r="R3259" s="14">
        <f t="shared" si="251"/>
        <v>51.85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3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8313</v>
      </c>
      <c r="P3260" t="s">
        <v>8314</v>
      </c>
      <c r="Q3260" s="14">
        <f t="shared" si="250"/>
        <v>105</v>
      </c>
      <c r="R3260" s="14">
        <f t="shared" si="251"/>
        <v>98.2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2015</v>
      </c>
    </row>
    <row r="3261" spans="1:21" ht="49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0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8313</v>
      </c>
      <c r="P3261" t="s">
        <v>8314</v>
      </c>
      <c r="Q3261" s="14">
        <f t="shared" si="250"/>
        <v>106</v>
      </c>
      <c r="R3261" s="14">
        <f t="shared" si="251"/>
        <v>251.74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9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0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8313</v>
      </c>
      <c r="P3262" t="s">
        <v>8314</v>
      </c>
      <c r="Q3262" s="14">
        <f t="shared" si="250"/>
        <v>109</v>
      </c>
      <c r="R3262" s="14">
        <f t="shared" si="251"/>
        <v>74.819999999999993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9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0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8313</v>
      </c>
      <c r="P3263" t="s">
        <v>8314</v>
      </c>
      <c r="Q3263" s="14">
        <f t="shared" si="250"/>
        <v>100</v>
      </c>
      <c r="R3263" s="14">
        <f t="shared" si="251"/>
        <v>67.650000000000006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3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0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8313</v>
      </c>
      <c r="P3264" t="s">
        <v>8314</v>
      </c>
      <c r="Q3264" s="14">
        <f t="shared" si="250"/>
        <v>103</v>
      </c>
      <c r="R3264" s="14">
        <f t="shared" si="251"/>
        <v>93.81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3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0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8313</v>
      </c>
      <c r="P3265" t="s">
        <v>8314</v>
      </c>
      <c r="Q3265" s="14">
        <f t="shared" si="250"/>
        <v>112</v>
      </c>
      <c r="R3265" s="14">
        <f t="shared" si="251"/>
        <v>41.24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3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0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8313</v>
      </c>
      <c r="P3266" t="s">
        <v>8314</v>
      </c>
      <c r="Q3266" s="14">
        <f t="shared" si="250"/>
        <v>103</v>
      </c>
      <c r="R3266" s="14">
        <f t="shared" si="251"/>
        <v>52.55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9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0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8313</v>
      </c>
      <c r="P3267" t="s">
        <v>8314</v>
      </c>
      <c r="Q3267" s="14">
        <f t="shared" ref="Q3267:Q3330" si="255">ROUND(E3267/D3267*100,0)</f>
        <v>164</v>
      </c>
      <c r="R3267" s="14">
        <f t="shared" ref="R3267:R3330" si="256">ROUND(E3267/L3267,2)</f>
        <v>70.290000000000006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9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0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8313</v>
      </c>
      <c r="P3268" t="s">
        <v>8314</v>
      </c>
      <c r="Q3268" s="14">
        <f t="shared" si="255"/>
        <v>131</v>
      </c>
      <c r="R3268" s="14">
        <f t="shared" si="256"/>
        <v>48.33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9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0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8313</v>
      </c>
      <c r="P3269" t="s">
        <v>8314</v>
      </c>
      <c r="Q3269" s="14">
        <f t="shared" si="255"/>
        <v>102</v>
      </c>
      <c r="R3269" s="14">
        <f t="shared" si="256"/>
        <v>53.18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9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8313</v>
      </c>
      <c r="P3270" t="s">
        <v>8314</v>
      </c>
      <c r="Q3270" s="14">
        <f t="shared" si="255"/>
        <v>128</v>
      </c>
      <c r="R3270" s="14">
        <f t="shared" si="256"/>
        <v>60.95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9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0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8313</v>
      </c>
      <c r="P3271" t="s">
        <v>8314</v>
      </c>
      <c r="Q3271" s="14">
        <f t="shared" si="255"/>
        <v>102</v>
      </c>
      <c r="R3271" s="14">
        <f t="shared" si="256"/>
        <v>116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9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0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8313</v>
      </c>
      <c r="P3272" t="s">
        <v>8314</v>
      </c>
      <c r="Q3272" s="14">
        <f t="shared" si="255"/>
        <v>102</v>
      </c>
      <c r="R3272" s="14">
        <f t="shared" si="256"/>
        <v>61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7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0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8313</v>
      </c>
      <c r="P3273" t="s">
        <v>8314</v>
      </c>
      <c r="Q3273" s="14">
        <f t="shared" si="255"/>
        <v>130</v>
      </c>
      <c r="R3273" s="14">
        <f t="shared" si="256"/>
        <v>38.24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9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0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8313</v>
      </c>
      <c r="P3274" t="s">
        <v>8314</v>
      </c>
      <c r="Q3274" s="14">
        <f t="shared" si="255"/>
        <v>154</v>
      </c>
      <c r="R3274" s="14">
        <f t="shared" si="256"/>
        <v>106.5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9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0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8313</v>
      </c>
      <c r="P3275" t="s">
        <v>8314</v>
      </c>
      <c r="Q3275" s="14">
        <f t="shared" si="255"/>
        <v>107</v>
      </c>
      <c r="R3275" s="14">
        <f t="shared" si="256"/>
        <v>204.57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9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0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8313</v>
      </c>
      <c r="P3276" t="s">
        <v>8314</v>
      </c>
      <c r="Q3276" s="14">
        <f t="shared" si="255"/>
        <v>101</v>
      </c>
      <c r="R3276" s="14">
        <f t="shared" si="256"/>
        <v>54.91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9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0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8313</v>
      </c>
      <c r="P3277" t="s">
        <v>8314</v>
      </c>
      <c r="Q3277" s="14">
        <f t="shared" si="255"/>
        <v>100</v>
      </c>
      <c r="R3277" s="14">
        <f t="shared" si="256"/>
        <v>150.41999999999999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9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0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8313</v>
      </c>
      <c r="P3278" t="s">
        <v>8314</v>
      </c>
      <c r="Q3278" s="14">
        <f t="shared" si="255"/>
        <v>117</v>
      </c>
      <c r="R3278" s="14">
        <f t="shared" si="256"/>
        <v>52.58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9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0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8313</v>
      </c>
      <c r="P3279" t="s">
        <v>8314</v>
      </c>
      <c r="Q3279" s="14">
        <f t="shared" si="255"/>
        <v>109</v>
      </c>
      <c r="R3279" s="14">
        <f t="shared" si="256"/>
        <v>54.3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9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8313</v>
      </c>
      <c r="P3280" t="s">
        <v>8314</v>
      </c>
      <c r="Q3280" s="14">
        <f t="shared" si="255"/>
        <v>103</v>
      </c>
      <c r="R3280" s="14">
        <f t="shared" si="256"/>
        <v>76.03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9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0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8313</v>
      </c>
      <c r="P3281" t="s">
        <v>8314</v>
      </c>
      <c r="Q3281" s="14">
        <f t="shared" si="255"/>
        <v>114</v>
      </c>
      <c r="R3281" s="14">
        <f t="shared" si="256"/>
        <v>105.21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9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0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8313</v>
      </c>
      <c r="P3282" t="s">
        <v>8314</v>
      </c>
      <c r="Q3282" s="14">
        <f t="shared" si="255"/>
        <v>103</v>
      </c>
      <c r="R3282" s="14">
        <f t="shared" si="256"/>
        <v>68.67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3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0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8313</v>
      </c>
      <c r="P3283" t="s">
        <v>8314</v>
      </c>
      <c r="Q3283" s="14">
        <f t="shared" si="255"/>
        <v>122</v>
      </c>
      <c r="R3283" s="14">
        <f t="shared" si="256"/>
        <v>129.36000000000001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9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0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8313</v>
      </c>
      <c r="P3284" t="s">
        <v>8314</v>
      </c>
      <c r="Q3284" s="14">
        <f t="shared" si="255"/>
        <v>103</v>
      </c>
      <c r="R3284" s="14">
        <f t="shared" si="256"/>
        <v>134.26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9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0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8313</v>
      </c>
      <c r="P3285" t="s">
        <v>8314</v>
      </c>
      <c r="Q3285" s="14">
        <f t="shared" si="255"/>
        <v>105</v>
      </c>
      <c r="R3285" s="14">
        <f t="shared" si="256"/>
        <v>17.829999999999998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9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0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8313</v>
      </c>
      <c r="P3286" t="s">
        <v>8314</v>
      </c>
      <c r="Q3286" s="14">
        <f t="shared" si="255"/>
        <v>102</v>
      </c>
      <c r="R3286" s="14">
        <f t="shared" si="256"/>
        <v>203.2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7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0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8313</v>
      </c>
      <c r="P3287" t="s">
        <v>8314</v>
      </c>
      <c r="Q3287" s="14">
        <f t="shared" si="255"/>
        <v>112</v>
      </c>
      <c r="R3287" s="14">
        <f t="shared" si="256"/>
        <v>69.19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9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0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8313</v>
      </c>
      <c r="P3288" t="s">
        <v>8314</v>
      </c>
      <c r="Q3288" s="14">
        <f t="shared" si="255"/>
        <v>102</v>
      </c>
      <c r="R3288" s="14">
        <f t="shared" si="256"/>
        <v>125.12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3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0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8313</v>
      </c>
      <c r="P3289" t="s">
        <v>8314</v>
      </c>
      <c r="Q3289" s="14">
        <f t="shared" si="255"/>
        <v>100</v>
      </c>
      <c r="R3289" s="14">
        <f t="shared" si="256"/>
        <v>73.53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9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8313</v>
      </c>
      <c r="P3290" t="s">
        <v>8314</v>
      </c>
      <c r="Q3290" s="14">
        <f t="shared" si="255"/>
        <v>100</v>
      </c>
      <c r="R3290" s="14">
        <f t="shared" si="256"/>
        <v>48.44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9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0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8313</v>
      </c>
      <c r="P3291" t="s">
        <v>8314</v>
      </c>
      <c r="Q3291" s="14">
        <f t="shared" si="255"/>
        <v>133</v>
      </c>
      <c r="R3291" s="14">
        <f t="shared" si="256"/>
        <v>26.61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0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8313</v>
      </c>
      <c r="P3292" t="s">
        <v>8314</v>
      </c>
      <c r="Q3292" s="14">
        <f t="shared" si="255"/>
        <v>121</v>
      </c>
      <c r="R3292" s="14">
        <f t="shared" si="256"/>
        <v>33.67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9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0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8313</v>
      </c>
      <c r="P3293" t="s">
        <v>8314</v>
      </c>
      <c r="Q3293" s="14">
        <f t="shared" si="255"/>
        <v>114</v>
      </c>
      <c r="R3293" s="14">
        <f t="shared" si="256"/>
        <v>40.71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9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0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8313</v>
      </c>
      <c r="P3294" t="s">
        <v>8314</v>
      </c>
      <c r="Q3294" s="14">
        <f t="shared" si="255"/>
        <v>286</v>
      </c>
      <c r="R3294" s="14">
        <f t="shared" si="256"/>
        <v>19.27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9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0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8313</v>
      </c>
      <c r="P3295" t="s">
        <v>8314</v>
      </c>
      <c r="Q3295" s="14">
        <f t="shared" si="255"/>
        <v>170</v>
      </c>
      <c r="R3295" s="14">
        <f t="shared" si="256"/>
        <v>84.29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9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0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8313</v>
      </c>
      <c r="P3296" t="s">
        <v>8314</v>
      </c>
      <c r="Q3296" s="14">
        <f t="shared" si="255"/>
        <v>118</v>
      </c>
      <c r="R3296" s="14">
        <f t="shared" si="256"/>
        <v>29.58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9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0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8313</v>
      </c>
      <c r="P3297" t="s">
        <v>8314</v>
      </c>
      <c r="Q3297" s="14">
        <f t="shared" si="255"/>
        <v>103</v>
      </c>
      <c r="R3297" s="14">
        <f t="shared" si="256"/>
        <v>26.67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9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0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8313</v>
      </c>
      <c r="P3298" t="s">
        <v>8314</v>
      </c>
      <c r="Q3298" s="14">
        <f t="shared" si="255"/>
        <v>144</v>
      </c>
      <c r="R3298" s="14">
        <f t="shared" si="256"/>
        <v>45.98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9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0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8313</v>
      </c>
      <c r="P3299" t="s">
        <v>8314</v>
      </c>
      <c r="Q3299" s="14">
        <f t="shared" si="255"/>
        <v>100</v>
      </c>
      <c r="R3299" s="14">
        <f t="shared" si="256"/>
        <v>125.09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9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8313</v>
      </c>
      <c r="P3300" t="s">
        <v>8314</v>
      </c>
      <c r="Q3300" s="14">
        <f t="shared" si="255"/>
        <v>102</v>
      </c>
      <c r="R3300" s="14">
        <f t="shared" si="256"/>
        <v>141.29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9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0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8313</v>
      </c>
      <c r="P3301" t="s">
        <v>8314</v>
      </c>
      <c r="Q3301" s="14">
        <f t="shared" si="255"/>
        <v>116</v>
      </c>
      <c r="R3301" s="14">
        <f t="shared" si="256"/>
        <v>55.33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9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0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8313</v>
      </c>
      <c r="P3302" t="s">
        <v>8314</v>
      </c>
      <c r="Q3302" s="14">
        <f t="shared" si="255"/>
        <v>136</v>
      </c>
      <c r="R3302" s="14">
        <f t="shared" si="256"/>
        <v>46.42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9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0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8313</v>
      </c>
      <c r="P3303" t="s">
        <v>8314</v>
      </c>
      <c r="Q3303" s="14">
        <f t="shared" si="255"/>
        <v>133</v>
      </c>
      <c r="R3303" s="14">
        <f t="shared" si="256"/>
        <v>57.2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7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0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8313</v>
      </c>
      <c r="P3304" t="s">
        <v>8314</v>
      </c>
      <c r="Q3304" s="14">
        <f t="shared" si="255"/>
        <v>103</v>
      </c>
      <c r="R3304" s="14">
        <f t="shared" si="256"/>
        <v>173.7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9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0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8313</v>
      </c>
      <c r="P3305" t="s">
        <v>8314</v>
      </c>
      <c r="Q3305" s="14">
        <f t="shared" si="255"/>
        <v>116</v>
      </c>
      <c r="R3305" s="14">
        <f t="shared" si="256"/>
        <v>59.6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9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0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8313</v>
      </c>
      <c r="P3306" t="s">
        <v>8314</v>
      </c>
      <c r="Q3306" s="14">
        <f t="shared" si="255"/>
        <v>105</v>
      </c>
      <c r="R3306" s="14">
        <f t="shared" si="256"/>
        <v>89.59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9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0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8313</v>
      </c>
      <c r="P3307" t="s">
        <v>8314</v>
      </c>
      <c r="Q3307" s="14">
        <f t="shared" si="255"/>
        <v>102</v>
      </c>
      <c r="R3307" s="14">
        <f t="shared" si="256"/>
        <v>204.05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9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0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8313</v>
      </c>
      <c r="P3308" t="s">
        <v>8314</v>
      </c>
      <c r="Q3308" s="14">
        <f t="shared" si="255"/>
        <v>175</v>
      </c>
      <c r="R3308" s="14">
        <f t="shared" si="256"/>
        <v>48.7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9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0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8313</v>
      </c>
      <c r="P3309" t="s">
        <v>8314</v>
      </c>
      <c r="Q3309" s="14">
        <f t="shared" si="255"/>
        <v>107</v>
      </c>
      <c r="R3309" s="14">
        <f t="shared" si="256"/>
        <v>53.34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9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8313</v>
      </c>
      <c r="P3310" t="s">
        <v>8314</v>
      </c>
      <c r="Q3310" s="14">
        <f t="shared" si="255"/>
        <v>122</v>
      </c>
      <c r="R3310" s="14">
        <f t="shared" si="256"/>
        <v>75.09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3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0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8313</v>
      </c>
      <c r="P3311" t="s">
        <v>8314</v>
      </c>
      <c r="Q3311" s="14">
        <f t="shared" si="255"/>
        <v>159</v>
      </c>
      <c r="R3311" s="14">
        <f t="shared" si="256"/>
        <v>18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3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0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8313</v>
      </c>
      <c r="P3312" t="s">
        <v>8314</v>
      </c>
      <c r="Q3312" s="14">
        <f t="shared" si="255"/>
        <v>100</v>
      </c>
      <c r="R3312" s="14">
        <f t="shared" si="256"/>
        <v>209.84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9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0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8313</v>
      </c>
      <c r="P3313" t="s">
        <v>8314</v>
      </c>
      <c r="Q3313" s="14">
        <f t="shared" si="255"/>
        <v>110</v>
      </c>
      <c r="R3313" s="14">
        <f t="shared" si="256"/>
        <v>61.02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9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0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8313</v>
      </c>
      <c r="P3314" t="s">
        <v>8314</v>
      </c>
      <c r="Q3314" s="14">
        <f t="shared" si="255"/>
        <v>100</v>
      </c>
      <c r="R3314" s="14">
        <f t="shared" si="256"/>
        <v>61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9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0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8313</v>
      </c>
      <c r="P3315" t="s">
        <v>8314</v>
      </c>
      <c r="Q3315" s="14">
        <f t="shared" si="255"/>
        <v>116</v>
      </c>
      <c r="R3315" s="14">
        <f t="shared" si="256"/>
        <v>80.03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9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0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8313</v>
      </c>
      <c r="P3316" t="s">
        <v>8314</v>
      </c>
      <c r="Q3316" s="14">
        <f t="shared" si="255"/>
        <v>211</v>
      </c>
      <c r="R3316" s="14">
        <f t="shared" si="256"/>
        <v>29.07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9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0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8313</v>
      </c>
      <c r="P3317" t="s">
        <v>8314</v>
      </c>
      <c r="Q3317" s="14">
        <f t="shared" si="255"/>
        <v>110</v>
      </c>
      <c r="R3317" s="14">
        <f t="shared" si="256"/>
        <v>49.44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0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8313</v>
      </c>
      <c r="P3318" t="s">
        <v>8314</v>
      </c>
      <c r="Q3318" s="14">
        <f t="shared" si="255"/>
        <v>100</v>
      </c>
      <c r="R3318" s="14">
        <f t="shared" si="256"/>
        <v>93.98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9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0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8313</v>
      </c>
      <c r="P3319" t="s">
        <v>8314</v>
      </c>
      <c r="Q3319" s="14">
        <f t="shared" si="255"/>
        <v>106</v>
      </c>
      <c r="R3319" s="14">
        <f t="shared" si="256"/>
        <v>61.94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3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8313</v>
      </c>
      <c r="P3320" t="s">
        <v>8314</v>
      </c>
      <c r="Q3320" s="14">
        <f t="shared" si="255"/>
        <v>126</v>
      </c>
      <c r="R3320" s="14">
        <f t="shared" si="256"/>
        <v>78.5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9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0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8313</v>
      </c>
      <c r="P3321" t="s">
        <v>8314</v>
      </c>
      <c r="Q3321" s="14">
        <f t="shared" si="255"/>
        <v>108</v>
      </c>
      <c r="R3321" s="14">
        <f t="shared" si="256"/>
        <v>33.75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2015</v>
      </c>
    </row>
    <row r="3322" spans="1:21" ht="49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0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8313</v>
      </c>
      <c r="P3322" t="s">
        <v>8314</v>
      </c>
      <c r="Q3322" s="14">
        <f t="shared" si="255"/>
        <v>101</v>
      </c>
      <c r="R3322" s="14">
        <f t="shared" si="256"/>
        <v>66.45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9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0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8313</v>
      </c>
      <c r="P3323" t="s">
        <v>8314</v>
      </c>
      <c r="Q3323" s="14">
        <f t="shared" si="255"/>
        <v>107</v>
      </c>
      <c r="R3323" s="14">
        <f t="shared" si="256"/>
        <v>35.799999999999997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9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0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8313</v>
      </c>
      <c r="P3324" t="s">
        <v>8314</v>
      </c>
      <c r="Q3324" s="14">
        <f t="shared" si="255"/>
        <v>102</v>
      </c>
      <c r="R3324" s="14">
        <f t="shared" si="256"/>
        <v>145.65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9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0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8313</v>
      </c>
      <c r="P3325" t="s">
        <v>8314</v>
      </c>
      <c r="Q3325" s="14">
        <f t="shared" si="255"/>
        <v>126</v>
      </c>
      <c r="R3325" s="14">
        <f t="shared" si="256"/>
        <v>25.69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3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0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8313</v>
      </c>
      <c r="P3326" t="s">
        <v>8314</v>
      </c>
      <c r="Q3326" s="14">
        <f t="shared" si="255"/>
        <v>102</v>
      </c>
      <c r="R3326" s="14">
        <f t="shared" si="256"/>
        <v>152.5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9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0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8313</v>
      </c>
      <c r="P3327" t="s">
        <v>8314</v>
      </c>
      <c r="Q3327" s="14">
        <f t="shared" si="255"/>
        <v>113</v>
      </c>
      <c r="R3327" s="14">
        <f t="shared" si="256"/>
        <v>30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9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0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8313</v>
      </c>
      <c r="P3328" t="s">
        <v>8314</v>
      </c>
      <c r="Q3328" s="14">
        <f t="shared" si="255"/>
        <v>101</v>
      </c>
      <c r="R3328" s="14">
        <f t="shared" si="256"/>
        <v>142.28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9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0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8313</v>
      </c>
      <c r="P3329" t="s">
        <v>8314</v>
      </c>
      <c r="Q3329" s="14">
        <f t="shared" si="255"/>
        <v>101</v>
      </c>
      <c r="R3329" s="14">
        <f t="shared" si="256"/>
        <v>24.55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9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8313</v>
      </c>
      <c r="P3330" t="s">
        <v>8314</v>
      </c>
      <c r="Q3330" s="14">
        <f t="shared" si="255"/>
        <v>146</v>
      </c>
      <c r="R3330" s="14">
        <f t="shared" si="256"/>
        <v>292.77999999999997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9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0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8313</v>
      </c>
      <c r="P3331" t="s">
        <v>8314</v>
      </c>
      <c r="Q3331" s="14">
        <f t="shared" ref="Q3331:Q3394" si="260">ROUND(E3331/D3331*100,0)</f>
        <v>117</v>
      </c>
      <c r="R3331" s="14">
        <f t="shared" ref="R3331:R3394" si="261">ROUND(E3331/L3331,2)</f>
        <v>44.92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9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0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8313</v>
      </c>
      <c r="P3332" t="s">
        <v>8314</v>
      </c>
      <c r="Q3332" s="14">
        <f t="shared" si="260"/>
        <v>106</v>
      </c>
      <c r="R3332" s="14">
        <f t="shared" si="261"/>
        <v>23.1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9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0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8313</v>
      </c>
      <c r="P3333" t="s">
        <v>8314</v>
      </c>
      <c r="Q3333" s="14">
        <f t="shared" si="260"/>
        <v>105</v>
      </c>
      <c r="R3333" s="14">
        <f t="shared" si="261"/>
        <v>80.400000000000006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9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0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8313</v>
      </c>
      <c r="P3334" t="s">
        <v>8314</v>
      </c>
      <c r="Q3334" s="14">
        <f t="shared" si="260"/>
        <v>100</v>
      </c>
      <c r="R3334" s="14">
        <f t="shared" si="261"/>
        <v>72.290000000000006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9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0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8313</v>
      </c>
      <c r="P3335" t="s">
        <v>8314</v>
      </c>
      <c r="Q3335" s="14">
        <f t="shared" si="260"/>
        <v>105</v>
      </c>
      <c r="R3335" s="14">
        <f t="shared" si="261"/>
        <v>32.97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3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0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8313</v>
      </c>
      <c r="P3336" t="s">
        <v>8314</v>
      </c>
      <c r="Q3336" s="14">
        <f t="shared" si="260"/>
        <v>139</v>
      </c>
      <c r="R3336" s="14">
        <f t="shared" si="261"/>
        <v>116.65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9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0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8313</v>
      </c>
      <c r="P3337" t="s">
        <v>8314</v>
      </c>
      <c r="Q3337" s="14">
        <f t="shared" si="260"/>
        <v>100</v>
      </c>
      <c r="R3337" s="14">
        <f t="shared" si="261"/>
        <v>79.62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9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0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8313</v>
      </c>
      <c r="P3338" t="s">
        <v>8314</v>
      </c>
      <c r="Q3338" s="14">
        <f t="shared" si="260"/>
        <v>100</v>
      </c>
      <c r="R3338" s="14">
        <f t="shared" si="261"/>
        <v>27.78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9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0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8313</v>
      </c>
      <c r="P3339" t="s">
        <v>8314</v>
      </c>
      <c r="Q3339" s="14">
        <f t="shared" si="260"/>
        <v>110</v>
      </c>
      <c r="R3339" s="14">
        <f t="shared" si="261"/>
        <v>81.03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3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8313</v>
      </c>
      <c r="P3340" t="s">
        <v>8314</v>
      </c>
      <c r="Q3340" s="14">
        <f t="shared" si="260"/>
        <v>102</v>
      </c>
      <c r="R3340" s="14">
        <f t="shared" si="261"/>
        <v>136.85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3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0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8313</v>
      </c>
      <c r="P3341" t="s">
        <v>8314</v>
      </c>
      <c r="Q3341" s="14">
        <f t="shared" si="260"/>
        <v>104</v>
      </c>
      <c r="R3341" s="14">
        <f t="shared" si="261"/>
        <v>177.62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9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0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8313</v>
      </c>
      <c r="P3342" t="s">
        <v>8314</v>
      </c>
      <c r="Q3342" s="14">
        <f t="shared" si="260"/>
        <v>138</v>
      </c>
      <c r="R3342" s="14">
        <f t="shared" si="261"/>
        <v>109.08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9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0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8313</v>
      </c>
      <c r="P3343" t="s">
        <v>8314</v>
      </c>
      <c r="Q3343" s="14">
        <f t="shared" si="260"/>
        <v>100</v>
      </c>
      <c r="R3343" s="14">
        <f t="shared" si="261"/>
        <v>119.64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3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0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8313</v>
      </c>
      <c r="P3344" t="s">
        <v>8314</v>
      </c>
      <c r="Q3344" s="14">
        <f t="shared" si="260"/>
        <v>102</v>
      </c>
      <c r="R3344" s="14">
        <f t="shared" si="261"/>
        <v>78.209999999999994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9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0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8313</v>
      </c>
      <c r="P3345" t="s">
        <v>8314</v>
      </c>
      <c r="Q3345" s="14">
        <f t="shared" si="260"/>
        <v>171</v>
      </c>
      <c r="R3345" s="14">
        <f t="shared" si="261"/>
        <v>52.17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9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0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8313</v>
      </c>
      <c r="P3346" t="s">
        <v>8314</v>
      </c>
      <c r="Q3346" s="14">
        <f t="shared" si="260"/>
        <v>101</v>
      </c>
      <c r="R3346" s="14">
        <f t="shared" si="261"/>
        <v>114.13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9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0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8313</v>
      </c>
      <c r="P3347" t="s">
        <v>8314</v>
      </c>
      <c r="Q3347" s="14">
        <f t="shared" si="260"/>
        <v>130</v>
      </c>
      <c r="R3347" s="14">
        <f t="shared" si="261"/>
        <v>50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9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0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8313</v>
      </c>
      <c r="P3348" t="s">
        <v>8314</v>
      </c>
      <c r="Q3348" s="14">
        <f t="shared" si="260"/>
        <v>110</v>
      </c>
      <c r="R3348" s="14">
        <f t="shared" si="261"/>
        <v>91.67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9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0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8313</v>
      </c>
      <c r="P3349" t="s">
        <v>8314</v>
      </c>
      <c r="Q3349" s="14">
        <f t="shared" si="260"/>
        <v>119</v>
      </c>
      <c r="R3349" s="14">
        <f t="shared" si="261"/>
        <v>108.59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9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8313</v>
      </c>
      <c r="P3350" t="s">
        <v>8314</v>
      </c>
      <c r="Q3350" s="14">
        <f t="shared" si="260"/>
        <v>100</v>
      </c>
      <c r="R3350" s="14">
        <f t="shared" si="261"/>
        <v>69.819999999999993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9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0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8313</v>
      </c>
      <c r="P3351" t="s">
        <v>8314</v>
      </c>
      <c r="Q3351" s="14">
        <f t="shared" si="260"/>
        <v>153</v>
      </c>
      <c r="R3351" s="14">
        <f t="shared" si="261"/>
        <v>109.57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9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0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8313</v>
      </c>
      <c r="P3352" t="s">
        <v>8314</v>
      </c>
      <c r="Q3352" s="14">
        <f t="shared" si="260"/>
        <v>104</v>
      </c>
      <c r="R3352" s="14">
        <f t="shared" si="261"/>
        <v>71.67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9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0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8313</v>
      </c>
      <c r="P3353" t="s">
        <v>8314</v>
      </c>
      <c r="Q3353" s="14">
        <f t="shared" si="260"/>
        <v>101</v>
      </c>
      <c r="R3353" s="14">
        <f t="shared" si="261"/>
        <v>93.61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9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0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8313</v>
      </c>
      <c r="P3354" t="s">
        <v>8314</v>
      </c>
      <c r="Q3354" s="14">
        <f t="shared" si="260"/>
        <v>108</v>
      </c>
      <c r="R3354" s="14">
        <f t="shared" si="261"/>
        <v>76.8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9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0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8313</v>
      </c>
      <c r="P3355" t="s">
        <v>8314</v>
      </c>
      <c r="Q3355" s="14">
        <f t="shared" si="260"/>
        <v>315</v>
      </c>
      <c r="R3355" s="14">
        <f t="shared" si="261"/>
        <v>35.799999999999997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3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0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8313</v>
      </c>
      <c r="P3356" t="s">
        <v>8314</v>
      </c>
      <c r="Q3356" s="14">
        <f t="shared" si="260"/>
        <v>102</v>
      </c>
      <c r="R3356" s="14">
        <f t="shared" si="261"/>
        <v>55.6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9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0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8313</v>
      </c>
      <c r="P3357" t="s">
        <v>8314</v>
      </c>
      <c r="Q3357" s="14">
        <f t="shared" si="260"/>
        <v>126</v>
      </c>
      <c r="R3357" s="14">
        <f t="shared" si="261"/>
        <v>147.33000000000001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9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0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8313</v>
      </c>
      <c r="P3358" t="s">
        <v>8314</v>
      </c>
      <c r="Q3358" s="14">
        <f t="shared" si="260"/>
        <v>101</v>
      </c>
      <c r="R3358" s="14">
        <f t="shared" si="261"/>
        <v>56.33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9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0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8313</v>
      </c>
      <c r="P3359" t="s">
        <v>8314</v>
      </c>
      <c r="Q3359" s="14">
        <f t="shared" si="260"/>
        <v>101</v>
      </c>
      <c r="R3359" s="14">
        <f t="shared" si="261"/>
        <v>96.19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9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8313</v>
      </c>
      <c r="P3360" t="s">
        <v>8314</v>
      </c>
      <c r="Q3360" s="14">
        <f t="shared" si="260"/>
        <v>103</v>
      </c>
      <c r="R3360" s="14">
        <f t="shared" si="261"/>
        <v>63.57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3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0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8313</v>
      </c>
      <c r="P3361" t="s">
        <v>8314</v>
      </c>
      <c r="Q3361" s="14">
        <f t="shared" si="260"/>
        <v>106</v>
      </c>
      <c r="R3361" s="14">
        <f t="shared" si="261"/>
        <v>184.78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3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0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8313</v>
      </c>
      <c r="P3362" t="s">
        <v>8314</v>
      </c>
      <c r="Q3362" s="14">
        <f t="shared" si="260"/>
        <v>101</v>
      </c>
      <c r="R3362" s="14">
        <f t="shared" si="261"/>
        <v>126.72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9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0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8313</v>
      </c>
      <c r="P3363" t="s">
        <v>8314</v>
      </c>
      <c r="Q3363" s="14">
        <f t="shared" si="260"/>
        <v>113</v>
      </c>
      <c r="R3363" s="14">
        <f t="shared" si="261"/>
        <v>83.43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9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0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8313</v>
      </c>
      <c r="P3364" t="s">
        <v>8314</v>
      </c>
      <c r="Q3364" s="14">
        <f t="shared" si="260"/>
        <v>218</v>
      </c>
      <c r="R3364" s="14">
        <f t="shared" si="261"/>
        <v>54.5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9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0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8313</v>
      </c>
      <c r="P3365" t="s">
        <v>8314</v>
      </c>
      <c r="Q3365" s="14">
        <f t="shared" si="260"/>
        <v>101</v>
      </c>
      <c r="R3365" s="14">
        <f t="shared" si="261"/>
        <v>302.31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9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0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8313</v>
      </c>
      <c r="P3366" t="s">
        <v>8314</v>
      </c>
      <c r="Q3366" s="14">
        <f t="shared" si="260"/>
        <v>106</v>
      </c>
      <c r="R3366" s="14">
        <f t="shared" si="261"/>
        <v>44.14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9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0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8313</v>
      </c>
      <c r="P3367" t="s">
        <v>8314</v>
      </c>
      <c r="Q3367" s="14">
        <f t="shared" si="260"/>
        <v>104</v>
      </c>
      <c r="R3367" s="14">
        <f t="shared" si="261"/>
        <v>866.67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9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0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8313</v>
      </c>
      <c r="P3368" t="s">
        <v>8314</v>
      </c>
      <c r="Q3368" s="14">
        <f t="shared" si="260"/>
        <v>221</v>
      </c>
      <c r="R3368" s="14">
        <f t="shared" si="261"/>
        <v>61.39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9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0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8313</v>
      </c>
      <c r="P3369" t="s">
        <v>8314</v>
      </c>
      <c r="Q3369" s="14">
        <f t="shared" si="260"/>
        <v>119</v>
      </c>
      <c r="R3369" s="14">
        <f t="shared" si="261"/>
        <v>29.67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9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8313</v>
      </c>
      <c r="P3370" t="s">
        <v>8314</v>
      </c>
      <c r="Q3370" s="14">
        <f t="shared" si="260"/>
        <v>105</v>
      </c>
      <c r="R3370" s="14">
        <f t="shared" si="261"/>
        <v>45.48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2015</v>
      </c>
    </row>
    <row r="3371" spans="1:21" ht="49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0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8313</v>
      </c>
      <c r="P3371" t="s">
        <v>8314</v>
      </c>
      <c r="Q3371" s="14">
        <f t="shared" si="260"/>
        <v>104</v>
      </c>
      <c r="R3371" s="14">
        <f t="shared" si="261"/>
        <v>96.2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2017</v>
      </c>
    </row>
    <row r="3372" spans="1:21" ht="33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0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8313</v>
      </c>
      <c r="P3372" t="s">
        <v>8314</v>
      </c>
      <c r="Q3372" s="14">
        <f t="shared" si="260"/>
        <v>118</v>
      </c>
      <c r="R3372" s="14">
        <f t="shared" si="261"/>
        <v>67.92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3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0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8313</v>
      </c>
      <c r="P3373" t="s">
        <v>8314</v>
      </c>
      <c r="Q3373" s="14">
        <f t="shared" si="260"/>
        <v>139</v>
      </c>
      <c r="R3373" s="14">
        <f t="shared" si="261"/>
        <v>30.78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9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0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8313</v>
      </c>
      <c r="P3374" t="s">
        <v>8314</v>
      </c>
      <c r="Q3374" s="14">
        <f t="shared" si="260"/>
        <v>104</v>
      </c>
      <c r="R3374" s="14">
        <f t="shared" si="261"/>
        <v>38.33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9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0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8313</v>
      </c>
      <c r="P3375" t="s">
        <v>8314</v>
      </c>
      <c r="Q3375" s="14">
        <f t="shared" si="260"/>
        <v>100</v>
      </c>
      <c r="R3375" s="14">
        <f t="shared" si="261"/>
        <v>66.83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9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0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8313</v>
      </c>
      <c r="P3376" t="s">
        <v>8314</v>
      </c>
      <c r="Q3376" s="14">
        <f t="shared" si="260"/>
        <v>107</v>
      </c>
      <c r="R3376" s="14">
        <f t="shared" si="261"/>
        <v>71.73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9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0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8313</v>
      </c>
      <c r="P3377" t="s">
        <v>8314</v>
      </c>
      <c r="Q3377" s="14">
        <f t="shared" si="260"/>
        <v>100</v>
      </c>
      <c r="R3377" s="14">
        <f t="shared" si="261"/>
        <v>176.47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9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0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8313</v>
      </c>
      <c r="P3378" t="s">
        <v>8314</v>
      </c>
      <c r="Q3378" s="14">
        <f t="shared" si="260"/>
        <v>100</v>
      </c>
      <c r="R3378" s="14">
        <f t="shared" si="261"/>
        <v>421.11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9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0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8313</v>
      </c>
      <c r="P3379" t="s">
        <v>8314</v>
      </c>
      <c r="Q3379" s="14">
        <f t="shared" si="260"/>
        <v>101</v>
      </c>
      <c r="R3379" s="14">
        <f t="shared" si="261"/>
        <v>104.99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9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8313</v>
      </c>
      <c r="P3380" t="s">
        <v>8314</v>
      </c>
      <c r="Q3380" s="14">
        <f t="shared" si="260"/>
        <v>108</v>
      </c>
      <c r="R3380" s="14">
        <f t="shared" si="261"/>
        <v>28.19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9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0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8313</v>
      </c>
      <c r="P3381" t="s">
        <v>8314</v>
      </c>
      <c r="Q3381" s="14">
        <f t="shared" si="260"/>
        <v>104</v>
      </c>
      <c r="R3381" s="14">
        <f t="shared" si="261"/>
        <v>54.55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9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0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8313</v>
      </c>
      <c r="P3382" t="s">
        <v>8314</v>
      </c>
      <c r="Q3382" s="14">
        <f t="shared" si="260"/>
        <v>104</v>
      </c>
      <c r="R3382" s="14">
        <f t="shared" si="261"/>
        <v>111.89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9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0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8313</v>
      </c>
      <c r="P3383" t="s">
        <v>8314</v>
      </c>
      <c r="Q3383" s="14">
        <f t="shared" si="260"/>
        <v>102</v>
      </c>
      <c r="R3383" s="14">
        <f t="shared" si="261"/>
        <v>85.21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9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0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8313</v>
      </c>
      <c r="P3384" t="s">
        <v>8314</v>
      </c>
      <c r="Q3384" s="14">
        <f t="shared" si="260"/>
        <v>101</v>
      </c>
      <c r="R3384" s="14">
        <f t="shared" si="261"/>
        <v>76.650000000000006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9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0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8313</v>
      </c>
      <c r="P3385" t="s">
        <v>8314</v>
      </c>
      <c r="Q3385" s="14">
        <f t="shared" si="260"/>
        <v>112</v>
      </c>
      <c r="R3385" s="14">
        <f t="shared" si="261"/>
        <v>65.17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9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0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8313</v>
      </c>
      <c r="P3386" t="s">
        <v>8314</v>
      </c>
      <c r="Q3386" s="14">
        <f t="shared" si="260"/>
        <v>100</v>
      </c>
      <c r="R3386" s="14">
        <f t="shared" si="261"/>
        <v>93.76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9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0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8313</v>
      </c>
      <c r="P3387" t="s">
        <v>8314</v>
      </c>
      <c r="Q3387" s="14">
        <f t="shared" si="260"/>
        <v>100</v>
      </c>
      <c r="R3387" s="14">
        <f t="shared" si="261"/>
        <v>133.33000000000001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9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0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8313</v>
      </c>
      <c r="P3388" t="s">
        <v>8314</v>
      </c>
      <c r="Q3388" s="14">
        <f t="shared" si="260"/>
        <v>105</v>
      </c>
      <c r="R3388" s="14">
        <f t="shared" si="261"/>
        <v>51.22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9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0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8313</v>
      </c>
      <c r="P3389" t="s">
        <v>8314</v>
      </c>
      <c r="Q3389" s="14">
        <f t="shared" si="260"/>
        <v>117</v>
      </c>
      <c r="R3389" s="14">
        <f t="shared" si="261"/>
        <v>100.17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9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8313</v>
      </c>
      <c r="P3390" t="s">
        <v>8314</v>
      </c>
      <c r="Q3390" s="14">
        <f t="shared" si="260"/>
        <v>104</v>
      </c>
      <c r="R3390" s="14">
        <f t="shared" si="261"/>
        <v>34.6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9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0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8313</v>
      </c>
      <c r="P3391" t="s">
        <v>8314</v>
      </c>
      <c r="Q3391" s="14">
        <f t="shared" si="260"/>
        <v>115</v>
      </c>
      <c r="R3391" s="14">
        <f t="shared" si="261"/>
        <v>184.68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9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0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8313</v>
      </c>
      <c r="P3392" t="s">
        <v>8314</v>
      </c>
      <c r="Q3392" s="14">
        <f t="shared" si="260"/>
        <v>102</v>
      </c>
      <c r="R3392" s="14">
        <f t="shared" si="261"/>
        <v>69.819999999999993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9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0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8313</v>
      </c>
      <c r="P3393" t="s">
        <v>8314</v>
      </c>
      <c r="Q3393" s="14">
        <f t="shared" si="260"/>
        <v>223</v>
      </c>
      <c r="R3393" s="14">
        <f t="shared" si="261"/>
        <v>61.94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9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0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8313</v>
      </c>
      <c r="P3394" t="s">
        <v>8314</v>
      </c>
      <c r="Q3394" s="14">
        <f t="shared" si="260"/>
        <v>100</v>
      </c>
      <c r="R3394" s="14">
        <f t="shared" si="261"/>
        <v>41.67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9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0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8313</v>
      </c>
      <c r="P3395" t="s">
        <v>8314</v>
      </c>
      <c r="Q3395" s="14">
        <f t="shared" ref="Q3395:Q3458" si="265">ROUND(E3395/D3395*100,0)</f>
        <v>106</v>
      </c>
      <c r="R3395" s="14">
        <f t="shared" ref="R3395:R3458" si="266">ROUND(E3395/L3395,2)</f>
        <v>36.07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49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0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8313</v>
      </c>
      <c r="P3396" t="s">
        <v>8314</v>
      </c>
      <c r="Q3396" s="14">
        <f t="shared" si="265"/>
        <v>142</v>
      </c>
      <c r="R3396" s="14">
        <f t="shared" si="266"/>
        <v>29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3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0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8313</v>
      </c>
      <c r="P3397" t="s">
        <v>8314</v>
      </c>
      <c r="Q3397" s="14">
        <f t="shared" si="265"/>
        <v>184</v>
      </c>
      <c r="R3397" s="14">
        <f t="shared" si="266"/>
        <v>24.21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9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0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8313</v>
      </c>
      <c r="P3398" t="s">
        <v>8314</v>
      </c>
      <c r="Q3398" s="14">
        <f t="shared" si="265"/>
        <v>104</v>
      </c>
      <c r="R3398" s="14">
        <f t="shared" si="266"/>
        <v>55.89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3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0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8313</v>
      </c>
      <c r="P3399" t="s">
        <v>8314</v>
      </c>
      <c r="Q3399" s="14">
        <f t="shared" si="265"/>
        <v>112</v>
      </c>
      <c r="R3399" s="14">
        <f t="shared" si="266"/>
        <v>11.67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9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8313</v>
      </c>
      <c r="P3400" t="s">
        <v>8314</v>
      </c>
      <c r="Q3400" s="14">
        <f t="shared" si="265"/>
        <v>111</v>
      </c>
      <c r="R3400" s="14">
        <f t="shared" si="266"/>
        <v>68.349999999999994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9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0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8313</v>
      </c>
      <c r="P3401" t="s">
        <v>8314</v>
      </c>
      <c r="Q3401" s="14">
        <f t="shared" si="265"/>
        <v>104</v>
      </c>
      <c r="R3401" s="14">
        <f t="shared" si="266"/>
        <v>27.07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9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0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8313</v>
      </c>
      <c r="P3402" t="s">
        <v>8314</v>
      </c>
      <c r="Q3402" s="14">
        <f t="shared" si="265"/>
        <v>100</v>
      </c>
      <c r="R3402" s="14">
        <f t="shared" si="266"/>
        <v>118.13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9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0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8313</v>
      </c>
      <c r="P3403" t="s">
        <v>8314</v>
      </c>
      <c r="Q3403" s="14">
        <f t="shared" si="265"/>
        <v>102</v>
      </c>
      <c r="R3403" s="14">
        <f t="shared" si="266"/>
        <v>44.76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9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0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8313</v>
      </c>
      <c r="P3404" t="s">
        <v>8314</v>
      </c>
      <c r="Q3404" s="14">
        <f t="shared" si="265"/>
        <v>110</v>
      </c>
      <c r="R3404" s="14">
        <f t="shared" si="266"/>
        <v>99.79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9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0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8313</v>
      </c>
      <c r="P3405" t="s">
        <v>8314</v>
      </c>
      <c r="Q3405" s="14">
        <f t="shared" si="265"/>
        <v>100</v>
      </c>
      <c r="R3405" s="14">
        <f t="shared" si="266"/>
        <v>117.65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9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0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8313</v>
      </c>
      <c r="P3406" t="s">
        <v>8314</v>
      </c>
      <c r="Q3406" s="14">
        <f t="shared" si="265"/>
        <v>122</v>
      </c>
      <c r="R3406" s="14">
        <f t="shared" si="266"/>
        <v>203.33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9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0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8313</v>
      </c>
      <c r="P3407" t="s">
        <v>8314</v>
      </c>
      <c r="Q3407" s="14">
        <f t="shared" si="265"/>
        <v>138</v>
      </c>
      <c r="R3407" s="14">
        <f t="shared" si="266"/>
        <v>28.32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3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0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8313</v>
      </c>
      <c r="P3408" t="s">
        <v>8314</v>
      </c>
      <c r="Q3408" s="14">
        <f t="shared" si="265"/>
        <v>100</v>
      </c>
      <c r="R3408" s="14">
        <f t="shared" si="266"/>
        <v>110.23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0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8313</v>
      </c>
      <c r="P3409" t="s">
        <v>8314</v>
      </c>
      <c r="Q3409" s="14">
        <f t="shared" si="265"/>
        <v>107</v>
      </c>
      <c r="R3409" s="14">
        <f t="shared" si="266"/>
        <v>31.97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9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8313</v>
      </c>
      <c r="P3410" t="s">
        <v>8314</v>
      </c>
      <c r="Q3410" s="14">
        <f t="shared" si="265"/>
        <v>211</v>
      </c>
      <c r="R3410" s="14">
        <f t="shared" si="266"/>
        <v>58.61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9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0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8313</v>
      </c>
      <c r="P3411" t="s">
        <v>8314</v>
      </c>
      <c r="Q3411" s="14">
        <f t="shared" si="265"/>
        <v>124</v>
      </c>
      <c r="R3411" s="14">
        <f t="shared" si="266"/>
        <v>29.43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9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0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8313</v>
      </c>
      <c r="P3412" t="s">
        <v>8314</v>
      </c>
      <c r="Q3412" s="14">
        <f t="shared" si="265"/>
        <v>109</v>
      </c>
      <c r="R3412" s="14">
        <f t="shared" si="266"/>
        <v>81.38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9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0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8313</v>
      </c>
      <c r="P3413" t="s">
        <v>8314</v>
      </c>
      <c r="Q3413" s="14">
        <f t="shared" si="265"/>
        <v>104</v>
      </c>
      <c r="R3413" s="14">
        <f t="shared" si="266"/>
        <v>199.17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9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0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8313</v>
      </c>
      <c r="P3414" t="s">
        <v>8314</v>
      </c>
      <c r="Q3414" s="14">
        <f t="shared" si="265"/>
        <v>100</v>
      </c>
      <c r="R3414" s="14">
        <f t="shared" si="266"/>
        <v>115.38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9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0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8313</v>
      </c>
      <c r="P3415" t="s">
        <v>8314</v>
      </c>
      <c r="Q3415" s="14">
        <f t="shared" si="265"/>
        <v>130</v>
      </c>
      <c r="R3415" s="14">
        <f t="shared" si="266"/>
        <v>46.43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9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0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8313</v>
      </c>
      <c r="P3416" t="s">
        <v>8314</v>
      </c>
      <c r="Q3416" s="14">
        <f t="shared" si="265"/>
        <v>104</v>
      </c>
      <c r="R3416" s="14">
        <f t="shared" si="266"/>
        <v>70.569999999999993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3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0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8313</v>
      </c>
      <c r="P3417" t="s">
        <v>8314</v>
      </c>
      <c r="Q3417" s="14">
        <f t="shared" si="265"/>
        <v>100</v>
      </c>
      <c r="R3417" s="14">
        <f t="shared" si="266"/>
        <v>22.22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9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0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8313</v>
      </c>
      <c r="P3418" t="s">
        <v>8314</v>
      </c>
      <c r="Q3418" s="14">
        <f t="shared" si="265"/>
        <v>120</v>
      </c>
      <c r="R3418" s="14">
        <f t="shared" si="266"/>
        <v>159.47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9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0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8313</v>
      </c>
      <c r="P3419" t="s">
        <v>8314</v>
      </c>
      <c r="Q3419" s="14">
        <f t="shared" si="265"/>
        <v>100</v>
      </c>
      <c r="R3419" s="14">
        <f t="shared" si="266"/>
        <v>37.78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9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8313</v>
      </c>
      <c r="P3420" t="s">
        <v>8314</v>
      </c>
      <c r="Q3420" s="14">
        <f t="shared" si="265"/>
        <v>101</v>
      </c>
      <c r="R3420" s="14">
        <f t="shared" si="266"/>
        <v>72.05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0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8313</v>
      </c>
      <c r="P3421" t="s">
        <v>8314</v>
      </c>
      <c r="Q3421" s="14">
        <f t="shared" si="265"/>
        <v>107</v>
      </c>
      <c r="R3421" s="14">
        <f t="shared" si="266"/>
        <v>63.7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9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0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8313</v>
      </c>
      <c r="P3422" t="s">
        <v>8314</v>
      </c>
      <c r="Q3422" s="14">
        <f t="shared" si="265"/>
        <v>138</v>
      </c>
      <c r="R3422" s="14">
        <f t="shared" si="266"/>
        <v>28.41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9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0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8313</v>
      </c>
      <c r="P3423" t="s">
        <v>8314</v>
      </c>
      <c r="Q3423" s="14">
        <f t="shared" si="265"/>
        <v>101</v>
      </c>
      <c r="R3423" s="14">
        <f t="shared" si="266"/>
        <v>103.21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9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0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8313</v>
      </c>
      <c r="P3424" t="s">
        <v>8314</v>
      </c>
      <c r="Q3424" s="14">
        <f t="shared" si="265"/>
        <v>109</v>
      </c>
      <c r="R3424" s="14">
        <f t="shared" si="266"/>
        <v>71.150000000000006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9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0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8313</v>
      </c>
      <c r="P3425" t="s">
        <v>8314</v>
      </c>
      <c r="Q3425" s="14">
        <f t="shared" si="265"/>
        <v>140</v>
      </c>
      <c r="R3425" s="14">
        <f t="shared" si="266"/>
        <v>35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9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0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8313</v>
      </c>
      <c r="P3426" t="s">
        <v>8314</v>
      </c>
      <c r="Q3426" s="14">
        <f t="shared" si="265"/>
        <v>104</v>
      </c>
      <c r="R3426" s="14">
        <f t="shared" si="266"/>
        <v>81.78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9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0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8313</v>
      </c>
      <c r="P3427" t="s">
        <v>8314</v>
      </c>
      <c r="Q3427" s="14">
        <f t="shared" si="265"/>
        <v>103</v>
      </c>
      <c r="R3427" s="14">
        <f t="shared" si="266"/>
        <v>297.02999999999997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9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0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8313</v>
      </c>
      <c r="P3428" t="s">
        <v>8314</v>
      </c>
      <c r="Q3428" s="14">
        <f t="shared" si="265"/>
        <v>108</v>
      </c>
      <c r="R3428" s="14">
        <f t="shared" si="266"/>
        <v>46.61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9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0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8313</v>
      </c>
      <c r="P3429" t="s">
        <v>8314</v>
      </c>
      <c r="Q3429" s="14">
        <f t="shared" si="265"/>
        <v>100</v>
      </c>
      <c r="R3429" s="14">
        <f t="shared" si="266"/>
        <v>51.72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9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8313</v>
      </c>
      <c r="P3430" t="s">
        <v>8314</v>
      </c>
      <c r="Q3430" s="14">
        <f t="shared" si="265"/>
        <v>103</v>
      </c>
      <c r="R3430" s="14">
        <f t="shared" si="266"/>
        <v>40.29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9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0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8313</v>
      </c>
      <c r="P3431" t="s">
        <v>8314</v>
      </c>
      <c r="Q3431" s="14">
        <f t="shared" si="265"/>
        <v>130</v>
      </c>
      <c r="R3431" s="14">
        <f t="shared" si="266"/>
        <v>16.25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9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0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8313</v>
      </c>
      <c r="P3432" t="s">
        <v>8314</v>
      </c>
      <c r="Q3432" s="14">
        <f t="shared" si="265"/>
        <v>109</v>
      </c>
      <c r="R3432" s="14">
        <f t="shared" si="266"/>
        <v>30.15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9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0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8313</v>
      </c>
      <c r="P3433" t="s">
        <v>8314</v>
      </c>
      <c r="Q3433" s="14">
        <f t="shared" si="265"/>
        <v>100</v>
      </c>
      <c r="R3433" s="14">
        <f t="shared" si="266"/>
        <v>95.24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9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0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8313</v>
      </c>
      <c r="P3434" t="s">
        <v>8314</v>
      </c>
      <c r="Q3434" s="14">
        <f t="shared" si="265"/>
        <v>110</v>
      </c>
      <c r="R3434" s="14">
        <f t="shared" si="266"/>
        <v>52.21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9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0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8313</v>
      </c>
      <c r="P3435" t="s">
        <v>8314</v>
      </c>
      <c r="Q3435" s="14">
        <f t="shared" si="265"/>
        <v>100</v>
      </c>
      <c r="R3435" s="14">
        <f t="shared" si="266"/>
        <v>134.15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9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0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8313</v>
      </c>
      <c r="P3436" t="s">
        <v>8314</v>
      </c>
      <c r="Q3436" s="14">
        <f t="shared" si="265"/>
        <v>106</v>
      </c>
      <c r="R3436" s="14">
        <f t="shared" si="266"/>
        <v>62.83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9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0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8313</v>
      </c>
      <c r="P3437" t="s">
        <v>8314</v>
      </c>
      <c r="Q3437" s="14">
        <f t="shared" si="265"/>
        <v>112</v>
      </c>
      <c r="R3437" s="14">
        <f t="shared" si="266"/>
        <v>58.95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9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0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8313</v>
      </c>
      <c r="P3438" t="s">
        <v>8314</v>
      </c>
      <c r="Q3438" s="14">
        <f t="shared" si="265"/>
        <v>106</v>
      </c>
      <c r="R3438" s="14">
        <f t="shared" si="266"/>
        <v>143.11000000000001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9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0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8313</v>
      </c>
      <c r="P3439" t="s">
        <v>8314</v>
      </c>
      <c r="Q3439" s="14">
        <f t="shared" si="265"/>
        <v>101</v>
      </c>
      <c r="R3439" s="14">
        <f t="shared" si="266"/>
        <v>84.17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9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8313</v>
      </c>
      <c r="P3440" t="s">
        <v>8314</v>
      </c>
      <c r="Q3440" s="14">
        <f t="shared" si="265"/>
        <v>104</v>
      </c>
      <c r="R3440" s="14">
        <f t="shared" si="266"/>
        <v>186.07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3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0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8313</v>
      </c>
      <c r="P3441" t="s">
        <v>8314</v>
      </c>
      <c r="Q3441" s="14">
        <f t="shared" si="265"/>
        <v>135</v>
      </c>
      <c r="R3441" s="14">
        <f t="shared" si="266"/>
        <v>89.79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9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0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8313</v>
      </c>
      <c r="P3442" t="s">
        <v>8314</v>
      </c>
      <c r="Q3442" s="14">
        <f t="shared" si="265"/>
        <v>105</v>
      </c>
      <c r="R3442" s="14">
        <f t="shared" si="266"/>
        <v>64.16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9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0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8313</v>
      </c>
      <c r="P3443" t="s">
        <v>8314</v>
      </c>
      <c r="Q3443" s="14">
        <f t="shared" si="265"/>
        <v>103</v>
      </c>
      <c r="R3443" s="14">
        <f t="shared" si="266"/>
        <v>59.65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9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0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8313</v>
      </c>
      <c r="P3444" t="s">
        <v>8314</v>
      </c>
      <c r="Q3444" s="14">
        <f t="shared" si="265"/>
        <v>100</v>
      </c>
      <c r="R3444" s="14">
        <f t="shared" si="266"/>
        <v>31.25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9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0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8313</v>
      </c>
      <c r="P3445" t="s">
        <v>8314</v>
      </c>
      <c r="Q3445" s="14">
        <f t="shared" si="265"/>
        <v>186</v>
      </c>
      <c r="R3445" s="14">
        <f t="shared" si="266"/>
        <v>41.22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9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0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8313</v>
      </c>
      <c r="P3446" t="s">
        <v>8314</v>
      </c>
      <c r="Q3446" s="14">
        <f t="shared" si="265"/>
        <v>289</v>
      </c>
      <c r="R3446" s="14">
        <f t="shared" si="266"/>
        <v>43.35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9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0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8313</v>
      </c>
      <c r="P3447" t="s">
        <v>8314</v>
      </c>
      <c r="Q3447" s="14">
        <f t="shared" si="265"/>
        <v>100</v>
      </c>
      <c r="R3447" s="14">
        <f t="shared" si="266"/>
        <v>64.52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9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0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8313</v>
      </c>
      <c r="P3448" t="s">
        <v>8314</v>
      </c>
      <c r="Q3448" s="14">
        <f t="shared" si="265"/>
        <v>108</v>
      </c>
      <c r="R3448" s="14">
        <f t="shared" si="266"/>
        <v>43.28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3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0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8313</v>
      </c>
      <c r="P3449" t="s">
        <v>8314</v>
      </c>
      <c r="Q3449" s="14">
        <f t="shared" si="265"/>
        <v>108</v>
      </c>
      <c r="R3449" s="14">
        <f t="shared" si="266"/>
        <v>77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9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8313</v>
      </c>
      <c r="P3450" t="s">
        <v>8314</v>
      </c>
      <c r="Q3450" s="14">
        <f t="shared" si="265"/>
        <v>110</v>
      </c>
      <c r="R3450" s="14">
        <f t="shared" si="266"/>
        <v>51.22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9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0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8313</v>
      </c>
      <c r="P3451" t="s">
        <v>8314</v>
      </c>
      <c r="Q3451" s="14">
        <f t="shared" si="265"/>
        <v>171</v>
      </c>
      <c r="R3451" s="14">
        <f t="shared" si="266"/>
        <v>68.25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9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0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8313</v>
      </c>
      <c r="P3452" t="s">
        <v>8314</v>
      </c>
      <c r="Q3452" s="14">
        <f t="shared" si="265"/>
        <v>152</v>
      </c>
      <c r="R3452" s="14">
        <f t="shared" si="266"/>
        <v>19.489999999999998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9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0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8313</v>
      </c>
      <c r="P3453" t="s">
        <v>8314</v>
      </c>
      <c r="Q3453" s="14">
        <f t="shared" si="265"/>
        <v>101</v>
      </c>
      <c r="R3453" s="14">
        <f t="shared" si="266"/>
        <v>41.13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9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0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8313</v>
      </c>
      <c r="P3454" t="s">
        <v>8314</v>
      </c>
      <c r="Q3454" s="14">
        <f t="shared" si="265"/>
        <v>153</v>
      </c>
      <c r="R3454" s="14">
        <f t="shared" si="266"/>
        <v>41.41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9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0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8313</v>
      </c>
      <c r="P3455" t="s">
        <v>8314</v>
      </c>
      <c r="Q3455" s="14">
        <f t="shared" si="265"/>
        <v>128</v>
      </c>
      <c r="R3455" s="14">
        <f t="shared" si="266"/>
        <v>27.5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9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0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8313</v>
      </c>
      <c r="P3456" t="s">
        <v>8314</v>
      </c>
      <c r="Q3456" s="14">
        <f t="shared" si="265"/>
        <v>101</v>
      </c>
      <c r="R3456" s="14">
        <f t="shared" si="266"/>
        <v>33.57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9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0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8313</v>
      </c>
      <c r="P3457" t="s">
        <v>8314</v>
      </c>
      <c r="Q3457" s="14">
        <f t="shared" si="265"/>
        <v>101</v>
      </c>
      <c r="R3457" s="14">
        <f t="shared" si="266"/>
        <v>145.87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9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0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8313</v>
      </c>
      <c r="P3458" t="s">
        <v>8314</v>
      </c>
      <c r="Q3458" s="14">
        <f t="shared" si="265"/>
        <v>191</v>
      </c>
      <c r="R3458" s="14">
        <f t="shared" si="266"/>
        <v>358.69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3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0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8313</v>
      </c>
      <c r="P3459" t="s">
        <v>8314</v>
      </c>
      <c r="Q3459" s="14">
        <f t="shared" ref="Q3459:Q3522" si="270">ROUND(E3459/D3459*100,0)</f>
        <v>140</v>
      </c>
      <c r="R3459" s="14">
        <f t="shared" ref="R3459:R3522" si="271">ROUND(E3459/L3459,2)</f>
        <v>50.98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49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8313</v>
      </c>
      <c r="P3460" t="s">
        <v>8314</v>
      </c>
      <c r="Q3460" s="14">
        <f t="shared" si="270"/>
        <v>124</v>
      </c>
      <c r="R3460" s="14">
        <f t="shared" si="271"/>
        <v>45.04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9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0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8313</v>
      </c>
      <c r="P3461" t="s">
        <v>8314</v>
      </c>
      <c r="Q3461" s="14">
        <f t="shared" si="270"/>
        <v>126</v>
      </c>
      <c r="R3461" s="14">
        <f t="shared" si="271"/>
        <v>17.53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9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0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8313</v>
      </c>
      <c r="P3462" t="s">
        <v>8314</v>
      </c>
      <c r="Q3462" s="14">
        <f t="shared" si="270"/>
        <v>190</v>
      </c>
      <c r="R3462" s="14">
        <f t="shared" si="271"/>
        <v>50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9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0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8313</v>
      </c>
      <c r="P3463" t="s">
        <v>8314</v>
      </c>
      <c r="Q3463" s="14">
        <f t="shared" si="270"/>
        <v>139</v>
      </c>
      <c r="R3463" s="14">
        <f t="shared" si="271"/>
        <v>57.92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9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0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8313</v>
      </c>
      <c r="P3464" t="s">
        <v>8314</v>
      </c>
      <c r="Q3464" s="14">
        <f t="shared" si="270"/>
        <v>202</v>
      </c>
      <c r="R3464" s="14">
        <f t="shared" si="271"/>
        <v>29.71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9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0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8313</v>
      </c>
      <c r="P3465" t="s">
        <v>8314</v>
      </c>
      <c r="Q3465" s="14">
        <f t="shared" si="270"/>
        <v>103</v>
      </c>
      <c r="R3465" s="14">
        <f t="shared" si="271"/>
        <v>90.68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9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0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8313</v>
      </c>
      <c r="P3466" t="s">
        <v>8314</v>
      </c>
      <c r="Q3466" s="14">
        <f t="shared" si="270"/>
        <v>102</v>
      </c>
      <c r="R3466" s="14">
        <f t="shared" si="271"/>
        <v>55.01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9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0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8313</v>
      </c>
      <c r="P3467" t="s">
        <v>8314</v>
      </c>
      <c r="Q3467" s="14">
        <f t="shared" si="270"/>
        <v>103</v>
      </c>
      <c r="R3467" s="14">
        <f t="shared" si="271"/>
        <v>57.22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3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0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8313</v>
      </c>
      <c r="P3468" t="s">
        <v>8314</v>
      </c>
      <c r="Q3468" s="14">
        <f t="shared" si="270"/>
        <v>127</v>
      </c>
      <c r="R3468" s="14">
        <f t="shared" si="271"/>
        <v>72.95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7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0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8313</v>
      </c>
      <c r="P3469" t="s">
        <v>8314</v>
      </c>
      <c r="Q3469" s="14">
        <f t="shared" si="270"/>
        <v>101</v>
      </c>
      <c r="R3469" s="14">
        <f t="shared" si="271"/>
        <v>64.47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9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8313</v>
      </c>
      <c r="P3470" t="s">
        <v>8314</v>
      </c>
      <c r="Q3470" s="14">
        <f t="shared" si="270"/>
        <v>122</v>
      </c>
      <c r="R3470" s="14">
        <f t="shared" si="271"/>
        <v>716.35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9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0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8313</v>
      </c>
      <c r="P3471" t="s">
        <v>8314</v>
      </c>
      <c r="Q3471" s="14">
        <f t="shared" si="270"/>
        <v>113</v>
      </c>
      <c r="R3471" s="14">
        <f t="shared" si="271"/>
        <v>50.4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3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0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8313</v>
      </c>
      <c r="P3472" t="s">
        <v>8314</v>
      </c>
      <c r="Q3472" s="14">
        <f t="shared" si="270"/>
        <v>150</v>
      </c>
      <c r="R3472" s="14">
        <f t="shared" si="271"/>
        <v>41.67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9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0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8313</v>
      </c>
      <c r="P3473" t="s">
        <v>8314</v>
      </c>
      <c r="Q3473" s="14">
        <f t="shared" si="270"/>
        <v>215</v>
      </c>
      <c r="R3473" s="14">
        <f t="shared" si="271"/>
        <v>35.770000000000003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9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0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8313</v>
      </c>
      <c r="P3474" t="s">
        <v>8314</v>
      </c>
      <c r="Q3474" s="14">
        <f t="shared" si="270"/>
        <v>102</v>
      </c>
      <c r="R3474" s="14">
        <f t="shared" si="271"/>
        <v>88.74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9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0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8313</v>
      </c>
      <c r="P3475" t="s">
        <v>8314</v>
      </c>
      <c r="Q3475" s="14">
        <f t="shared" si="270"/>
        <v>100</v>
      </c>
      <c r="R3475" s="14">
        <f t="shared" si="271"/>
        <v>148.47999999999999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9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0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8313</v>
      </c>
      <c r="P3476" t="s">
        <v>8314</v>
      </c>
      <c r="Q3476" s="14">
        <f t="shared" si="270"/>
        <v>101</v>
      </c>
      <c r="R3476" s="14">
        <f t="shared" si="271"/>
        <v>51.79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9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0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8313</v>
      </c>
      <c r="P3477" t="s">
        <v>8314</v>
      </c>
      <c r="Q3477" s="14">
        <f t="shared" si="270"/>
        <v>113</v>
      </c>
      <c r="R3477" s="14">
        <f t="shared" si="271"/>
        <v>20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9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0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8313</v>
      </c>
      <c r="P3478" t="s">
        <v>8314</v>
      </c>
      <c r="Q3478" s="14">
        <f t="shared" si="270"/>
        <v>104</v>
      </c>
      <c r="R3478" s="14">
        <f t="shared" si="271"/>
        <v>52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9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0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8313</v>
      </c>
      <c r="P3479" t="s">
        <v>8314</v>
      </c>
      <c r="Q3479" s="14">
        <f t="shared" si="270"/>
        <v>115</v>
      </c>
      <c r="R3479" s="14">
        <f t="shared" si="271"/>
        <v>53.23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9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8313</v>
      </c>
      <c r="P3480" t="s">
        <v>8314</v>
      </c>
      <c r="Q3480" s="14">
        <f t="shared" si="270"/>
        <v>113</v>
      </c>
      <c r="R3480" s="14">
        <f t="shared" si="271"/>
        <v>39.6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9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0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8313</v>
      </c>
      <c r="P3481" t="s">
        <v>8314</v>
      </c>
      <c r="Q3481" s="14">
        <f t="shared" si="270"/>
        <v>128</v>
      </c>
      <c r="R3481" s="14">
        <f t="shared" si="271"/>
        <v>34.25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9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0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8313</v>
      </c>
      <c r="P3482" t="s">
        <v>8314</v>
      </c>
      <c r="Q3482" s="14">
        <f t="shared" si="270"/>
        <v>143</v>
      </c>
      <c r="R3482" s="14">
        <f t="shared" si="271"/>
        <v>164.62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9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0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8313</v>
      </c>
      <c r="P3483" t="s">
        <v>8314</v>
      </c>
      <c r="Q3483" s="14">
        <f t="shared" si="270"/>
        <v>119</v>
      </c>
      <c r="R3483" s="14">
        <f t="shared" si="271"/>
        <v>125.05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2015</v>
      </c>
    </row>
    <row r="3484" spans="1:21" ht="49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0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8313</v>
      </c>
      <c r="P3484" t="s">
        <v>8314</v>
      </c>
      <c r="Q3484" s="14">
        <f t="shared" si="270"/>
        <v>138</v>
      </c>
      <c r="R3484" s="14">
        <f t="shared" si="271"/>
        <v>51.88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9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0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8313</v>
      </c>
      <c r="P3485" t="s">
        <v>8314</v>
      </c>
      <c r="Q3485" s="14">
        <f t="shared" si="270"/>
        <v>160</v>
      </c>
      <c r="R3485" s="14">
        <f t="shared" si="271"/>
        <v>40.29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9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0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8313</v>
      </c>
      <c r="P3486" t="s">
        <v>8314</v>
      </c>
      <c r="Q3486" s="14">
        <f t="shared" si="270"/>
        <v>114</v>
      </c>
      <c r="R3486" s="14">
        <f t="shared" si="271"/>
        <v>64.91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9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0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8313</v>
      </c>
      <c r="P3487" t="s">
        <v>8314</v>
      </c>
      <c r="Q3487" s="14">
        <f t="shared" si="270"/>
        <v>101</v>
      </c>
      <c r="R3487" s="14">
        <f t="shared" si="271"/>
        <v>55.33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9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0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8313</v>
      </c>
      <c r="P3488" t="s">
        <v>8314</v>
      </c>
      <c r="Q3488" s="14">
        <f t="shared" si="270"/>
        <v>155</v>
      </c>
      <c r="R3488" s="14">
        <f t="shared" si="271"/>
        <v>83.14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9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0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8313</v>
      </c>
      <c r="P3489" t="s">
        <v>8314</v>
      </c>
      <c r="Q3489" s="14">
        <f t="shared" si="270"/>
        <v>128</v>
      </c>
      <c r="R3489" s="14">
        <f t="shared" si="271"/>
        <v>38.71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9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8313</v>
      </c>
      <c r="P3490" t="s">
        <v>8314</v>
      </c>
      <c r="Q3490" s="14">
        <f t="shared" si="270"/>
        <v>121</v>
      </c>
      <c r="R3490" s="14">
        <f t="shared" si="271"/>
        <v>125.38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9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0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8313</v>
      </c>
      <c r="P3491" t="s">
        <v>8314</v>
      </c>
      <c r="Q3491" s="14">
        <f t="shared" si="270"/>
        <v>113</v>
      </c>
      <c r="R3491" s="14">
        <f t="shared" si="271"/>
        <v>78.260000000000005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9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0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8313</v>
      </c>
      <c r="P3492" t="s">
        <v>8314</v>
      </c>
      <c r="Q3492" s="14">
        <f t="shared" si="270"/>
        <v>128</v>
      </c>
      <c r="R3492" s="14">
        <f t="shared" si="271"/>
        <v>47.22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9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0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8313</v>
      </c>
      <c r="P3493" t="s">
        <v>8314</v>
      </c>
      <c r="Q3493" s="14">
        <f t="shared" si="270"/>
        <v>158</v>
      </c>
      <c r="R3493" s="14">
        <f t="shared" si="271"/>
        <v>79.099999999999994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9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0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8313</v>
      </c>
      <c r="P3494" t="s">
        <v>8314</v>
      </c>
      <c r="Q3494" s="14">
        <f t="shared" si="270"/>
        <v>105</v>
      </c>
      <c r="R3494" s="14">
        <f t="shared" si="271"/>
        <v>114.29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9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0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8313</v>
      </c>
      <c r="P3495" t="s">
        <v>8314</v>
      </c>
      <c r="Q3495" s="14">
        <f t="shared" si="270"/>
        <v>100</v>
      </c>
      <c r="R3495" s="14">
        <f t="shared" si="271"/>
        <v>51.72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9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0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8313</v>
      </c>
      <c r="P3496" t="s">
        <v>8314</v>
      </c>
      <c r="Q3496" s="14">
        <f t="shared" si="270"/>
        <v>100</v>
      </c>
      <c r="R3496" s="14">
        <f t="shared" si="271"/>
        <v>30.77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9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0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8313</v>
      </c>
      <c r="P3497" t="s">
        <v>8314</v>
      </c>
      <c r="Q3497" s="14">
        <f t="shared" si="270"/>
        <v>107</v>
      </c>
      <c r="R3497" s="14">
        <f t="shared" si="271"/>
        <v>74.209999999999994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9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0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8313</v>
      </c>
      <c r="P3498" t="s">
        <v>8314</v>
      </c>
      <c r="Q3498" s="14">
        <f t="shared" si="270"/>
        <v>124</v>
      </c>
      <c r="R3498" s="14">
        <f t="shared" si="271"/>
        <v>47.85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9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0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8313</v>
      </c>
      <c r="P3499" t="s">
        <v>8314</v>
      </c>
      <c r="Q3499" s="14">
        <f t="shared" si="270"/>
        <v>109</v>
      </c>
      <c r="R3499" s="14">
        <f t="shared" si="271"/>
        <v>34.409999999999997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9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8313</v>
      </c>
      <c r="P3500" t="s">
        <v>8314</v>
      </c>
      <c r="Q3500" s="14">
        <f t="shared" si="270"/>
        <v>102</v>
      </c>
      <c r="R3500" s="14">
        <f t="shared" si="271"/>
        <v>40.24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9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0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8313</v>
      </c>
      <c r="P3501" t="s">
        <v>8314</v>
      </c>
      <c r="Q3501" s="14">
        <f t="shared" si="270"/>
        <v>106</v>
      </c>
      <c r="R3501" s="14">
        <f t="shared" si="271"/>
        <v>60.29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9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0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8313</v>
      </c>
      <c r="P3502" t="s">
        <v>8314</v>
      </c>
      <c r="Q3502" s="14">
        <f t="shared" si="270"/>
        <v>106</v>
      </c>
      <c r="R3502" s="14">
        <f t="shared" si="271"/>
        <v>25.31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9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0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8313</v>
      </c>
      <c r="P3503" t="s">
        <v>8314</v>
      </c>
      <c r="Q3503" s="14">
        <f t="shared" si="270"/>
        <v>101</v>
      </c>
      <c r="R3503" s="14">
        <f t="shared" si="271"/>
        <v>35.950000000000003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9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0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8313</v>
      </c>
      <c r="P3504" t="s">
        <v>8314</v>
      </c>
      <c r="Q3504" s="14">
        <f t="shared" si="270"/>
        <v>105</v>
      </c>
      <c r="R3504" s="14">
        <f t="shared" si="271"/>
        <v>136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9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0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8313</v>
      </c>
      <c r="P3505" t="s">
        <v>8314</v>
      </c>
      <c r="Q3505" s="14">
        <f t="shared" si="270"/>
        <v>108</v>
      </c>
      <c r="R3505" s="14">
        <f t="shared" si="271"/>
        <v>70.760000000000005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9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0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8313</v>
      </c>
      <c r="P3506" t="s">
        <v>8314</v>
      </c>
      <c r="Q3506" s="14">
        <f t="shared" si="270"/>
        <v>100</v>
      </c>
      <c r="R3506" s="14">
        <f t="shared" si="271"/>
        <v>125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7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0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8313</v>
      </c>
      <c r="P3507" t="s">
        <v>8314</v>
      </c>
      <c r="Q3507" s="14">
        <f t="shared" si="270"/>
        <v>104</v>
      </c>
      <c r="R3507" s="14">
        <f t="shared" si="271"/>
        <v>66.510000000000005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9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0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8313</v>
      </c>
      <c r="P3508" t="s">
        <v>8314</v>
      </c>
      <c r="Q3508" s="14">
        <f t="shared" si="270"/>
        <v>102</v>
      </c>
      <c r="R3508" s="14">
        <f t="shared" si="271"/>
        <v>105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3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0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8313</v>
      </c>
      <c r="P3509" t="s">
        <v>8314</v>
      </c>
      <c r="Q3509" s="14">
        <f t="shared" si="270"/>
        <v>104</v>
      </c>
      <c r="R3509" s="14">
        <f t="shared" si="271"/>
        <v>145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9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8313</v>
      </c>
      <c r="P3510" t="s">
        <v>8314</v>
      </c>
      <c r="Q3510" s="14">
        <f t="shared" si="270"/>
        <v>180</v>
      </c>
      <c r="R3510" s="14">
        <f t="shared" si="271"/>
        <v>12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9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0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8313</v>
      </c>
      <c r="P3511" t="s">
        <v>8314</v>
      </c>
      <c r="Q3511" s="14">
        <f t="shared" si="270"/>
        <v>106</v>
      </c>
      <c r="R3511" s="14">
        <f t="shared" si="271"/>
        <v>96.67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9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0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8313</v>
      </c>
      <c r="P3512" t="s">
        <v>8314</v>
      </c>
      <c r="Q3512" s="14">
        <f t="shared" si="270"/>
        <v>101</v>
      </c>
      <c r="R3512" s="14">
        <f t="shared" si="271"/>
        <v>60.33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9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0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8313</v>
      </c>
      <c r="P3513" t="s">
        <v>8314</v>
      </c>
      <c r="Q3513" s="14">
        <f t="shared" si="270"/>
        <v>101</v>
      </c>
      <c r="R3513" s="14">
        <f t="shared" si="271"/>
        <v>79.89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9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0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8313</v>
      </c>
      <c r="P3514" t="s">
        <v>8314</v>
      </c>
      <c r="Q3514" s="14">
        <f t="shared" si="270"/>
        <v>100</v>
      </c>
      <c r="R3514" s="14">
        <f t="shared" si="271"/>
        <v>58.82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9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0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8313</v>
      </c>
      <c r="P3515" t="s">
        <v>8314</v>
      </c>
      <c r="Q3515" s="14">
        <f t="shared" si="270"/>
        <v>118</v>
      </c>
      <c r="R3515" s="14">
        <f t="shared" si="271"/>
        <v>75.34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9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0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8313</v>
      </c>
      <c r="P3516" t="s">
        <v>8314</v>
      </c>
      <c r="Q3516" s="14">
        <f t="shared" si="270"/>
        <v>110</v>
      </c>
      <c r="R3516" s="14">
        <f t="shared" si="271"/>
        <v>55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9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0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8313</v>
      </c>
      <c r="P3517" t="s">
        <v>8314</v>
      </c>
      <c r="Q3517" s="14">
        <f t="shared" si="270"/>
        <v>103</v>
      </c>
      <c r="R3517" s="14">
        <f t="shared" si="271"/>
        <v>66.959999999999994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9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0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8313</v>
      </c>
      <c r="P3518" t="s">
        <v>8314</v>
      </c>
      <c r="Q3518" s="14">
        <f t="shared" si="270"/>
        <v>100</v>
      </c>
      <c r="R3518" s="14">
        <f t="shared" si="271"/>
        <v>227.27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9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0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8313</v>
      </c>
      <c r="P3519" t="s">
        <v>8314</v>
      </c>
      <c r="Q3519" s="14">
        <f t="shared" si="270"/>
        <v>100</v>
      </c>
      <c r="R3519" s="14">
        <f t="shared" si="271"/>
        <v>307.69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9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8313</v>
      </c>
      <c r="P3520" t="s">
        <v>8314</v>
      </c>
      <c r="Q3520" s="14">
        <f t="shared" si="270"/>
        <v>110</v>
      </c>
      <c r="R3520" s="14">
        <f t="shared" si="271"/>
        <v>50.02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9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0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8313</v>
      </c>
      <c r="P3521" t="s">
        <v>8314</v>
      </c>
      <c r="Q3521" s="14">
        <f t="shared" si="270"/>
        <v>101</v>
      </c>
      <c r="R3521" s="14">
        <f t="shared" si="271"/>
        <v>72.39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3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0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8313</v>
      </c>
      <c r="P3522" t="s">
        <v>8314</v>
      </c>
      <c r="Q3522" s="14">
        <f t="shared" si="270"/>
        <v>101</v>
      </c>
      <c r="R3522" s="14">
        <f t="shared" si="271"/>
        <v>95.95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9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0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8313</v>
      </c>
      <c r="P3523" t="s">
        <v>8314</v>
      </c>
      <c r="Q3523" s="14">
        <f t="shared" ref="Q3523:Q3586" si="275">ROUND(E3523/D3523*100,0)</f>
        <v>169</v>
      </c>
      <c r="R3523" s="14">
        <f t="shared" ref="R3523:R3586" si="276">ROUND(E3523/L3523,2)</f>
        <v>45.62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49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0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8313</v>
      </c>
      <c r="P3524" t="s">
        <v>8314</v>
      </c>
      <c r="Q3524" s="14">
        <f t="shared" si="275"/>
        <v>100</v>
      </c>
      <c r="R3524" s="14">
        <f t="shared" si="276"/>
        <v>41.03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9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0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8313</v>
      </c>
      <c r="P3525" t="s">
        <v>8314</v>
      </c>
      <c r="Q3525" s="14">
        <f t="shared" si="275"/>
        <v>114</v>
      </c>
      <c r="R3525" s="14">
        <f t="shared" si="276"/>
        <v>56.83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9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0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8313</v>
      </c>
      <c r="P3526" t="s">
        <v>8314</v>
      </c>
      <c r="Q3526" s="14">
        <f t="shared" si="275"/>
        <v>102</v>
      </c>
      <c r="R3526" s="14">
        <f t="shared" si="276"/>
        <v>137.24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9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0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8313</v>
      </c>
      <c r="P3527" t="s">
        <v>8314</v>
      </c>
      <c r="Q3527" s="14">
        <f t="shared" si="275"/>
        <v>106</v>
      </c>
      <c r="R3527" s="14">
        <f t="shared" si="276"/>
        <v>75.709999999999994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9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0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8313</v>
      </c>
      <c r="P3528" t="s">
        <v>8314</v>
      </c>
      <c r="Q3528" s="14">
        <f t="shared" si="275"/>
        <v>102</v>
      </c>
      <c r="R3528" s="14">
        <f t="shared" si="276"/>
        <v>99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9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0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8313</v>
      </c>
      <c r="P3529" t="s">
        <v>8314</v>
      </c>
      <c r="Q3529" s="14">
        <f t="shared" si="275"/>
        <v>117</v>
      </c>
      <c r="R3529" s="14">
        <f t="shared" si="276"/>
        <v>81.569999999999993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9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8313</v>
      </c>
      <c r="P3530" t="s">
        <v>8314</v>
      </c>
      <c r="Q3530" s="14">
        <f t="shared" si="275"/>
        <v>101</v>
      </c>
      <c r="R3530" s="14">
        <f t="shared" si="276"/>
        <v>45.11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2017</v>
      </c>
    </row>
    <row r="3531" spans="1:21" ht="49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0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8313</v>
      </c>
      <c r="P3531" t="s">
        <v>8314</v>
      </c>
      <c r="Q3531" s="14">
        <f t="shared" si="275"/>
        <v>132</v>
      </c>
      <c r="R3531" s="14">
        <f t="shared" si="276"/>
        <v>36.67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9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0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8313</v>
      </c>
      <c r="P3532" t="s">
        <v>8314</v>
      </c>
      <c r="Q3532" s="14">
        <f t="shared" si="275"/>
        <v>100</v>
      </c>
      <c r="R3532" s="14">
        <f t="shared" si="276"/>
        <v>125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7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0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8313</v>
      </c>
      <c r="P3533" t="s">
        <v>8314</v>
      </c>
      <c r="Q3533" s="14">
        <f t="shared" si="275"/>
        <v>128</v>
      </c>
      <c r="R3533" s="14">
        <f t="shared" si="276"/>
        <v>49.23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9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0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8313</v>
      </c>
      <c r="P3534" t="s">
        <v>8314</v>
      </c>
      <c r="Q3534" s="14">
        <f t="shared" si="275"/>
        <v>119</v>
      </c>
      <c r="R3534" s="14">
        <f t="shared" si="276"/>
        <v>42.3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9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0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8313</v>
      </c>
      <c r="P3535" t="s">
        <v>8314</v>
      </c>
      <c r="Q3535" s="14">
        <f t="shared" si="275"/>
        <v>126</v>
      </c>
      <c r="R3535" s="14">
        <f t="shared" si="276"/>
        <v>78.88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3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0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8313</v>
      </c>
      <c r="P3536" t="s">
        <v>8314</v>
      </c>
      <c r="Q3536" s="14">
        <f t="shared" si="275"/>
        <v>156</v>
      </c>
      <c r="R3536" s="14">
        <f t="shared" si="276"/>
        <v>38.28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9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0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8313</v>
      </c>
      <c r="P3537" t="s">
        <v>8314</v>
      </c>
      <c r="Q3537" s="14">
        <f t="shared" si="275"/>
        <v>103</v>
      </c>
      <c r="R3537" s="14">
        <f t="shared" si="276"/>
        <v>44.85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9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0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8313</v>
      </c>
      <c r="P3538" t="s">
        <v>8314</v>
      </c>
      <c r="Q3538" s="14">
        <f t="shared" si="275"/>
        <v>153</v>
      </c>
      <c r="R3538" s="14">
        <f t="shared" si="276"/>
        <v>13.53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9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0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8313</v>
      </c>
      <c r="P3539" t="s">
        <v>8314</v>
      </c>
      <c r="Q3539" s="14">
        <f t="shared" si="275"/>
        <v>180</v>
      </c>
      <c r="R3539" s="14">
        <f t="shared" si="276"/>
        <v>43.5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9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8313</v>
      </c>
      <c r="P3540" t="s">
        <v>8314</v>
      </c>
      <c r="Q3540" s="14">
        <f t="shared" si="275"/>
        <v>128</v>
      </c>
      <c r="R3540" s="14">
        <f t="shared" si="276"/>
        <v>30.95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9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0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8313</v>
      </c>
      <c r="P3541" t="s">
        <v>8314</v>
      </c>
      <c r="Q3541" s="14">
        <f t="shared" si="275"/>
        <v>120</v>
      </c>
      <c r="R3541" s="14">
        <f t="shared" si="276"/>
        <v>55.23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9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0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8313</v>
      </c>
      <c r="P3542" t="s">
        <v>8314</v>
      </c>
      <c r="Q3542" s="14">
        <f t="shared" si="275"/>
        <v>123</v>
      </c>
      <c r="R3542" s="14">
        <f t="shared" si="276"/>
        <v>46.13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9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0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8313</v>
      </c>
      <c r="P3543" t="s">
        <v>8314</v>
      </c>
      <c r="Q3543" s="14">
        <f t="shared" si="275"/>
        <v>105</v>
      </c>
      <c r="R3543" s="14">
        <f t="shared" si="276"/>
        <v>39.380000000000003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9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0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8313</v>
      </c>
      <c r="P3544" t="s">
        <v>8314</v>
      </c>
      <c r="Q3544" s="14">
        <f t="shared" si="275"/>
        <v>102</v>
      </c>
      <c r="R3544" s="14">
        <f t="shared" si="276"/>
        <v>66.150000000000006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9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0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8313</v>
      </c>
      <c r="P3545" t="s">
        <v>8314</v>
      </c>
      <c r="Q3545" s="14">
        <f t="shared" si="275"/>
        <v>105</v>
      </c>
      <c r="R3545" s="14">
        <f t="shared" si="276"/>
        <v>54.14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3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0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8313</v>
      </c>
      <c r="P3546" t="s">
        <v>8314</v>
      </c>
      <c r="Q3546" s="14">
        <f t="shared" si="275"/>
        <v>100</v>
      </c>
      <c r="R3546" s="14">
        <f t="shared" si="276"/>
        <v>104.17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9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0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8313</v>
      </c>
      <c r="P3547" t="s">
        <v>8314</v>
      </c>
      <c r="Q3547" s="14">
        <f t="shared" si="275"/>
        <v>100</v>
      </c>
      <c r="R3547" s="14">
        <f t="shared" si="276"/>
        <v>31.38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9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0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8313</v>
      </c>
      <c r="P3548" t="s">
        <v>8314</v>
      </c>
      <c r="Q3548" s="14">
        <f t="shared" si="275"/>
        <v>102</v>
      </c>
      <c r="R3548" s="14">
        <f t="shared" si="276"/>
        <v>59.21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9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0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8313</v>
      </c>
      <c r="P3549" t="s">
        <v>8314</v>
      </c>
      <c r="Q3549" s="14">
        <f t="shared" si="275"/>
        <v>114</v>
      </c>
      <c r="R3549" s="14">
        <f t="shared" si="276"/>
        <v>119.18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9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8313</v>
      </c>
      <c r="P3550" t="s">
        <v>8314</v>
      </c>
      <c r="Q3550" s="14">
        <f t="shared" si="275"/>
        <v>102</v>
      </c>
      <c r="R3550" s="14">
        <f t="shared" si="276"/>
        <v>164.62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9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0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8313</v>
      </c>
      <c r="P3551" t="s">
        <v>8314</v>
      </c>
      <c r="Q3551" s="14">
        <f t="shared" si="275"/>
        <v>102</v>
      </c>
      <c r="R3551" s="14">
        <f t="shared" si="276"/>
        <v>24.29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9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0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8313</v>
      </c>
      <c r="P3552" t="s">
        <v>8314</v>
      </c>
      <c r="Q3552" s="14">
        <f t="shared" si="275"/>
        <v>105</v>
      </c>
      <c r="R3552" s="14">
        <f t="shared" si="276"/>
        <v>40.94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9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0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8313</v>
      </c>
      <c r="P3553" t="s">
        <v>8314</v>
      </c>
      <c r="Q3553" s="14">
        <f t="shared" si="275"/>
        <v>102</v>
      </c>
      <c r="R3553" s="14">
        <f t="shared" si="276"/>
        <v>61.1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9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0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8313</v>
      </c>
      <c r="P3554" t="s">
        <v>8314</v>
      </c>
      <c r="Q3554" s="14">
        <f t="shared" si="275"/>
        <v>100</v>
      </c>
      <c r="R3554" s="14">
        <f t="shared" si="276"/>
        <v>38.65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9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0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8313</v>
      </c>
      <c r="P3555" t="s">
        <v>8314</v>
      </c>
      <c r="Q3555" s="14">
        <f t="shared" si="275"/>
        <v>106</v>
      </c>
      <c r="R3555" s="14">
        <f t="shared" si="276"/>
        <v>56.2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9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0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8313</v>
      </c>
      <c r="P3556" t="s">
        <v>8314</v>
      </c>
      <c r="Q3556" s="14">
        <f t="shared" si="275"/>
        <v>113</v>
      </c>
      <c r="R3556" s="14">
        <f t="shared" si="276"/>
        <v>107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9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0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8313</v>
      </c>
      <c r="P3557" t="s">
        <v>8314</v>
      </c>
      <c r="Q3557" s="14">
        <f t="shared" si="275"/>
        <v>100</v>
      </c>
      <c r="R3557" s="14">
        <f t="shared" si="276"/>
        <v>171.43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9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0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8313</v>
      </c>
      <c r="P3558" t="s">
        <v>8314</v>
      </c>
      <c r="Q3558" s="14">
        <f t="shared" si="275"/>
        <v>100</v>
      </c>
      <c r="R3558" s="14">
        <f t="shared" si="276"/>
        <v>110.5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9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0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8313</v>
      </c>
      <c r="P3559" t="s">
        <v>8314</v>
      </c>
      <c r="Q3559" s="14">
        <f t="shared" si="275"/>
        <v>100</v>
      </c>
      <c r="R3559" s="14">
        <f t="shared" si="276"/>
        <v>179.28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9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8313</v>
      </c>
      <c r="P3560" t="s">
        <v>8314</v>
      </c>
      <c r="Q3560" s="14">
        <f t="shared" si="275"/>
        <v>144</v>
      </c>
      <c r="R3560" s="14">
        <f t="shared" si="276"/>
        <v>22.91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9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0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8313</v>
      </c>
      <c r="P3561" t="s">
        <v>8314</v>
      </c>
      <c r="Q3561" s="14">
        <f t="shared" si="275"/>
        <v>104</v>
      </c>
      <c r="R3561" s="14">
        <f t="shared" si="276"/>
        <v>43.13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9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0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8313</v>
      </c>
      <c r="P3562" t="s">
        <v>8314</v>
      </c>
      <c r="Q3562" s="14">
        <f t="shared" si="275"/>
        <v>108</v>
      </c>
      <c r="R3562" s="14">
        <f t="shared" si="276"/>
        <v>46.89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3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0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8313</v>
      </c>
      <c r="P3563" t="s">
        <v>8314</v>
      </c>
      <c r="Q3563" s="14">
        <f t="shared" si="275"/>
        <v>102</v>
      </c>
      <c r="R3563" s="14">
        <f t="shared" si="276"/>
        <v>47.41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9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0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8313</v>
      </c>
      <c r="P3564" t="s">
        <v>8314</v>
      </c>
      <c r="Q3564" s="14">
        <f t="shared" si="275"/>
        <v>149</v>
      </c>
      <c r="R3564" s="14">
        <f t="shared" si="276"/>
        <v>15.13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9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0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8313</v>
      </c>
      <c r="P3565" t="s">
        <v>8314</v>
      </c>
      <c r="Q3565" s="14">
        <f t="shared" si="275"/>
        <v>105</v>
      </c>
      <c r="R3565" s="14">
        <f t="shared" si="276"/>
        <v>21.1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3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0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8313</v>
      </c>
      <c r="P3566" t="s">
        <v>8314</v>
      </c>
      <c r="Q3566" s="14">
        <f t="shared" si="275"/>
        <v>101</v>
      </c>
      <c r="R3566" s="14">
        <f t="shared" si="276"/>
        <v>59.12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9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0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8313</v>
      </c>
      <c r="P3567" t="s">
        <v>8314</v>
      </c>
      <c r="Q3567" s="14">
        <f t="shared" si="275"/>
        <v>131</v>
      </c>
      <c r="R3567" s="14">
        <f t="shared" si="276"/>
        <v>97.92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9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0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8313</v>
      </c>
      <c r="P3568" t="s">
        <v>8314</v>
      </c>
      <c r="Q3568" s="14">
        <f t="shared" si="275"/>
        <v>105</v>
      </c>
      <c r="R3568" s="14">
        <f t="shared" si="276"/>
        <v>55.13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2015</v>
      </c>
    </row>
    <row r="3569" spans="1:21" ht="49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0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8313</v>
      </c>
      <c r="P3569" t="s">
        <v>8314</v>
      </c>
      <c r="Q3569" s="14">
        <f t="shared" si="275"/>
        <v>109</v>
      </c>
      <c r="R3569" s="14">
        <f t="shared" si="276"/>
        <v>26.54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9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8313</v>
      </c>
      <c r="P3570" t="s">
        <v>8314</v>
      </c>
      <c r="Q3570" s="14">
        <f t="shared" si="275"/>
        <v>111</v>
      </c>
      <c r="R3570" s="14">
        <f t="shared" si="276"/>
        <v>58.42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9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0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8313</v>
      </c>
      <c r="P3571" t="s">
        <v>8314</v>
      </c>
      <c r="Q3571" s="14">
        <f t="shared" si="275"/>
        <v>100</v>
      </c>
      <c r="R3571" s="14">
        <f t="shared" si="276"/>
        <v>122.54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2015</v>
      </c>
    </row>
    <row r="3572" spans="1:21" ht="49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0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8313</v>
      </c>
      <c r="P3572" t="s">
        <v>8314</v>
      </c>
      <c r="Q3572" s="14">
        <f t="shared" si="275"/>
        <v>114</v>
      </c>
      <c r="R3572" s="14">
        <f t="shared" si="276"/>
        <v>87.96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9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0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8313</v>
      </c>
      <c r="P3573" t="s">
        <v>8314</v>
      </c>
      <c r="Q3573" s="14">
        <f t="shared" si="275"/>
        <v>122</v>
      </c>
      <c r="R3573" s="14">
        <f t="shared" si="276"/>
        <v>73.239999999999995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3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0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8313</v>
      </c>
      <c r="P3574" t="s">
        <v>8314</v>
      </c>
      <c r="Q3574" s="14">
        <f t="shared" si="275"/>
        <v>100</v>
      </c>
      <c r="R3574" s="14">
        <f t="shared" si="276"/>
        <v>55.56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3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0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8313</v>
      </c>
      <c r="P3575" t="s">
        <v>8314</v>
      </c>
      <c r="Q3575" s="14">
        <f t="shared" si="275"/>
        <v>103</v>
      </c>
      <c r="R3575" s="14">
        <f t="shared" si="276"/>
        <v>39.54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9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0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8313</v>
      </c>
      <c r="P3576" t="s">
        <v>8314</v>
      </c>
      <c r="Q3576" s="14">
        <f t="shared" si="275"/>
        <v>106</v>
      </c>
      <c r="R3576" s="14">
        <f t="shared" si="276"/>
        <v>136.78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9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0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8313</v>
      </c>
      <c r="P3577" t="s">
        <v>8314</v>
      </c>
      <c r="Q3577" s="14">
        <f t="shared" si="275"/>
        <v>101</v>
      </c>
      <c r="R3577" s="14">
        <f t="shared" si="276"/>
        <v>99.34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9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0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8313</v>
      </c>
      <c r="P3578" t="s">
        <v>8314</v>
      </c>
      <c r="Q3578" s="14">
        <f t="shared" si="275"/>
        <v>100</v>
      </c>
      <c r="R3578" s="14">
        <f t="shared" si="276"/>
        <v>20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9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0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8313</v>
      </c>
      <c r="P3579" t="s">
        <v>8314</v>
      </c>
      <c r="Q3579" s="14">
        <f t="shared" si="275"/>
        <v>130</v>
      </c>
      <c r="R3579" s="14">
        <f t="shared" si="276"/>
        <v>28.89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9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8313</v>
      </c>
      <c r="P3580" t="s">
        <v>8314</v>
      </c>
      <c r="Q3580" s="14">
        <f t="shared" si="275"/>
        <v>100</v>
      </c>
      <c r="R3580" s="14">
        <f t="shared" si="276"/>
        <v>40.549999999999997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9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0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8313</v>
      </c>
      <c r="P3581" t="s">
        <v>8314</v>
      </c>
      <c r="Q3581" s="14">
        <f t="shared" si="275"/>
        <v>100</v>
      </c>
      <c r="R3581" s="14">
        <f t="shared" si="276"/>
        <v>35.71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9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0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8313</v>
      </c>
      <c r="P3582" t="s">
        <v>8314</v>
      </c>
      <c r="Q3582" s="14">
        <f t="shared" si="275"/>
        <v>114</v>
      </c>
      <c r="R3582" s="14">
        <f t="shared" si="276"/>
        <v>37.96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9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0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8313</v>
      </c>
      <c r="P3583" t="s">
        <v>8314</v>
      </c>
      <c r="Q3583" s="14">
        <f t="shared" si="275"/>
        <v>100</v>
      </c>
      <c r="R3583" s="14">
        <f t="shared" si="276"/>
        <v>33.33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9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0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8313</v>
      </c>
      <c r="P3584" t="s">
        <v>8314</v>
      </c>
      <c r="Q3584" s="14">
        <f t="shared" si="275"/>
        <v>287</v>
      </c>
      <c r="R3584" s="14">
        <f t="shared" si="276"/>
        <v>58.57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9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0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8313</v>
      </c>
      <c r="P3585" t="s">
        <v>8314</v>
      </c>
      <c r="Q3585" s="14">
        <f t="shared" si="275"/>
        <v>109</v>
      </c>
      <c r="R3585" s="14">
        <f t="shared" si="276"/>
        <v>135.63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7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0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8313</v>
      </c>
      <c r="P3586" t="s">
        <v>8314</v>
      </c>
      <c r="Q3586" s="14">
        <f t="shared" si="275"/>
        <v>116</v>
      </c>
      <c r="R3586" s="14">
        <f t="shared" si="276"/>
        <v>30.94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9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0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8313</v>
      </c>
      <c r="P3587" t="s">
        <v>8314</v>
      </c>
      <c r="Q3587" s="14">
        <f t="shared" ref="Q3587:Q3650" si="280">ROUND(E3587/D3587*100,0)</f>
        <v>119</v>
      </c>
      <c r="R3587" s="14">
        <f t="shared" ref="R3587:R3650" si="281">ROUND(E3587/L3587,2)</f>
        <v>176.09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ht="17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0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8313</v>
      </c>
      <c r="P3588" t="s">
        <v>8314</v>
      </c>
      <c r="Q3588" s="14">
        <f t="shared" si="280"/>
        <v>109</v>
      </c>
      <c r="R3588" s="14">
        <f t="shared" si="281"/>
        <v>151.97999999999999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9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0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8313</v>
      </c>
      <c r="P3589" t="s">
        <v>8314</v>
      </c>
      <c r="Q3589" s="14">
        <f t="shared" si="280"/>
        <v>127</v>
      </c>
      <c r="R3589" s="14">
        <f t="shared" si="281"/>
        <v>22.61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9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8313</v>
      </c>
      <c r="P3590" t="s">
        <v>8314</v>
      </c>
      <c r="Q3590" s="14">
        <f t="shared" si="280"/>
        <v>101</v>
      </c>
      <c r="R3590" s="14">
        <f t="shared" si="281"/>
        <v>18.27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9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0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8313</v>
      </c>
      <c r="P3591" t="s">
        <v>8314</v>
      </c>
      <c r="Q3591" s="14">
        <f t="shared" si="280"/>
        <v>128</v>
      </c>
      <c r="R3591" s="14">
        <f t="shared" si="281"/>
        <v>82.26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9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0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8313</v>
      </c>
      <c r="P3592" t="s">
        <v>8314</v>
      </c>
      <c r="Q3592" s="14">
        <f t="shared" si="280"/>
        <v>100</v>
      </c>
      <c r="R3592" s="14">
        <f t="shared" si="281"/>
        <v>68.53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9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0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8313</v>
      </c>
      <c r="P3593" t="s">
        <v>8314</v>
      </c>
      <c r="Q3593" s="14">
        <f t="shared" si="280"/>
        <v>175</v>
      </c>
      <c r="R3593" s="14">
        <f t="shared" si="281"/>
        <v>68.06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2015</v>
      </c>
    </row>
    <row r="3594" spans="1:21" ht="49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0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8313</v>
      </c>
      <c r="P3594" t="s">
        <v>8314</v>
      </c>
      <c r="Q3594" s="14">
        <f t="shared" si="280"/>
        <v>127</v>
      </c>
      <c r="R3594" s="14">
        <f t="shared" si="281"/>
        <v>72.709999999999994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2015</v>
      </c>
    </row>
    <row r="3595" spans="1:21" ht="49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0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8313</v>
      </c>
      <c r="P3595" t="s">
        <v>8314</v>
      </c>
      <c r="Q3595" s="14">
        <f t="shared" si="280"/>
        <v>111</v>
      </c>
      <c r="R3595" s="14">
        <f t="shared" si="281"/>
        <v>77.19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2015</v>
      </c>
    </row>
    <row r="3596" spans="1:21" ht="49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0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8313</v>
      </c>
      <c r="P3596" t="s">
        <v>8314</v>
      </c>
      <c r="Q3596" s="14">
        <f t="shared" si="280"/>
        <v>126</v>
      </c>
      <c r="R3596" s="14">
        <f t="shared" si="281"/>
        <v>55.97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3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0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8313</v>
      </c>
      <c r="P3597" t="s">
        <v>8314</v>
      </c>
      <c r="Q3597" s="14">
        <f t="shared" si="280"/>
        <v>119</v>
      </c>
      <c r="R3597" s="14">
        <f t="shared" si="281"/>
        <v>49.69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9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0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8313</v>
      </c>
      <c r="P3598" t="s">
        <v>8314</v>
      </c>
      <c r="Q3598" s="14">
        <f t="shared" si="280"/>
        <v>108</v>
      </c>
      <c r="R3598" s="14">
        <f t="shared" si="281"/>
        <v>79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3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0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8313</v>
      </c>
      <c r="P3599" t="s">
        <v>8314</v>
      </c>
      <c r="Q3599" s="14">
        <f t="shared" si="280"/>
        <v>103</v>
      </c>
      <c r="R3599" s="14">
        <f t="shared" si="281"/>
        <v>77.73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9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8313</v>
      </c>
      <c r="P3600" t="s">
        <v>8314</v>
      </c>
      <c r="Q3600" s="14">
        <f t="shared" si="280"/>
        <v>110</v>
      </c>
      <c r="R3600" s="14">
        <f t="shared" si="281"/>
        <v>40.78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9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0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8313</v>
      </c>
      <c r="P3601" t="s">
        <v>8314</v>
      </c>
      <c r="Q3601" s="14">
        <f t="shared" si="280"/>
        <v>202</v>
      </c>
      <c r="R3601" s="14">
        <f t="shared" si="281"/>
        <v>59.41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3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0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8313</v>
      </c>
      <c r="P3602" t="s">
        <v>8314</v>
      </c>
      <c r="Q3602" s="14">
        <f t="shared" si="280"/>
        <v>130</v>
      </c>
      <c r="R3602" s="14">
        <f t="shared" si="281"/>
        <v>3.25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9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0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8313</v>
      </c>
      <c r="P3603" t="s">
        <v>8314</v>
      </c>
      <c r="Q3603" s="14">
        <f t="shared" si="280"/>
        <v>104</v>
      </c>
      <c r="R3603" s="14">
        <f t="shared" si="281"/>
        <v>39.380000000000003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2015</v>
      </c>
    </row>
    <row r="3604" spans="1:21" ht="49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0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8313</v>
      </c>
      <c r="P3604" t="s">
        <v>8314</v>
      </c>
      <c r="Q3604" s="14">
        <f t="shared" si="280"/>
        <v>100</v>
      </c>
      <c r="R3604" s="14">
        <f t="shared" si="281"/>
        <v>81.67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9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0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8313</v>
      </c>
      <c r="P3605" t="s">
        <v>8314</v>
      </c>
      <c r="Q3605" s="14">
        <f t="shared" si="280"/>
        <v>171</v>
      </c>
      <c r="R3605" s="14">
        <f t="shared" si="281"/>
        <v>44.91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9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0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8313</v>
      </c>
      <c r="P3606" t="s">
        <v>8314</v>
      </c>
      <c r="Q3606" s="14">
        <f t="shared" si="280"/>
        <v>113</v>
      </c>
      <c r="R3606" s="14">
        <f t="shared" si="281"/>
        <v>49.06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9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0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8313</v>
      </c>
      <c r="P3607" t="s">
        <v>8314</v>
      </c>
      <c r="Q3607" s="14">
        <f t="shared" si="280"/>
        <v>184</v>
      </c>
      <c r="R3607" s="14">
        <f t="shared" si="281"/>
        <v>30.67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9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0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8313</v>
      </c>
      <c r="P3608" t="s">
        <v>8314</v>
      </c>
      <c r="Q3608" s="14">
        <f t="shared" si="280"/>
        <v>130</v>
      </c>
      <c r="R3608" s="14">
        <f t="shared" si="281"/>
        <v>61.06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3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0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8313</v>
      </c>
      <c r="P3609" t="s">
        <v>8314</v>
      </c>
      <c r="Q3609" s="14">
        <f t="shared" si="280"/>
        <v>105</v>
      </c>
      <c r="R3609" s="14">
        <f t="shared" si="281"/>
        <v>29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9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8313</v>
      </c>
      <c r="P3610" t="s">
        <v>8314</v>
      </c>
      <c r="Q3610" s="14">
        <f t="shared" si="280"/>
        <v>100</v>
      </c>
      <c r="R3610" s="14">
        <f t="shared" si="281"/>
        <v>29.63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9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0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8313</v>
      </c>
      <c r="P3611" t="s">
        <v>8314</v>
      </c>
      <c r="Q3611" s="14">
        <f t="shared" si="280"/>
        <v>153</v>
      </c>
      <c r="R3611" s="14">
        <f t="shared" si="281"/>
        <v>143.1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9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0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8313</v>
      </c>
      <c r="P3612" t="s">
        <v>8314</v>
      </c>
      <c r="Q3612" s="14">
        <f t="shared" si="280"/>
        <v>162</v>
      </c>
      <c r="R3612" s="14">
        <f t="shared" si="281"/>
        <v>52.35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9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0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8313</v>
      </c>
      <c r="P3613" t="s">
        <v>8314</v>
      </c>
      <c r="Q3613" s="14">
        <f t="shared" si="280"/>
        <v>136</v>
      </c>
      <c r="R3613" s="14">
        <f t="shared" si="281"/>
        <v>66.67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9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0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8313</v>
      </c>
      <c r="P3614" t="s">
        <v>8314</v>
      </c>
      <c r="Q3614" s="14">
        <f t="shared" si="280"/>
        <v>144</v>
      </c>
      <c r="R3614" s="14">
        <f t="shared" si="281"/>
        <v>126.67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3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0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8313</v>
      </c>
      <c r="P3615" t="s">
        <v>8314</v>
      </c>
      <c r="Q3615" s="14">
        <f t="shared" si="280"/>
        <v>100</v>
      </c>
      <c r="R3615" s="14">
        <f t="shared" si="281"/>
        <v>62.5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9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0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8313</v>
      </c>
      <c r="P3616" t="s">
        <v>8314</v>
      </c>
      <c r="Q3616" s="14">
        <f t="shared" si="280"/>
        <v>101</v>
      </c>
      <c r="R3616" s="14">
        <f t="shared" si="281"/>
        <v>35.49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9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0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8313</v>
      </c>
      <c r="P3617" t="s">
        <v>8314</v>
      </c>
      <c r="Q3617" s="14">
        <f t="shared" si="280"/>
        <v>107</v>
      </c>
      <c r="R3617" s="14">
        <f t="shared" si="281"/>
        <v>37.08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9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0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8313</v>
      </c>
      <c r="P3618" t="s">
        <v>8314</v>
      </c>
      <c r="Q3618" s="14">
        <f t="shared" si="280"/>
        <v>125</v>
      </c>
      <c r="R3618" s="14">
        <f t="shared" si="281"/>
        <v>69.33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9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0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8313</v>
      </c>
      <c r="P3619" t="s">
        <v>8314</v>
      </c>
      <c r="Q3619" s="14">
        <f t="shared" si="280"/>
        <v>119</v>
      </c>
      <c r="R3619" s="14">
        <f t="shared" si="281"/>
        <v>17.25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9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8313</v>
      </c>
      <c r="P3620" t="s">
        <v>8314</v>
      </c>
      <c r="Q3620" s="14">
        <f t="shared" si="280"/>
        <v>101</v>
      </c>
      <c r="R3620" s="14">
        <f t="shared" si="281"/>
        <v>36.07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9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0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8313</v>
      </c>
      <c r="P3621" t="s">
        <v>8314</v>
      </c>
      <c r="Q3621" s="14">
        <f t="shared" si="280"/>
        <v>113</v>
      </c>
      <c r="R3621" s="14">
        <f t="shared" si="281"/>
        <v>66.47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9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0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8313</v>
      </c>
      <c r="P3622" t="s">
        <v>8314</v>
      </c>
      <c r="Q3622" s="14">
        <f t="shared" si="280"/>
        <v>105</v>
      </c>
      <c r="R3622" s="14">
        <f t="shared" si="281"/>
        <v>56.07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9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0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8313</v>
      </c>
      <c r="P3623" t="s">
        <v>8314</v>
      </c>
      <c r="Q3623" s="14">
        <f t="shared" si="280"/>
        <v>110</v>
      </c>
      <c r="R3623" s="14">
        <f t="shared" si="281"/>
        <v>47.03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3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0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8313</v>
      </c>
      <c r="P3624" t="s">
        <v>8314</v>
      </c>
      <c r="Q3624" s="14">
        <f t="shared" si="280"/>
        <v>100</v>
      </c>
      <c r="R3624" s="14">
        <f t="shared" si="281"/>
        <v>47.67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3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0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8313</v>
      </c>
      <c r="P3625" t="s">
        <v>8314</v>
      </c>
      <c r="Q3625" s="14">
        <f t="shared" si="280"/>
        <v>120</v>
      </c>
      <c r="R3625" s="14">
        <f t="shared" si="281"/>
        <v>88.24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0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8313</v>
      </c>
      <c r="P3626" t="s">
        <v>8314</v>
      </c>
      <c r="Q3626" s="14">
        <f t="shared" si="280"/>
        <v>105</v>
      </c>
      <c r="R3626" s="14">
        <f t="shared" si="281"/>
        <v>80.72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9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0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8313</v>
      </c>
      <c r="P3627" t="s">
        <v>8314</v>
      </c>
      <c r="Q3627" s="14">
        <f t="shared" si="280"/>
        <v>103</v>
      </c>
      <c r="R3627" s="14">
        <f t="shared" si="281"/>
        <v>39.49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9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0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8313</v>
      </c>
      <c r="P3628" t="s">
        <v>8314</v>
      </c>
      <c r="Q3628" s="14">
        <f t="shared" si="280"/>
        <v>102</v>
      </c>
      <c r="R3628" s="14">
        <f t="shared" si="281"/>
        <v>84.85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9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0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8313</v>
      </c>
      <c r="P3629" t="s">
        <v>8314</v>
      </c>
      <c r="Q3629" s="14">
        <f t="shared" si="280"/>
        <v>100</v>
      </c>
      <c r="R3629" s="14">
        <f t="shared" si="281"/>
        <v>68.97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9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8313</v>
      </c>
      <c r="P3630" t="s">
        <v>8355</v>
      </c>
      <c r="Q3630" s="14">
        <f t="shared" si="280"/>
        <v>0</v>
      </c>
      <c r="R3630" s="14" t="e">
        <f t="shared" si="281"/>
        <v>#DIV/0!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9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8313</v>
      </c>
      <c r="P3631" t="s">
        <v>8355</v>
      </c>
      <c r="Q3631" s="14">
        <f t="shared" si="280"/>
        <v>0</v>
      </c>
      <c r="R3631" s="14">
        <f t="shared" si="281"/>
        <v>1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17" x14ac:dyDescent="0.25">
      <c r="A3632">
        <v>3868</v>
      </c>
      <c r="B3632" s="3" t="s">
        <v>3865</v>
      </c>
      <c r="C3632" s="3" t="s">
        <v>7977</v>
      </c>
      <c r="D3632" s="6">
        <v>5000</v>
      </c>
      <c r="E3632" s="8">
        <v>10</v>
      </c>
      <c r="F3632" t="s">
        <v>8219</v>
      </c>
      <c r="G3632" t="s">
        <v>8224</v>
      </c>
      <c r="H3632" t="s">
        <v>8246</v>
      </c>
      <c r="I3632">
        <v>1410191405</v>
      </c>
      <c r="J3632">
        <v>1408031405</v>
      </c>
      <c r="K3632" t="b">
        <v>0</v>
      </c>
      <c r="L3632">
        <v>1</v>
      </c>
      <c r="M3632" t="b">
        <v>0</v>
      </c>
      <c r="N3632" t="s">
        <v>8303</v>
      </c>
      <c r="O3632" s="10" t="s">
        <v>8313</v>
      </c>
      <c r="P3632" t="s">
        <v>8355</v>
      </c>
      <c r="Q3632" s="14">
        <f t="shared" si="280"/>
        <v>0</v>
      </c>
      <c r="R3632" s="14">
        <f t="shared" si="281"/>
        <v>10</v>
      </c>
      <c r="S3632" s="16">
        <f t="shared" si="282"/>
        <v>41865.659780092588</v>
      </c>
      <c r="T3632" s="16">
        <f t="shared" si="283"/>
        <v>41890.659780092588</v>
      </c>
      <c r="U3632">
        <f t="shared" si="284"/>
        <v>2014</v>
      </c>
    </row>
    <row r="3633" spans="1:21" ht="49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8313</v>
      </c>
      <c r="P3633" t="s">
        <v>8355</v>
      </c>
      <c r="Q3633" s="14">
        <f t="shared" si="280"/>
        <v>51</v>
      </c>
      <c r="R3633" s="14">
        <f t="shared" si="281"/>
        <v>147.88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9" x14ac:dyDescent="0.25">
      <c r="A3634">
        <v>3876</v>
      </c>
      <c r="B3634" s="3" t="s">
        <v>3873</v>
      </c>
      <c r="C3634" s="3" t="s">
        <v>7985</v>
      </c>
      <c r="D3634" s="6">
        <v>3900</v>
      </c>
      <c r="E3634" s="8">
        <v>2059</v>
      </c>
      <c r="F3634" t="s">
        <v>8219</v>
      </c>
      <c r="G3634" t="s">
        <v>8224</v>
      </c>
      <c r="H3634" t="s">
        <v>8246</v>
      </c>
      <c r="I3634">
        <v>1454425128</v>
      </c>
      <c r="J3634">
        <v>1451833128</v>
      </c>
      <c r="K3634" t="b">
        <v>0</v>
      </c>
      <c r="L3634">
        <v>46</v>
      </c>
      <c r="M3634" t="b">
        <v>0</v>
      </c>
      <c r="N3634" t="s">
        <v>8303</v>
      </c>
      <c r="O3634" s="10" t="s">
        <v>8313</v>
      </c>
      <c r="P3634" t="s">
        <v>8355</v>
      </c>
      <c r="Q3634" s="14">
        <f t="shared" si="280"/>
        <v>53</v>
      </c>
      <c r="R3634" s="14">
        <f t="shared" si="281"/>
        <v>44.76</v>
      </c>
      <c r="S3634" s="16">
        <f t="shared" si="282"/>
        <v>42372.624166666668</v>
      </c>
      <c r="T3634" s="16">
        <f t="shared" si="283"/>
        <v>42402.624166666668</v>
      </c>
      <c r="U3634">
        <f t="shared" si="284"/>
        <v>2016</v>
      </c>
    </row>
    <row r="3635" spans="1:21" ht="49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8313</v>
      </c>
      <c r="P3635" t="s">
        <v>8355</v>
      </c>
      <c r="Q3635" s="14">
        <f t="shared" si="280"/>
        <v>35</v>
      </c>
      <c r="R3635" s="14">
        <f t="shared" si="281"/>
        <v>56.84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9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8313</v>
      </c>
      <c r="P3636" t="s">
        <v>8355</v>
      </c>
      <c r="Q3636" s="14">
        <f t="shared" si="280"/>
        <v>4</v>
      </c>
      <c r="R3636" s="14">
        <f t="shared" si="281"/>
        <v>176.94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2017</v>
      </c>
    </row>
    <row r="3637" spans="1:21" ht="33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8313</v>
      </c>
      <c r="P3637" t="s">
        <v>8355</v>
      </c>
      <c r="Q3637" s="14">
        <f t="shared" si="280"/>
        <v>36</v>
      </c>
      <c r="R3637" s="14">
        <f t="shared" si="281"/>
        <v>127.6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9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8313</v>
      </c>
      <c r="P3638" t="s">
        <v>8355</v>
      </c>
      <c r="Q3638" s="14">
        <f t="shared" si="280"/>
        <v>0</v>
      </c>
      <c r="R3638" s="14" t="e">
        <f t="shared" si="281"/>
        <v>#DIV/0!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5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8313</v>
      </c>
      <c r="P3639" t="s">
        <v>8355</v>
      </c>
      <c r="Q3639" s="14">
        <f t="shared" si="280"/>
        <v>31</v>
      </c>
      <c r="R3639" s="14">
        <f t="shared" si="281"/>
        <v>66.14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2015</v>
      </c>
    </row>
    <row r="3640" spans="1:21" ht="33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8313</v>
      </c>
      <c r="P3640" t="s">
        <v>8355</v>
      </c>
      <c r="Q3640" s="14">
        <f t="shared" si="280"/>
        <v>7</v>
      </c>
      <c r="R3640" s="14">
        <f t="shared" si="281"/>
        <v>108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9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8313</v>
      </c>
      <c r="P3641" t="s">
        <v>8355</v>
      </c>
      <c r="Q3641" s="14">
        <f t="shared" si="280"/>
        <v>0</v>
      </c>
      <c r="R3641" s="14">
        <f t="shared" si="281"/>
        <v>1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8313</v>
      </c>
      <c r="P3642" t="s">
        <v>8355</v>
      </c>
      <c r="Q3642" s="14">
        <f t="shared" si="280"/>
        <v>6</v>
      </c>
      <c r="R3642" s="14">
        <f t="shared" si="281"/>
        <v>18.329999999999998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9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8313</v>
      </c>
      <c r="P3643" t="s">
        <v>8355</v>
      </c>
      <c r="Q3643" s="14">
        <f t="shared" si="280"/>
        <v>0</v>
      </c>
      <c r="R3643" s="14" t="e">
        <f t="shared" si="281"/>
        <v>#DIV/0!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5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8313</v>
      </c>
      <c r="P3644" t="s">
        <v>8355</v>
      </c>
      <c r="Q3644" s="14">
        <f t="shared" si="280"/>
        <v>2</v>
      </c>
      <c r="R3644" s="14">
        <f t="shared" si="281"/>
        <v>7.5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9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8313</v>
      </c>
      <c r="P3645" t="s">
        <v>8355</v>
      </c>
      <c r="Q3645" s="14">
        <f t="shared" si="280"/>
        <v>0</v>
      </c>
      <c r="R3645" s="14" t="e">
        <f t="shared" si="281"/>
        <v>#DIV/0!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9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8313</v>
      </c>
      <c r="P3646" t="s">
        <v>8355</v>
      </c>
      <c r="Q3646" s="14">
        <f t="shared" si="280"/>
        <v>16</v>
      </c>
      <c r="R3646" s="14">
        <f t="shared" si="281"/>
        <v>68.42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9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8313</v>
      </c>
      <c r="P3647" t="s">
        <v>8355</v>
      </c>
      <c r="Q3647" s="14">
        <f t="shared" si="280"/>
        <v>0</v>
      </c>
      <c r="R3647" s="14">
        <f t="shared" si="281"/>
        <v>1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9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8313</v>
      </c>
      <c r="P3648" t="s">
        <v>8355</v>
      </c>
      <c r="Q3648" s="14">
        <f t="shared" si="280"/>
        <v>5</v>
      </c>
      <c r="R3648" s="14">
        <f t="shared" si="281"/>
        <v>60.13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9" x14ac:dyDescent="0.25">
      <c r="A3649">
        <v>3789</v>
      </c>
      <c r="B3649" s="3" t="s">
        <v>3786</v>
      </c>
      <c r="C3649" s="3" t="s">
        <v>7899</v>
      </c>
      <c r="D3649" s="6">
        <v>3550</v>
      </c>
      <c r="E3649" s="8">
        <v>116</v>
      </c>
      <c r="F3649" t="s">
        <v>8220</v>
      </c>
      <c r="G3649" t="s">
        <v>8224</v>
      </c>
      <c r="H3649" t="s">
        <v>8246</v>
      </c>
      <c r="I3649">
        <v>1434395418</v>
      </c>
      <c r="J3649">
        <v>1431630618</v>
      </c>
      <c r="K3649" t="b">
        <v>0</v>
      </c>
      <c r="L3649">
        <v>4</v>
      </c>
      <c r="M3649" t="b">
        <v>0</v>
      </c>
      <c r="N3649" t="s">
        <v>8303</v>
      </c>
      <c r="O3649" s="10" t="s">
        <v>8313</v>
      </c>
      <c r="P3649" t="s">
        <v>8355</v>
      </c>
      <c r="Q3649" s="14">
        <f t="shared" si="280"/>
        <v>3</v>
      </c>
      <c r="R3649" s="14">
        <f t="shared" si="281"/>
        <v>29</v>
      </c>
      <c r="S3649" s="16">
        <f t="shared" si="282"/>
        <v>42138.798819444448</v>
      </c>
      <c r="T3649" s="16">
        <f t="shared" si="283"/>
        <v>42170.798819444448</v>
      </c>
      <c r="U3649">
        <f t="shared" si="284"/>
        <v>2015</v>
      </c>
    </row>
    <row r="3650" spans="1:21" ht="33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8313</v>
      </c>
      <c r="P3650" t="s">
        <v>8314</v>
      </c>
      <c r="Q3650" s="14">
        <f t="shared" si="280"/>
        <v>100</v>
      </c>
      <c r="R3650" s="14">
        <f t="shared" si="281"/>
        <v>550.04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9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0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8313</v>
      </c>
      <c r="P3651" t="s">
        <v>8314</v>
      </c>
      <c r="Q3651" s="14">
        <f t="shared" ref="Q3651:Q3714" si="285">ROUND(E3651/D3651*100,0)</f>
        <v>104</v>
      </c>
      <c r="R3651" s="14">
        <f t="shared" ref="R3651:R3714" si="286">ROUND(E3651/L3651,2)</f>
        <v>97.5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49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0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8313</v>
      </c>
      <c r="P3652" t="s">
        <v>8314</v>
      </c>
      <c r="Q3652" s="14">
        <f t="shared" si="285"/>
        <v>100</v>
      </c>
      <c r="R3652" s="14">
        <f t="shared" si="286"/>
        <v>29.41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3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0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8313</v>
      </c>
      <c r="P3653" t="s">
        <v>8314</v>
      </c>
      <c r="Q3653" s="14">
        <f t="shared" si="285"/>
        <v>104</v>
      </c>
      <c r="R3653" s="14">
        <f t="shared" si="286"/>
        <v>57.78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9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0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8313</v>
      </c>
      <c r="P3654" t="s">
        <v>8314</v>
      </c>
      <c r="Q3654" s="14">
        <f t="shared" si="285"/>
        <v>251</v>
      </c>
      <c r="R3654" s="14">
        <f t="shared" si="286"/>
        <v>44.24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9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0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8313</v>
      </c>
      <c r="P3655" t="s">
        <v>8314</v>
      </c>
      <c r="Q3655" s="14">
        <f t="shared" si="285"/>
        <v>101</v>
      </c>
      <c r="R3655" s="14">
        <f t="shared" si="286"/>
        <v>60.91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9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0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8313</v>
      </c>
      <c r="P3656" t="s">
        <v>8314</v>
      </c>
      <c r="Q3656" s="14">
        <f t="shared" si="285"/>
        <v>174</v>
      </c>
      <c r="R3656" s="14">
        <f t="shared" si="286"/>
        <v>68.84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9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0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8313</v>
      </c>
      <c r="P3657" t="s">
        <v>8314</v>
      </c>
      <c r="Q3657" s="14">
        <f t="shared" si="285"/>
        <v>116</v>
      </c>
      <c r="R3657" s="14">
        <f t="shared" si="286"/>
        <v>73.58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9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0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8313</v>
      </c>
      <c r="P3658" t="s">
        <v>8314</v>
      </c>
      <c r="Q3658" s="14">
        <f t="shared" si="285"/>
        <v>106</v>
      </c>
      <c r="R3658" s="14">
        <f t="shared" si="286"/>
        <v>115.02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9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0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8313</v>
      </c>
      <c r="P3659" t="s">
        <v>8314</v>
      </c>
      <c r="Q3659" s="14">
        <f t="shared" si="285"/>
        <v>111</v>
      </c>
      <c r="R3659" s="14">
        <f t="shared" si="286"/>
        <v>110.75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3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8313</v>
      </c>
      <c r="P3660" t="s">
        <v>8314</v>
      </c>
      <c r="Q3660" s="14">
        <f t="shared" si="285"/>
        <v>101</v>
      </c>
      <c r="R3660" s="14">
        <f t="shared" si="286"/>
        <v>75.5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9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0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8313</v>
      </c>
      <c r="P3661" t="s">
        <v>8314</v>
      </c>
      <c r="Q3661" s="14">
        <f t="shared" si="285"/>
        <v>102</v>
      </c>
      <c r="R3661" s="14">
        <f t="shared" si="286"/>
        <v>235.46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9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0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8313</v>
      </c>
      <c r="P3662" t="s">
        <v>8314</v>
      </c>
      <c r="Q3662" s="14">
        <f t="shared" si="285"/>
        <v>100</v>
      </c>
      <c r="R3662" s="14">
        <f t="shared" si="286"/>
        <v>11.36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9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0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8313</v>
      </c>
      <c r="P3663" t="s">
        <v>8314</v>
      </c>
      <c r="Q3663" s="14">
        <f t="shared" si="285"/>
        <v>111</v>
      </c>
      <c r="R3663" s="14">
        <f t="shared" si="286"/>
        <v>92.5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9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0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8313</v>
      </c>
      <c r="P3664" t="s">
        <v>8314</v>
      </c>
      <c r="Q3664" s="14">
        <f t="shared" si="285"/>
        <v>101</v>
      </c>
      <c r="R3664" s="14">
        <f t="shared" si="286"/>
        <v>202.85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9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0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8313</v>
      </c>
      <c r="P3665" t="s">
        <v>8314</v>
      </c>
      <c r="Q3665" s="14">
        <f t="shared" si="285"/>
        <v>104</v>
      </c>
      <c r="R3665" s="14">
        <f t="shared" si="286"/>
        <v>26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9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0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8313</v>
      </c>
      <c r="P3666" t="s">
        <v>8314</v>
      </c>
      <c r="Q3666" s="14">
        <f t="shared" si="285"/>
        <v>109</v>
      </c>
      <c r="R3666" s="14">
        <f t="shared" si="286"/>
        <v>46.05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9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0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8313</v>
      </c>
      <c r="P3667" t="s">
        <v>8314</v>
      </c>
      <c r="Q3667" s="14">
        <f t="shared" si="285"/>
        <v>115</v>
      </c>
      <c r="R3667" s="14">
        <f t="shared" si="286"/>
        <v>51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7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0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8313</v>
      </c>
      <c r="P3668" t="s">
        <v>8314</v>
      </c>
      <c r="Q3668" s="14">
        <f t="shared" si="285"/>
        <v>100</v>
      </c>
      <c r="R3668" s="14">
        <f t="shared" si="286"/>
        <v>31.58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9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0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8313</v>
      </c>
      <c r="P3669" t="s">
        <v>8314</v>
      </c>
      <c r="Q3669" s="14">
        <f t="shared" si="285"/>
        <v>103</v>
      </c>
      <c r="R3669" s="14">
        <f t="shared" si="286"/>
        <v>53.36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9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8313</v>
      </c>
      <c r="P3670" t="s">
        <v>8314</v>
      </c>
      <c r="Q3670" s="14">
        <f t="shared" si="285"/>
        <v>104</v>
      </c>
      <c r="R3670" s="14">
        <f t="shared" si="286"/>
        <v>36.96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9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0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8313</v>
      </c>
      <c r="P3671" t="s">
        <v>8314</v>
      </c>
      <c r="Q3671" s="14">
        <f t="shared" si="285"/>
        <v>138</v>
      </c>
      <c r="R3671" s="14">
        <f t="shared" si="286"/>
        <v>81.290000000000006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9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0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8313</v>
      </c>
      <c r="P3672" t="s">
        <v>8314</v>
      </c>
      <c r="Q3672" s="14">
        <f t="shared" si="285"/>
        <v>110</v>
      </c>
      <c r="R3672" s="14">
        <f t="shared" si="286"/>
        <v>20.079999999999998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9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0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8313</v>
      </c>
      <c r="P3673" t="s">
        <v>8314</v>
      </c>
      <c r="Q3673" s="14">
        <f t="shared" si="285"/>
        <v>101</v>
      </c>
      <c r="R3673" s="14">
        <f t="shared" si="286"/>
        <v>88.25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9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0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8313</v>
      </c>
      <c r="P3674" t="s">
        <v>8314</v>
      </c>
      <c r="Q3674" s="14">
        <f t="shared" si="285"/>
        <v>102</v>
      </c>
      <c r="R3674" s="14">
        <f t="shared" si="286"/>
        <v>53.44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9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0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8313</v>
      </c>
      <c r="P3675" t="s">
        <v>8314</v>
      </c>
      <c r="Q3675" s="14">
        <f t="shared" si="285"/>
        <v>114</v>
      </c>
      <c r="R3675" s="14">
        <f t="shared" si="286"/>
        <v>39.869999999999997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9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0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8313</v>
      </c>
      <c r="P3676" t="s">
        <v>8314</v>
      </c>
      <c r="Q3676" s="14">
        <f t="shared" si="285"/>
        <v>100</v>
      </c>
      <c r="R3676" s="14">
        <f t="shared" si="286"/>
        <v>145.16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9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0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8313</v>
      </c>
      <c r="P3677" t="s">
        <v>8314</v>
      </c>
      <c r="Q3677" s="14">
        <f t="shared" si="285"/>
        <v>140</v>
      </c>
      <c r="R3677" s="14">
        <f t="shared" si="286"/>
        <v>23.33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9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0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8313</v>
      </c>
      <c r="P3678" t="s">
        <v>8314</v>
      </c>
      <c r="Q3678" s="14">
        <f t="shared" si="285"/>
        <v>129</v>
      </c>
      <c r="R3678" s="14">
        <f t="shared" si="286"/>
        <v>64.38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3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0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8313</v>
      </c>
      <c r="P3679" t="s">
        <v>8314</v>
      </c>
      <c r="Q3679" s="14">
        <f t="shared" si="285"/>
        <v>103</v>
      </c>
      <c r="R3679" s="14">
        <f t="shared" si="286"/>
        <v>62.05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3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8313</v>
      </c>
      <c r="P3680" t="s">
        <v>8314</v>
      </c>
      <c r="Q3680" s="14">
        <f t="shared" si="285"/>
        <v>103</v>
      </c>
      <c r="R3680" s="14">
        <f t="shared" si="286"/>
        <v>66.13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9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0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8313</v>
      </c>
      <c r="P3681" t="s">
        <v>8314</v>
      </c>
      <c r="Q3681" s="14">
        <f t="shared" si="285"/>
        <v>110</v>
      </c>
      <c r="R3681" s="14">
        <f t="shared" si="286"/>
        <v>73.400000000000006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3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0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8313</v>
      </c>
      <c r="P3682" t="s">
        <v>8314</v>
      </c>
      <c r="Q3682" s="14">
        <f t="shared" si="285"/>
        <v>113</v>
      </c>
      <c r="R3682" s="14">
        <f t="shared" si="286"/>
        <v>99.5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0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8313</v>
      </c>
      <c r="P3683" t="s">
        <v>8314</v>
      </c>
      <c r="Q3683" s="14">
        <f t="shared" si="285"/>
        <v>112</v>
      </c>
      <c r="R3683" s="14">
        <f t="shared" si="286"/>
        <v>62.17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9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0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8313</v>
      </c>
      <c r="P3684" t="s">
        <v>8314</v>
      </c>
      <c r="Q3684" s="14">
        <f t="shared" si="285"/>
        <v>139</v>
      </c>
      <c r="R3684" s="14">
        <f t="shared" si="286"/>
        <v>62.33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9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0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8313</v>
      </c>
      <c r="P3685" t="s">
        <v>8314</v>
      </c>
      <c r="Q3685" s="14">
        <f t="shared" si="285"/>
        <v>111</v>
      </c>
      <c r="R3685" s="14">
        <f t="shared" si="286"/>
        <v>58.79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9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0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8313</v>
      </c>
      <c r="P3686" t="s">
        <v>8314</v>
      </c>
      <c r="Q3686" s="14">
        <f t="shared" si="285"/>
        <v>139</v>
      </c>
      <c r="R3686" s="14">
        <f t="shared" si="286"/>
        <v>45.35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9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0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8313</v>
      </c>
      <c r="P3687" t="s">
        <v>8314</v>
      </c>
      <c r="Q3687" s="14">
        <f t="shared" si="285"/>
        <v>106</v>
      </c>
      <c r="R3687" s="14">
        <f t="shared" si="286"/>
        <v>41.94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9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0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8313</v>
      </c>
      <c r="P3688" t="s">
        <v>8314</v>
      </c>
      <c r="Q3688" s="14">
        <f t="shared" si="285"/>
        <v>101</v>
      </c>
      <c r="R3688" s="14">
        <f t="shared" si="286"/>
        <v>59.17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9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0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8313</v>
      </c>
      <c r="P3689" t="s">
        <v>8314</v>
      </c>
      <c r="Q3689" s="14">
        <f t="shared" si="285"/>
        <v>100</v>
      </c>
      <c r="R3689" s="14">
        <f t="shared" si="286"/>
        <v>200.49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9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8313</v>
      </c>
      <c r="P3690" t="s">
        <v>8314</v>
      </c>
      <c r="Q3690" s="14">
        <f t="shared" si="285"/>
        <v>109</v>
      </c>
      <c r="R3690" s="14">
        <f t="shared" si="286"/>
        <v>83.97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9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0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8313</v>
      </c>
      <c r="P3691" t="s">
        <v>8314</v>
      </c>
      <c r="Q3691" s="14">
        <f t="shared" si="285"/>
        <v>118</v>
      </c>
      <c r="R3691" s="14">
        <f t="shared" si="286"/>
        <v>57.26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9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0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8313</v>
      </c>
      <c r="P3692" t="s">
        <v>8314</v>
      </c>
      <c r="Q3692" s="14">
        <f t="shared" si="285"/>
        <v>120</v>
      </c>
      <c r="R3692" s="14">
        <f t="shared" si="286"/>
        <v>58.06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3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0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8313</v>
      </c>
      <c r="P3693" t="s">
        <v>8314</v>
      </c>
      <c r="Q3693" s="14">
        <f t="shared" si="285"/>
        <v>128</v>
      </c>
      <c r="R3693" s="14">
        <f t="shared" si="286"/>
        <v>186.8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3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0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8313</v>
      </c>
      <c r="P3694" t="s">
        <v>8314</v>
      </c>
      <c r="Q3694" s="14">
        <f t="shared" si="285"/>
        <v>126</v>
      </c>
      <c r="R3694" s="14">
        <f t="shared" si="286"/>
        <v>74.12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9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0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8313</v>
      </c>
      <c r="P3695" t="s">
        <v>8314</v>
      </c>
      <c r="Q3695" s="14">
        <f t="shared" si="285"/>
        <v>129</v>
      </c>
      <c r="R3695" s="14">
        <f t="shared" si="286"/>
        <v>30.71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9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0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8313</v>
      </c>
      <c r="P3696" t="s">
        <v>8314</v>
      </c>
      <c r="Q3696" s="14">
        <f t="shared" si="285"/>
        <v>107</v>
      </c>
      <c r="R3696" s="14">
        <f t="shared" si="286"/>
        <v>62.67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0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8313</v>
      </c>
      <c r="P3697" t="s">
        <v>8314</v>
      </c>
      <c r="Q3697" s="14">
        <f t="shared" si="285"/>
        <v>100</v>
      </c>
      <c r="R3697" s="14">
        <f t="shared" si="286"/>
        <v>121.36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2015</v>
      </c>
    </row>
    <row r="3698" spans="1:21" ht="49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0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8313</v>
      </c>
      <c r="P3698" t="s">
        <v>8314</v>
      </c>
      <c r="Q3698" s="14">
        <f t="shared" si="285"/>
        <v>155</v>
      </c>
      <c r="R3698" s="14">
        <f t="shared" si="286"/>
        <v>39.74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2015</v>
      </c>
    </row>
    <row r="3699" spans="1:21" ht="49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0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8313</v>
      </c>
      <c r="P3699" t="s">
        <v>8314</v>
      </c>
      <c r="Q3699" s="14">
        <f t="shared" si="285"/>
        <v>108</v>
      </c>
      <c r="R3699" s="14">
        <f t="shared" si="286"/>
        <v>72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3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8313</v>
      </c>
      <c r="P3700" t="s">
        <v>8314</v>
      </c>
      <c r="Q3700" s="14">
        <f t="shared" si="285"/>
        <v>111</v>
      </c>
      <c r="R3700" s="14">
        <f t="shared" si="286"/>
        <v>40.630000000000003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9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0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8313</v>
      </c>
      <c r="P3701" t="s">
        <v>8314</v>
      </c>
      <c r="Q3701" s="14">
        <f t="shared" si="285"/>
        <v>101</v>
      </c>
      <c r="R3701" s="14">
        <f t="shared" si="286"/>
        <v>63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3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0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8313</v>
      </c>
      <c r="P3702" t="s">
        <v>8314</v>
      </c>
      <c r="Q3702" s="14">
        <f t="shared" si="285"/>
        <v>121</v>
      </c>
      <c r="R3702" s="14">
        <f t="shared" si="286"/>
        <v>33.67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9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0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8313</v>
      </c>
      <c r="P3703" t="s">
        <v>8314</v>
      </c>
      <c r="Q3703" s="14">
        <f t="shared" si="285"/>
        <v>100</v>
      </c>
      <c r="R3703" s="14">
        <f t="shared" si="286"/>
        <v>38.590000000000003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9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0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8313</v>
      </c>
      <c r="P3704" t="s">
        <v>8314</v>
      </c>
      <c r="Q3704" s="14">
        <f t="shared" si="285"/>
        <v>109</v>
      </c>
      <c r="R3704" s="14">
        <f t="shared" si="286"/>
        <v>155.94999999999999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9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0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8313</v>
      </c>
      <c r="P3705" t="s">
        <v>8314</v>
      </c>
      <c r="Q3705" s="14">
        <f t="shared" si="285"/>
        <v>123</v>
      </c>
      <c r="R3705" s="14">
        <f t="shared" si="286"/>
        <v>43.2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9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0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8313</v>
      </c>
      <c r="P3706" t="s">
        <v>8314</v>
      </c>
      <c r="Q3706" s="14">
        <f t="shared" si="285"/>
        <v>136</v>
      </c>
      <c r="R3706" s="14">
        <f t="shared" si="286"/>
        <v>15.15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9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0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8313</v>
      </c>
      <c r="P3707" t="s">
        <v>8314</v>
      </c>
      <c r="Q3707" s="14">
        <f t="shared" si="285"/>
        <v>103</v>
      </c>
      <c r="R3707" s="14">
        <f t="shared" si="286"/>
        <v>83.57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9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0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8313</v>
      </c>
      <c r="P3708" t="s">
        <v>8314</v>
      </c>
      <c r="Q3708" s="14">
        <f t="shared" si="285"/>
        <v>121</v>
      </c>
      <c r="R3708" s="14">
        <f t="shared" si="286"/>
        <v>140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3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0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8313</v>
      </c>
      <c r="P3709" t="s">
        <v>8314</v>
      </c>
      <c r="Q3709" s="14">
        <f t="shared" si="285"/>
        <v>186</v>
      </c>
      <c r="R3709" s="14">
        <f t="shared" si="286"/>
        <v>80.87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9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8313</v>
      </c>
      <c r="P3710" t="s">
        <v>8314</v>
      </c>
      <c r="Q3710" s="14">
        <f t="shared" si="285"/>
        <v>300</v>
      </c>
      <c r="R3710" s="14">
        <f t="shared" si="286"/>
        <v>53.85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9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0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8313</v>
      </c>
      <c r="P3711" t="s">
        <v>8314</v>
      </c>
      <c r="Q3711" s="14">
        <f t="shared" si="285"/>
        <v>108</v>
      </c>
      <c r="R3711" s="14">
        <f t="shared" si="286"/>
        <v>30.93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3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0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8313</v>
      </c>
      <c r="P3712" t="s">
        <v>8314</v>
      </c>
      <c r="Q3712" s="14">
        <f t="shared" si="285"/>
        <v>141</v>
      </c>
      <c r="R3712" s="14">
        <f t="shared" si="286"/>
        <v>67.959999999999994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3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0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8313</v>
      </c>
      <c r="P3713" t="s">
        <v>8314</v>
      </c>
      <c r="Q3713" s="14">
        <f t="shared" si="285"/>
        <v>114</v>
      </c>
      <c r="R3713" s="14">
        <f t="shared" si="286"/>
        <v>27.14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9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0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8313</v>
      </c>
      <c r="P3714" t="s">
        <v>8314</v>
      </c>
      <c r="Q3714" s="14">
        <f t="shared" si="285"/>
        <v>154</v>
      </c>
      <c r="R3714" s="14">
        <f t="shared" si="286"/>
        <v>110.87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9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0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8313</v>
      </c>
      <c r="P3715" t="s">
        <v>8314</v>
      </c>
      <c r="Q3715" s="14">
        <f t="shared" ref="Q3715:Q3778" si="290">ROUND(E3715/D3715*100,0)</f>
        <v>102</v>
      </c>
      <c r="R3715" s="14">
        <f t="shared" ref="R3715:R3778" si="291">ROUND(E3715/L3715,2)</f>
        <v>106.84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49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0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8313</v>
      </c>
      <c r="P3716" t="s">
        <v>8314</v>
      </c>
      <c r="Q3716" s="14">
        <f t="shared" si="290"/>
        <v>102</v>
      </c>
      <c r="R3716" s="14">
        <f t="shared" si="291"/>
        <v>105.52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9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0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8313</v>
      </c>
      <c r="P3717" t="s">
        <v>8314</v>
      </c>
      <c r="Q3717" s="14">
        <f t="shared" si="290"/>
        <v>103</v>
      </c>
      <c r="R3717" s="14">
        <f t="shared" si="291"/>
        <v>132.96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9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0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8313</v>
      </c>
      <c r="P3718" t="s">
        <v>8314</v>
      </c>
      <c r="Q3718" s="14">
        <f t="shared" si="290"/>
        <v>156</v>
      </c>
      <c r="R3718" s="14">
        <f t="shared" si="291"/>
        <v>51.92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2016</v>
      </c>
    </row>
    <row r="3719" spans="1:21" ht="49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0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8313</v>
      </c>
      <c r="P3719" t="s">
        <v>8314</v>
      </c>
      <c r="Q3719" s="14">
        <f t="shared" si="290"/>
        <v>101</v>
      </c>
      <c r="R3719" s="14">
        <f t="shared" si="291"/>
        <v>310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9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8313</v>
      </c>
      <c r="P3720" t="s">
        <v>8314</v>
      </c>
      <c r="Q3720" s="14">
        <f t="shared" si="290"/>
        <v>239</v>
      </c>
      <c r="R3720" s="14">
        <f t="shared" si="291"/>
        <v>26.02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3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0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8313</v>
      </c>
      <c r="P3721" t="s">
        <v>8314</v>
      </c>
      <c r="Q3721" s="14">
        <f t="shared" si="290"/>
        <v>210</v>
      </c>
      <c r="R3721" s="14">
        <f t="shared" si="291"/>
        <v>105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3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0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8313</v>
      </c>
      <c r="P3722" t="s">
        <v>8314</v>
      </c>
      <c r="Q3722" s="14">
        <f t="shared" si="290"/>
        <v>105</v>
      </c>
      <c r="R3722" s="14">
        <f t="shared" si="291"/>
        <v>86.23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9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0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8313</v>
      </c>
      <c r="P3723" t="s">
        <v>8314</v>
      </c>
      <c r="Q3723" s="14">
        <f t="shared" si="290"/>
        <v>101</v>
      </c>
      <c r="R3723" s="14">
        <f t="shared" si="291"/>
        <v>114.55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0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8313</v>
      </c>
      <c r="P3724" t="s">
        <v>8314</v>
      </c>
      <c r="Q3724" s="14">
        <f t="shared" si="290"/>
        <v>111</v>
      </c>
      <c r="R3724" s="14">
        <f t="shared" si="291"/>
        <v>47.66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3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0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8313</v>
      </c>
      <c r="P3725" t="s">
        <v>8314</v>
      </c>
      <c r="Q3725" s="14">
        <f t="shared" si="290"/>
        <v>102</v>
      </c>
      <c r="R3725" s="14">
        <f t="shared" si="291"/>
        <v>72.89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9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0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8313</v>
      </c>
      <c r="P3726" t="s">
        <v>8314</v>
      </c>
      <c r="Q3726" s="14">
        <f t="shared" si="290"/>
        <v>103</v>
      </c>
      <c r="R3726" s="14">
        <f t="shared" si="291"/>
        <v>49.55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9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0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8313</v>
      </c>
      <c r="P3727" t="s">
        <v>8314</v>
      </c>
      <c r="Q3727" s="14">
        <f t="shared" si="290"/>
        <v>127</v>
      </c>
      <c r="R3727" s="14">
        <f t="shared" si="291"/>
        <v>25.4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9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0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8313</v>
      </c>
      <c r="P3728" t="s">
        <v>8314</v>
      </c>
      <c r="Q3728" s="14">
        <f t="shared" si="290"/>
        <v>339</v>
      </c>
      <c r="R3728" s="14">
        <f t="shared" si="291"/>
        <v>62.59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9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0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8313</v>
      </c>
      <c r="P3729" t="s">
        <v>8314</v>
      </c>
      <c r="Q3729" s="14">
        <f t="shared" si="290"/>
        <v>101</v>
      </c>
      <c r="R3729" s="14">
        <f t="shared" si="291"/>
        <v>61.06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3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8313</v>
      </c>
      <c r="P3730" t="s">
        <v>8314</v>
      </c>
      <c r="Q3730" s="14">
        <f t="shared" si="290"/>
        <v>9</v>
      </c>
      <c r="R3730" s="14">
        <f t="shared" si="291"/>
        <v>60.06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9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8313</v>
      </c>
      <c r="P3731" t="s">
        <v>8314</v>
      </c>
      <c r="Q3731" s="14">
        <f t="shared" si="290"/>
        <v>7</v>
      </c>
      <c r="R3731" s="14">
        <f t="shared" si="291"/>
        <v>72.400000000000006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9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8313</v>
      </c>
      <c r="P3732" t="s">
        <v>8314</v>
      </c>
      <c r="Q3732" s="14">
        <f t="shared" si="290"/>
        <v>10</v>
      </c>
      <c r="R3732" s="14">
        <f t="shared" si="291"/>
        <v>100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9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8313</v>
      </c>
      <c r="P3733" t="s">
        <v>8314</v>
      </c>
      <c r="Q3733" s="14">
        <f t="shared" si="290"/>
        <v>11</v>
      </c>
      <c r="R3733" s="14">
        <f t="shared" si="291"/>
        <v>51.67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2015</v>
      </c>
    </row>
    <row r="3734" spans="1:21" ht="33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8313</v>
      </c>
      <c r="P3734" t="s">
        <v>8314</v>
      </c>
      <c r="Q3734" s="14">
        <f t="shared" si="290"/>
        <v>15</v>
      </c>
      <c r="R3734" s="14">
        <f t="shared" si="291"/>
        <v>32.75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2015</v>
      </c>
    </row>
    <row r="3735" spans="1:21" ht="49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8313</v>
      </c>
      <c r="P3735" t="s">
        <v>8314</v>
      </c>
      <c r="Q3735" s="14">
        <f t="shared" si="290"/>
        <v>0</v>
      </c>
      <c r="R3735" s="14" t="e">
        <f t="shared" si="291"/>
        <v>#DIV/0!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9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8313</v>
      </c>
      <c r="P3736" t="s">
        <v>8314</v>
      </c>
      <c r="Q3736" s="14">
        <f t="shared" si="290"/>
        <v>28</v>
      </c>
      <c r="R3736" s="14">
        <f t="shared" si="291"/>
        <v>61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3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8313</v>
      </c>
      <c r="P3737" t="s">
        <v>8314</v>
      </c>
      <c r="Q3737" s="14">
        <f t="shared" si="290"/>
        <v>13</v>
      </c>
      <c r="R3737" s="14">
        <f t="shared" si="291"/>
        <v>10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9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8313</v>
      </c>
      <c r="P3738" t="s">
        <v>8314</v>
      </c>
      <c r="Q3738" s="14">
        <f t="shared" si="290"/>
        <v>1</v>
      </c>
      <c r="R3738" s="14">
        <f t="shared" si="291"/>
        <v>10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3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8313</v>
      </c>
      <c r="P3739" t="s">
        <v>8314</v>
      </c>
      <c r="Q3739" s="14">
        <f t="shared" si="290"/>
        <v>21</v>
      </c>
      <c r="R3739" s="14">
        <f t="shared" si="291"/>
        <v>37.5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3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8313</v>
      </c>
      <c r="P3740" t="s">
        <v>8314</v>
      </c>
      <c r="Q3740" s="14">
        <f t="shared" si="290"/>
        <v>18</v>
      </c>
      <c r="R3740" s="14">
        <f t="shared" si="291"/>
        <v>45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9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8313</v>
      </c>
      <c r="P3741" t="s">
        <v>8314</v>
      </c>
      <c r="Q3741" s="14">
        <f t="shared" si="290"/>
        <v>20</v>
      </c>
      <c r="R3741" s="14">
        <f t="shared" si="291"/>
        <v>100.63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9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8313</v>
      </c>
      <c r="P3742" t="s">
        <v>8314</v>
      </c>
      <c r="Q3742" s="14">
        <f t="shared" si="290"/>
        <v>18</v>
      </c>
      <c r="R3742" s="14">
        <f t="shared" si="291"/>
        <v>25.57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9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8313</v>
      </c>
      <c r="P3743" t="s">
        <v>8314</v>
      </c>
      <c r="Q3743" s="14">
        <f t="shared" si="290"/>
        <v>0</v>
      </c>
      <c r="R3743" s="14" t="e">
        <f t="shared" si="291"/>
        <v>#DIV/0!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9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8313</v>
      </c>
      <c r="P3744" t="s">
        <v>8314</v>
      </c>
      <c r="Q3744" s="14">
        <f t="shared" si="290"/>
        <v>2</v>
      </c>
      <c r="R3744" s="14">
        <f t="shared" si="291"/>
        <v>25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3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8313</v>
      </c>
      <c r="P3745" t="s">
        <v>8314</v>
      </c>
      <c r="Q3745" s="14">
        <f t="shared" si="290"/>
        <v>0</v>
      </c>
      <c r="R3745" s="14" t="e">
        <f t="shared" si="291"/>
        <v>#DIV/0!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9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8313</v>
      </c>
      <c r="P3746" t="s">
        <v>8314</v>
      </c>
      <c r="Q3746" s="14">
        <f t="shared" si="290"/>
        <v>0</v>
      </c>
      <c r="R3746" s="14" t="e">
        <f t="shared" si="291"/>
        <v>#DIV/0!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9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8313</v>
      </c>
      <c r="P3747" t="s">
        <v>8314</v>
      </c>
      <c r="Q3747" s="14">
        <f t="shared" si="290"/>
        <v>10</v>
      </c>
      <c r="R3747" s="14">
        <f t="shared" si="291"/>
        <v>10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7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8313</v>
      </c>
      <c r="P3748" t="s">
        <v>8314</v>
      </c>
      <c r="Q3748" s="14">
        <f t="shared" si="290"/>
        <v>2</v>
      </c>
      <c r="R3748" s="14">
        <f t="shared" si="291"/>
        <v>202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3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8313</v>
      </c>
      <c r="P3749" t="s">
        <v>8314</v>
      </c>
      <c r="Q3749" s="14">
        <f t="shared" si="290"/>
        <v>1</v>
      </c>
      <c r="R3749" s="14">
        <f t="shared" si="291"/>
        <v>25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9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8313</v>
      </c>
      <c r="P3750" t="s">
        <v>8355</v>
      </c>
      <c r="Q3750" s="14">
        <f t="shared" si="290"/>
        <v>104</v>
      </c>
      <c r="R3750" s="14">
        <f t="shared" si="291"/>
        <v>99.54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9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0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8313</v>
      </c>
      <c r="P3751" t="s">
        <v>8355</v>
      </c>
      <c r="Q3751" s="14">
        <f t="shared" si="290"/>
        <v>105</v>
      </c>
      <c r="R3751" s="14">
        <f t="shared" si="291"/>
        <v>75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7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0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8313</v>
      </c>
      <c r="P3752" t="s">
        <v>8355</v>
      </c>
      <c r="Q3752" s="14">
        <f t="shared" si="290"/>
        <v>100</v>
      </c>
      <c r="R3752" s="14">
        <f t="shared" si="291"/>
        <v>215.25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9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0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8313</v>
      </c>
      <c r="P3753" t="s">
        <v>8355</v>
      </c>
      <c r="Q3753" s="14">
        <f t="shared" si="290"/>
        <v>133</v>
      </c>
      <c r="R3753" s="14">
        <f t="shared" si="291"/>
        <v>120.55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49" x14ac:dyDescent="0.25">
      <c r="A3754">
        <v>3630</v>
      </c>
      <c r="B3754" s="3" t="s">
        <v>3628</v>
      </c>
      <c r="C3754" s="3" t="s">
        <v>7740</v>
      </c>
      <c r="D3754" s="6">
        <v>3000</v>
      </c>
      <c r="E3754" s="8">
        <v>1</v>
      </c>
      <c r="F3754" t="s">
        <v>8220</v>
      </c>
      <c r="G3754" t="s">
        <v>8224</v>
      </c>
      <c r="H3754" t="s">
        <v>8246</v>
      </c>
      <c r="I3754">
        <v>1417295990</v>
      </c>
      <c r="J3754">
        <v>1414700390</v>
      </c>
      <c r="K3754" t="b">
        <v>0</v>
      </c>
      <c r="L3754">
        <v>1</v>
      </c>
      <c r="M3754" t="b">
        <v>0</v>
      </c>
      <c r="N3754" t="s">
        <v>8303</v>
      </c>
      <c r="O3754" s="10" t="s">
        <v>8313</v>
      </c>
      <c r="P3754" t="s">
        <v>8355</v>
      </c>
      <c r="Q3754" s="14">
        <f t="shared" si="290"/>
        <v>0</v>
      </c>
      <c r="R3754" s="14">
        <f t="shared" si="291"/>
        <v>1</v>
      </c>
      <c r="S3754" s="16">
        <f t="shared" si="292"/>
        <v>41942.84710648148</v>
      </c>
      <c r="T3754" s="16">
        <f t="shared" si="293"/>
        <v>41972.888773148152</v>
      </c>
      <c r="U3754">
        <f t="shared" si="294"/>
        <v>2014</v>
      </c>
    </row>
    <row r="3755" spans="1:21" ht="49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0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8313</v>
      </c>
      <c r="P3755" t="s">
        <v>8355</v>
      </c>
      <c r="Q3755" s="14">
        <f t="shared" si="290"/>
        <v>103</v>
      </c>
      <c r="R3755" s="14">
        <f t="shared" si="291"/>
        <v>172.23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9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0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8313</v>
      </c>
      <c r="P3756" t="s">
        <v>8355</v>
      </c>
      <c r="Q3756" s="14">
        <f t="shared" si="290"/>
        <v>120</v>
      </c>
      <c r="R3756" s="14">
        <f t="shared" si="291"/>
        <v>111.11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9" x14ac:dyDescent="0.25">
      <c r="A3757">
        <v>3201</v>
      </c>
      <c r="B3757" s="3" t="s">
        <v>3201</v>
      </c>
      <c r="C3757" s="3" t="s">
        <v>7311</v>
      </c>
      <c r="D3757" s="6">
        <v>2000</v>
      </c>
      <c r="E3757" s="8">
        <v>25</v>
      </c>
      <c r="F3757" t="s">
        <v>8220</v>
      </c>
      <c r="G3757" t="s">
        <v>8224</v>
      </c>
      <c r="H3757" t="s">
        <v>8246</v>
      </c>
      <c r="I3757">
        <v>1409509477</v>
      </c>
      <c r="J3757">
        <v>1407695077</v>
      </c>
      <c r="K3757" t="b">
        <v>0</v>
      </c>
      <c r="L3757">
        <v>2</v>
      </c>
      <c r="M3757" t="b">
        <v>0</v>
      </c>
      <c r="N3757" t="s">
        <v>8303</v>
      </c>
      <c r="O3757" s="10" t="s">
        <v>8313</v>
      </c>
      <c r="P3757" t="s">
        <v>8355</v>
      </c>
      <c r="Q3757" s="14">
        <f t="shared" si="290"/>
        <v>1</v>
      </c>
      <c r="R3757" s="14">
        <f t="shared" si="291"/>
        <v>12.5</v>
      </c>
      <c r="S3757" s="16">
        <f t="shared" si="292"/>
        <v>41861.767094907409</v>
      </c>
      <c r="T3757" s="16">
        <f t="shared" si="293"/>
        <v>41882.767094907409</v>
      </c>
      <c r="U3757">
        <f t="shared" si="294"/>
        <v>2014</v>
      </c>
    </row>
    <row r="3758" spans="1:21" ht="49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0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8313</v>
      </c>
      <c r="P3758" t="s">
        <v>8355</v>
      </c>
      <c r="Q3758" s="14">
        <f t="shared" si="290"/>
        <v>101</v>
      </c>
      <c r="R3758" s="14">
        <f t="shared" si="291"/>
        <v>267.64999999999998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9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0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8313</v>
      </c>
      <c r="P3759" t="s">
        <v>8355</v>
      </c>
      <c r="Q3759" s="14">
        <f t="shared" si="290"/>
        <v>109</v>
      </c>
      <c r="R3759" s="14">
        <f t="shared" si="291"/>
        <v>75.959999999999994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3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8313</v>
      </c>
      <c r="P3760" t="s">
        <v>8355</v>
      </c>
      <c r="Q3760" s="14">
        <f t="shared" si="290"/>
        <v>102</v>
      </c>
      <c r="R3760" s="14">
        <f t="shared" si="291"/>
        <v>59.04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3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0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8313</v>
      </c>
      <c r="P3761" t="s">
        <v>8355</v>
      </c>
      <c r="Q3761" s="14">
        <f t="shared" si="290"/>
        <v>110</v>
      </c>
      <c r="R3761" s="14">
        <f t="shared" si="291"/>
        <v>50.11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9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8313</v>
      </c>
      <c r="P3762" t="s">
        <v>8355</v>
      </c>
      <c r="Q3762" s="14">
        <f t="shared" si="290"/>
        <v>101</v>
      </c>
      <c r="R3762" s="14">
        <f t="shared" si="291"/>
        <v>55.5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9" x14ac:dyDescent="0.25">
      <c r="A3763">
        <v>3770</v>
      </c>
      <c r="B3763" s="3" t="s">
        <v>3767</v>
      </c>
      <c r="C3763" s="3" t="s">
        <v>7880</v>
      </c>
      <c r="D3763" s="6">
        <v>2000</v>
      </c>
      <c r="E3763" s="8">
        <v>2000</v>
      </c>
      <c r="F3763" s="10" t="s">
        <v>8218</v>
      </c>
      <c r="G3763" t="s">
        <v>8224</v>
      </c>
      <c r="H3763" t="s">
        <v>8246</v>
      </c>
      <c r="I3763">
        <v>1434234010</v>
      </c>
      <c r="J3763">
        <v>1431642010</v>
      </c>
      <c r="K3763" t="b">
        <v>0</v>
      </c>
      <c r="L3763">
        <v>20</v>
      </c>
      <c r="M3763" t="b">
        <v>1</v>
      </c>
      <c r="N3763" t="s">
        <v>8303</v>
      </c>
      <c r="O3763" s="10" t="s">
        <v>8313</v>
      </c>
      <c r="P3763" t="s">
        <v>8355</v>
      </c>
      <c r="Q3763" s="14">
        <f t="shared" si="290"/>
        <v>100</v>
      </c>
      <c r="R3763" s="14">
        <f t="shared" si="291"/>
        <v>100</v>
      </c>
      <c r="S3763" s="16">
        <f t="shared" si="292"/>
        <v>42138.930671296301</v>
      </c>
      <c r="T3763" s="16">
        <f t="shared" si="293"/>
        <v>42168.930671296301</v>
      </c>
      <c r="U3763">
        <f t="shared" si="294"/>
        <v>2015</v>
      </c>
    </row>
    <row r="3764" spans="1:21" ht="49" x14ac:dyDescent="0.25">
      <c r="A3764">
        <v>3782</v>
      </c>
      <c r="B3764" s="3" t="s">
        <v>3779</v>
      </c>
      <c r="C3764" s="3" t="s">
        <v>7892</v>
      </c>
      <c r="D3764" s="6">
        <v>2000</v>
      </c>
      <c r="E3764" s="8">
        <v>2035</v>
      </c>
      <c r="F3764" s="10" t="s">
        <v>8218</v>
      </c>
      <c r="G3764" t="s">
        <v>8224</v>
      </c>
      <c r="H3764" t="s">
        <v>8246</v>
      </c>
      <c r="I3764">
        <v>1469401200</v>
      </c>
      <c r="J3764">
        <v>1466887297</v>
      </c>
      <c r="K3764" t="b">
        <v>0</v>
      </c>
      <c r="L3764">
        <v>27</v>
      </c>
      <c r="M3764" t="b">
        <v>1</v>
      </c>
      <c r="N3764" t="s">
        <v>8303</v>
      </c>
      <c r="O3764" s="10" t="s">
        <v>8313</v>
      </c>
      <c r="P3764" t="s">
        <v>8355</v>
      </c>
      <c r="Q3764" s="14">
        <f t="shared" si="290"/>
        <v>102</v>
      </c>
      <c r="R3764" s="14">
        <f t="shared" si="291"/>
        <v>75.37</v>
      </c>
      <c r="S3764" s="16">
        <f t="shared" si="292"/>
        <v>42546.862233796302</v>
      </c>
      <c r="T3764" s="16">
        <f t="shared" si="293"/>
        <v>42575.958333333328</v>
      </c>
      <c r="U3764">
        <f t="shared" si="294"/>
        <v>2016</v>
      </c>
    </row>
    <row r="3765" spans="1:21" ht="33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0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8313</v>
      </c>
      <c r="P3765" t="s">
        <v>8355</v>
      </c>
      <c r="Q3765" s="14">
        <f t="shared" si="290"/>
        <v>100</v>
      </c>
      <c r="R3765" s="14">
        <f t="shared" si="291"/>
        <v>64.94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9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0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8313</v>
      </c>
      <c r="P3766" t="s">
        <v>8355</v>
      </c>
      <c r="Q3766" s="14">
        <f t="shared" si="290"/>
        <v>100</v>
      </c>
      <c r="R3766" s="14">
        <f t="shared" si="291"/>
        <v>55.56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9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0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8313</v>
      </c>
      <c r="P3767" t="s">
        <v>8355</v>
      </c>
      <c r="Q3767" s="14">
        <f t="shared" si="290"/>
        <v>113</v>
      </c>
      <c r="R3767" s="14">
        <f t="shared" si="291"/>
        <v>74.22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3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0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8313</v>
      </c>
      <c r="P3768" t="s">
        <v>8355</v>
      </c>
      <c r="Q3768" s="14">
        <f t="shared" si="290"/>
        <v>103</v>
      </c>
      <c r="R3768" s="14">
        <f t="shared" si="291"/>
        <v>106.93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9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0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8313</v>
      </c>
      <c r="P3769" t="s">
        <v>8355</v>
      </c>
      <c r="Q3769" s="14">
        <f t="shared" si="290"/>
        <v>117</v>
      </c>
      <c r="R3769" s="14">
        <f t="shared" si="291"/>
        <v>41.7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9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8313</v>
      </c>
      <c r="P3770" t="s">
        <v>8355</v>
      </c>
      <c r="Q3770" s="14">
        <f t="shared" si="290"/>
        <v>108</v>
      </c>
      <c r="R3770" s="14">
        <f t="shared" si="291"/>
        <v>74.239999999999995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9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0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8313</v>
      </c>
      <c r="P3771" t="s">
        <v>8355</v>
      </c>
      <c r="Q3771" s="14">
        <f t="shared" si="290"/>
        <v>100</v>
      </c>
      <c r="R3771" s="14">
        <f t="shared" si="291"/>
        <v>73.33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9" x14ac:dyDescent="0.25">
      <c r="A3772">
        <v>3785</v>
      </c>
      <c r="B3772" s="3" t="s">
        <v>3782</v>
      </c>
      <c r="C3772" s="3" t="s">
        <v>7895</v>
      </c>
      <c r="D3772" s="6">
        <v>2000</v>
      </c>
      <c r="E3772" s="8">
        <v>3015</v>
      </c>
      <c r="F3772" s="10" t="s">
        <v>8218</v>
      </c>
      <c r="G3772" t="s">
        <v>8224</v>
      </c>
      <c r="H3772" t="s">
        <v>8246</v>
      </c>
      <c r="I3772">
        <v>1470132180</v>
      </c>
      <c r="J3772">
        <v>1467040769</v>
      </c>
      <c r="K3772" t="b">
        <v>0</v>
      </c>
      <c r="L3772">
        <v>30</v>
      </c>
      <c r="M3772" t="b">
        <v>1</v>
      </c>
      <c r="N3772" t="s">
        <v>8303</v>
      </c>
      <c r="O3772" s="10" t="s">
        <v>8313</v>
      </c>
      <c r="P3772" t="s">
        <v>8355</v>
      </c>
      <c r="Q3772" s="14">
        <f t="shared" si="290"/>
        <v>151</v>
      </c>
      <c r="R3772" s="14">
        <f t="shared" si="291"/>
        <v>100.5</v>
      </c>
      <c r="S3772" s="16">
        <f t="shared" si="292"/>
        <v>42548.63853009259</v>
      </c>
      <c r="T3772" s="16">
        <f t="shared" si="293"/>
        <v>42584.418749999997</v>
      </c>
      <c r="U3772">
        <f t="shared" si="294"/>
        <v>2016</v>
      </c>
    </row>
    <row r="3773" spans="1:21" ht="33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0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8313</v>
      </c>
      <c r="P3773" t="s">
        <v>8355</v>
      </c>
      <c r="Q3773" s="14">
        <f t="shared" si="290"/>
        <v>146</v>
      </c>
      <c r="R3773" s="14">
        <f t="shared" si="291"/>
        <v>38.42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9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0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8313</v>
      </c>
      <c r="P3774" t="s">
        <v>8355</v>
      </c>
      <c r="Q3774" s="14">
        <f t="shared" si="290"/>
        <v>110</v>
      </c>
      <c r="R3774" s="14">
        <f t="shared" si="291"/>
        <v>166.97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3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0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8313</v>
      </c>
      <c r="P3775" t="s">
        <v>8355</v>
      </c>
      <c r="Q3775" s="14">
        <f t="shared" si="290"/>
        <v>108</v>
      </c>
      <c r="R3775" s="14">
        <f t="shared" si="291"/>
        <v>94.91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9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0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8313</v>
      </c>
      <c r="P3776" t="s">
        <v>8355</v>
      </c>
      <c r="Q3776" s="14">
        <f t="shared" si="290"/>
        <v>100</v>
      </c>
      <c r="R3776" s="14">
        <f t="shared" si="291"/>
        <v>100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9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0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8313</v>
      </c>
      <c r="P3777" t="s">
        <v>8355</v>
      </c>
      <c r="Q3777" s="14">
        <f t="shared" si="290"/>
        <v>100</v>
      </c>
      <c r="R3777" s="14">
        <f t="shared" si="291"/>
        <v>143.21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5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0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8313</v>
      </c>
      <c r="P3778" t="s">
        <v>8355</v>
      </c>
      <c r="Q3778" s="14">
        <f t="shared" si="290"/>
        <v>107</v>
      </c>
      <c r="R3778" s="14">
        <f t="shared" si="291"/>
        <v>90.82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9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0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8313</v>
      </c>
      <c r="P3779" t="s">
        <v>8355</v>
      </c>
      <c r="Q3779" s="14">
        <f t="shared" ref="Q3779:Q3842" si="295">ROUND(E3779/D3779*100,0)</f>
        <v>143</v>
      </c>
      <c r="R3779" s="14">
        <f t="shared" ref="R3779:R3842" si="296">ROUND(E3779/L3779,2)</f>
        <v>48.54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33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8313</v>
      </c>
      <c r="P3780" t="s">
        <v>8355</v>
      </c>
      <c r="Q3780" s="14">
        <f t="shared" si="295"/>
        <v>105</v>
      </c>
      <c r="R3780" s="14">
        <f t="shared" si="296"/>
        <v>70.03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2015</v>
      </c>
    </row>
    <row r="3781" spans="1:21" ht="33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0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8313</v>
      </c>
      <c r="P3781" t="s">
        <v>8355</v>
      </c>
      <c r="Q3781" s="14">
        <f t="shared" si="295"/>
        <v>104</v>
      </c>
      <c r="R3781" s="14">
        <f t="shared" si="296"/>
        <v>135.63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9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0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8313</v>
      </c>
      <c r="P3782" t="s">
        <v>8355</v>
      </c>
      <c r="Q3782" s="14">
        <f t="shared" si="295"/>
        <v>120</v>
      </c>
      <c r="R3782" s="14">
        <f t="shared" si="296"/>
        <v>100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9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0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8313</v>
      </c>
      <c r="P3783" t="s">
        <v>8355</v>
      </c>
      <c r="Q3783" s="14">
        <f t="shared" si="295"/>
        <v>110</v>
      </c>
      <c r="R3783" s="14">
        <f t="shared" si="296"/>
        <v>94.9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33" x14ac:dyDescent="0.25">
      <c r="A3784">
        <v>2937</v>
      </c>
      <c r="B3784" s="3" t="s">
        <v>2937</v>
      </c>
      <c r="C3784" s="3" t="s">
        <v>7047</v>
      </c>
      <c r="D3784" s="6">
        <v>1500</v>
      </c>
      <c r="E3784" s="8">
        <v>2000</v>
      </c>
      <c r="F3784" s="10" t="s">
        <v>8218</v>
      </c>
      <c r="G3784" t="s">
        <v>8224</v>
      </c>
      <c r="H3784" t="s">
        <v>8246</v>
      </c>
      <c r="I3784">
        <v>1405249113</v>
      </c>
      <c r="J3784">
        <v>1402657113</v>
      </c>
      <c r="K3784" t="b">
        <v>0</v>
      </c>
      <c r="L3784">
        <v>55</v>
      </c>
      <c r="M3784" t="b">
        <v>1</v>
      </c>
      <c r="N3784" t="s">
        <v>8303</v>
      </c>
      <c r="O3784" s="10" t="s">
        <v>8313</v>
      </c>
      <c r="P3784" t="s">
        <v>8355</v>
      </c>
      <c r="Q3784" s="14">
        <f t="shared" si="295"/>
        <v>133</v>
      </c>
      <c r="R3784" s="14">
        <f t="shared" si="296"/>
        <v>36.36</v>
      </c>
      <c r="S3784" s="16">
        <f t="shared" si="297"/>
        <v>41803.457326388889</v>
      </c>
      <c r="T3784" s="16">
        <f t="shared" si="298"/>
        <v>41833.457326388889</v>
      </c>
      <c r="U3784">
        <f t="shared" si="299"/>
        <v>2014</v>
      </c>
    </row>
    <row r="3785" spans="1:21" ht="49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0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8313</v>
      </c>
      <c r="P3785" t="s">
        <v>8355</v>
      </c>
      <c r="Q3785" s="14">
        <f t="shared" si="295"/>
        <v>129</v>
      </c>
      <c r="R3785" s="14">
        <f t="shared" si="296"/>
        <v>64.459999999999994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9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0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8313</v>
      </c>
      <c r="P3786" t="s">
        <v>8355</v>
      </c>
      <c r="Q3786" s="14">
        <f t="shared" si="295"/>
        <v>115</v>
      </c>
      <c r="R3786" s="14">
        <f t="shared" si="296"/>
        <v>115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9" x14ac:dyDescent="0.25">
      <c r="A3787">
        <v>3762</v>
      </c>
      <c r="B3787" s="3" t="s">
        <v>3759</v>
      </c>
      <c r="C3787" s="3" t="s">
        <v>7872</v>
      </c>
      <c r="D3787" s="6">
        <v>1250</v>
      </c>
      <c r="E3787" s="8">
        <v>1328</v>
      </c>
      <c r="F3787" s="10" t="s">
        <v>8218</v>
      </c>
      <c r="G3787" t="s">
        <v>8224</v>
      </c>
      <c r="H3787" t="s">
        <v>8246</v>
      </c>
      <c r="I3787">
        <v>1438543889</v>
      </c>
      <c r="J3787">
        <v>1436383889</v>
      </c>
      <c r="K3787" t="b">
        <v>0</v>
      </c>
      <c r="L3787">
        <v>28</v>
      </c>
      <c r="M3787" t="b">
        <v>1</v>
      </c>
      <c r="N3787" t="s">
        <v>8303</v>
      </c>
      <c r="O3787" s="10" t="s">
        <v>8313</v>
      </c>
      <c r="P3787" t="s">
        <v>8355</v>
      </c>
      <c r="Q3787" s="14">
        <f t="shared" si="295"/>
        <v>106</v>
      </c>
      <c r="R3787" s="14">
        <f t="shared" si="296"/>
        <v>47.43</v>
      </c>
      <c r="S3787" s="16">
        <f t="shared" si="297"/>
        <v>42193.813530092593</v>
      </c>
      <c r="T3787" s="16">
        <f t="shared" si="298"/>
        <v>42218.813530092593</v>
      </c>
      <c r="U3787">
        <f t="shared" si="299"/>
        <v>2015</v>
      </c>
    </row>
    <row r="3788" spans="1:21" ht="49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8313</v>
      </c>
      <c r="P3788" t="s">
        <v>8355</v>
      </c>
      <c r="Q3788" s="14">
        <f t="shared" si="295"/>
        <v>111</v>
      </c>
      <c r="R3788" s="14">
        <f t="shared" si="296"/>
        <v>93.77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9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0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8313</v>
      </c>
      <c r="P3789" t="s">
        <v>8355</v>
      </c>
      <c r="Q3789" s="14">
        <f t="shared" si="295"/>
        <v>100</v>
      </c>
      <c r="R3789" s="14">
        <f t="shared" si="296"/>
        <v>35.1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8313</v>
      </c>
      <c r="P3790" t="s">
        <v>8355</v>
      </c>
      <c r="Q3790" s="14">
        <f t="shared" si="295"/>
        <v>1</v>
      </c>
      <c r="R3790" s="14">
        <f t="shared" si="296"/>
        <v>500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9" x14ac:dyDescent="0.25">
      <c r="A3791">
        <v>3795</v>
      </c>
      <c r="B3791" s="3" t="s">
        <v>3792</v>
      </c>
      <c r="C3791" s="3" t="s">
        <v>7905</v>
      </c>
      <c r="D3791" s="6">
        <v>600</v>
      </c>
      <c r="E3791" s="8">
        <v>10</v>
      </c>
      <c r="F3791" t="s">
        <v>8220</v>
      </c>
      <c r="G3791" t="s">
        <v>8224</v>
      </c>
      <c r="H3791" t="s">
        <v>8246</v>
      </c>
      <c r="I3791">
        <v>1440801000</v>
      </c>
      <c r="J3791">
        <v>1437042490</v>
      </c>
      <c r="K3791" t="b">
        <v>0</v>
      </c>
      <c r="L3791">
        <v>2</v>
      </c>
      <c r="M3791" t="b">
        <v>0</v>
      </c>
      <c r="N3791" t="s">
        <v>8303</v>
      </c>
      <c r="O3791" s="10" t="s">
        <v>8313</v>
      </c>
      <c r="P3791" t="s">
        <v>8355</v>
      </c>
      <c r="Q3791" s="14">
        <f t="shared" si="295"/>
        <v>2</v>
      </c>
      <c r="R3791" s="14">
        <f t="shared" si="296"/>
        <v>5</v>
      </c>
      <c r="S3791" s="16">
        <f t="shared" si="297"/>
        <v>42201.436226851853</v>
      </c>
      <c r="T3791" s="16">
        <f t="shared" si="298"/>
        <v>42244.9375</v>
      </c>
      <c r="U3791">
        <f t="shared" si="299"/>
        <v>2015</v>
      </c>
    </row>
    <row r="3792" spans="1:21" ht="49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8313</v>
      </c>
      <c r="P3792" t="s">
        <v>8355</v>
      </c>
      <c r="Q3792" s="14">
        <f t="shared" si="295"/>
        <v>0</v>
      </c>
      <c r="R3792" s="14" t="e">
        <f t="shared" si="296"/>
        <v>#DIV/0!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3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8313</v>
      </c>
      <c r="P3793" t="s">
        <v>8355</v>
      </c>
      <c r="Q3793" s="14">
        <f t="shared" si="295"/>
        <v>0</v>
      </c>
      <c r="R3793" s="14" t="e">
        <f t="shared" si="296"/>
        <v>#DIV/0!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3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8313</v>
      </c>
      <c r="P3794" t="s">
        <v>8355</v>
      </c>
      <c r="Q3794" s="14">
        <f t="shared" si="295"/>
        <v>0</v>
      </c>
      <c r="R3794" s="14">
        <f t="shared" si="296"/>
        <v>17.5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9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8313</v>
      </c>
      <c r="P3795" t="s">
        <v>8355</v>
      </c>
      <c r="Q3795" s="14">
        <f t="shared" si="295"/>
        <v>60</v>
      </c>
      <c r="R3795" s="14">
        <f t="shared" si="296"/>
        <v>174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9" x14ac:dyDescent="0.25">
      <c r="A3796">
        <v>3755</v>
      </c>
      <c r="B3796" s="3" t="s">
        <v>3752</v>
      </c>
      <c r="C3796" s="3" t="s">
        <v>7865</v>
      </c>
      <c r="D3796" s="6">
        <v>550</v>
      </c>
      <c r="E3796" s="8">
        <v>713</v>
      </c>
      <c r="F3796" s="10" t="s">
        <v>8218</v>
      </c>
      <c r="G3796" t="s">
        <v>8224</v>
      </c>
      <c r="H3796" t="s">
        <v>8246</v>
      </c>
      <c r="I3796">
        <v>1460753307</v>
      </c>
      <c r="J3796">
        <v>1458161307</v>
      </c>
      <c r="K3796" t="b">
        <v>0</v>
      </c>
      <c r="L3796">
        <v>28</v>
      </c>
      <c r="M3796" t="b">
        <v>1</v>
      </c>
      <c r="N3796" t="s">
        <v>8303</v>
      </c>
      <c r="O3796" s="10" t="s">
        <v>8313</v>
      </c>
      <c r="P3796" t="s">
        <v>8355</v>
      </c>
      <c r="Q3796" s="14">
        <f t="shared" si="295"/>
        <v>130</v>
      </c>
      <c r="R3796" s="14">
        <f t="shared" si="296"/>
        <v>25.46</v>
      </c>
      <c r="S3796" s="16">
        <f t="shared" si="297"/>
        <v>42445.866979166662</v>
      </c>
      <c r="T3796" s="16">
        <f t="shared" si="298"/>
        <v>42475.866979166662</v>
      </c>
      <c r="U3796">
        <f t="shared" si="299"/>
        <v>2016</v>
      </c>
    </row>
    <row r="3797" spans="1:21" ht="49" x14ac:dyDescent="0.25">
      <c r="A3797">
        <v>2922</v>
      </c>
      <c r="B3797" s="3" t="s">
        <v>2922</v>
      </c>
      <c r="C3797" s="3" t="s">
        <v>7032</v>
      </c>
      <c r="D3797" s="6">
        <v>500</v>
      </c>
      <c r="E3797" s="8">
        <v>500</v>
      </c>
      <c r="F3797" s="10" t="s">
        <v>8218</v>
      </c>
      <c r="G3797" t="s">
        <v>8224</v>
      </c>
      <c r="H3797" t="s">
        <v>8246</v>
      </c>
      <c r="I3797">
        <v>1431982727</v>
      </c>
      <c r="J3797">
        <v>1428094727</v>
      </c>
      <c r="K3797" t="b">
        <v>0</v>
      </c>
      <c r="L3797">
        <v>6</v>
      </c>
      <c r="M3797" t="b">
        <v>1</v>
      </c>
      <c r="N3797" t="s">
        <v>8303</v>
      </c>
      <c r="O3797" s="10" t="s">
        <v>8313</v>
      </c>
      <c r="P3797" t="s">
        <v>8355</v>
      </c>
      <c r="Q3797" s="14">
        <f t="shared" si="295"/>
        <v>100</v>
      </c>
      <c r="R3797" s="14">
        <f t="shared" si="296"/>
        <v>83.33</v>
      </c>
      <c r="S3797" s="16">
        <f t="shared" si="297"/>
        <v>42097.874155092592</v>
      </c>
      <c r="T3797" s="16">
        <f t="shared" si="298"/>
        <v>42142.874155092592</v>
      </c>
      <c r="U3797">
        <f t="shared" si="299"/>
        <v>2015</v>
      </c>
    </row>
    <row r="3798" spans="1:21" ht="49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8313</v>
      </c>
      <c r="P3798" t="s">
        <v>8355</v>
      </c>
      <c r="Q3798" s="14">
        <f t="shared" si="295"/>
        <v>0</v>
      </c>
      <c r="R3798" s="14">
        <f t="shared" si="296"/>
        <v>1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2017</v>
      </c>
    </row>
    <row r="3799" spans="1:21" ht="49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8313</v>
      </c>
      <c r="P3799" t="s">
        <v>8355</v>
      </c>
      <c r="Q3799" s="14">
        <f t="shared" si="295"/>
        <v>90</v>
      </c>
      <c r="R3799" s="14">
        <f t="shared" si="296"/>
        <v>145.41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9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8313</v>
      </c>
      <c r="P3800" t="s">
        <v>8355</v>
      </c>
      <c r="Q3800" s="14">
        <f t="shared" si="295"/>
        <v>1</v>
      </c>
      <c r="R3800" s="14">
        <f t="shared" si="296"/>
        <v>205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3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8313</v>
      </c>
      <c r="P3801" t="s">
        <v>8355</v>
      </c>
      <c r="Q3801" s="14">
        <f t="shared" si="295"/>
        <v>4</v>
      </c>
      <c r="R3801" s="14">
        <f t="shared" si="296"/>
        <v>100.5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9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8313</v>
      </c>
      <c r="P3802" t="s">
        <v>8355</v>
      </c>
      <c r="Q3802" s="14">
        <f t="shared" si="295"/>
        <v>4</v>
      </c>
      <c r="R3802" s="14">
        <f t="shared" si="296"/>
        <v>55.06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2015</v>
      </c>
    </row>
    <row r="3803" spans="1:21" ht="49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8313</v>
      </c>
      <c r="P3803" t="s">
        <v>8355</v>
      </c>
      <c r="Q3803" s="14">
        <f t="shared" si="295"/>
        <v>9</v>
      </c>
      <c r="R3803" s="14">
        <f t="shared" si="296"/>
        <v>47.33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2015</v>
      </c>
    </row>
    <row r="3804" spans="1:21" ht="49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8313</v>
      </c>
      <c r="P3804" t="s">
        <v>8355</v>
      </c>
      <c r="Q3804" s="14">
        <f t="shared" si="295"/>
        <v>0</v>
      </c>
      <c r="R3804" s="14" t="e">
        <f t="shared" si="296"/>
        <v>#DIV/0!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3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8313</v>
      </c>
      <c r="P3805" t="s">
        <v>8355</v>
      </c>
      <c r="Q3805" s="14">
        <f t="shared" si="295"/>
        <v>20</v>
      </c>
      <c r="R3805" s="14">
        <f t="shared" si="296"/>
        <v>58.95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9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8313</v>
      </c>
      <c r="P3806" t="s">
        <v>8355</v>
      </c>
      <c r="Q3806" s="14">
        <f t="shared" si="295"/>
        <v>0</v>
      </c>
      <c r="R3806" s="14" t="e">
        <f t="shared" si="296"/>
        <v>#DIV/0!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9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8313</v>
      </c>
      <c r="P3807" t="s">
        <v>8355</v>
      </c>
      <c r="Q3807" s="14">
        <f t="shared" si="295"/>
        <v>0</v>
      </c>
      <c r="R3807" s="14">
        <f t="shared" si="296"/>
        <v>1.5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9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8313</v>
      </c>
      <c r="P3808" t="s">
        <v>8355</v>
      </c>
      <c r="Q3808" s="14">
        <f t="shared" si="295"/>
        <v>0</v>
      </c>
      <c r="R3808" s="14">
        <f t="shared" si="296"/>
        <v>5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9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8313</v>
      </c>
      <c r="P3809" t="s">
        <v>8355</v>
      </c>
      <c r="Q3809" s="14">
        <f t="shared" si="295"/>
        <v>30</v>
      </c>
      <c r="R3809" s="14">
        <f t="shared" si="296"/>
        <v>50.56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9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8313</v>
      </c>
      <c r="P3810" t="s">
        <v>8314</v>
      </c>
      <c r="Q3810" s="14">
        <f t="shared" si="295"/>
        <v>100</v>
      </c>
      <c r="R3810" s="14">
        <f t="shared" si="296"/>
        <v>41.67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9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0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8313</v>
      </c>
      <c r="P3811" t="s">
        <v>8314</v>
      </c>
      <c r="Q3811" s="14">
        <f t="shared" si="295"/>
        <v>101</v>
      </c>
      <c r="R3811" s="14">
        <f t="shared" si="296"/>
        <v>53.29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9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0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8313</v>
      </c>
      <c r="P3812" t="s">
        <v>8314</v>
      </c>
      <c r="Q3812" s="14">
        <f t="shared" si="295"/>
        <v>122</v>
      </c>
      <c r="R3812" s="14">
        <f t="shared" si="296"/>
        <v>70.23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9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0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8313</v>
      </c>
      <c r="P3813" t="s">
        <v>8314</v>
      </c>
      <c r="Q3813" s="14">
        <f t="shared" si="295"/>
        <v>330</v>
      </c>
      <c r="R3813" s="14">
        <f t="shared" si="296"/>
        <v>43.42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9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0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8313</v>
      </c>
      <c r="P3814" t="s">
        <v>8314</v>
      </c>
      <c r="Q3814" s="14">
        <f t="shared" si="295"/>
        <v>110</v>
      </c>
      <c r="R3814" s="14">
        <f t="shared" si="296"/>
        <v>199.18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9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0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8313</v>
      </c>
      <c r="P3815" t="s">
        <v>8314</v>
      </c>
      <c r="Q3815" s="14">
        <f t="shared" si="295"/>
        <v>101</v>
      </c>
      <c r="R3815" s="14">
        <f t="shared" si="296"/>
        <v>78.52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9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0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8313</v>
      </c>
      <c r="P3816" t="s">
        <v>8314</v>
      </c>
      <c r="Q3816" s="14">
        <f t="shared" si="295"/>
        <v>140</v>
      </c>
      <c r="R3816" s="14">
        <f t="shared" si="296"/>
        <v>61.82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3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0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8313</v>
      </c>
      <c r="P3817" t="s">
        <v>8314</v>
      </c>
      <c r="Q3817" s="14">
        <f t="shared" si="295"/>
        <v>100</v>
      </c>
      <c r="R3817" s="14">
        <f t="shared" si="296"/>
        <v>50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0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8313</v>
      </c>
      <c r="P3818" t="s">
        <v>8314</v>
      </c>
      <c r="Q3818" s="14">
        <f t="shared" si="295"/>
        <v>119</v>
      </c>
      <c r="R3818" s="14">
        <f t="shared" si="296"/>
        <v>48.34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9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0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8313</v>
      </c>
      <c r="P3819" t="s">
        <v>8314</v>
      </c>
      <c r="Q3819" s="14">
        <f t="shared" si="295"/>
        <v>107</v>
      </c>
      <c r="R3819" s="14">
        <f t="shared" si="296"/>
        <v>107.25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9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8313</v>
      </c>
      <c r="P3820" t="s">
        <v>8314</v>
      </c>
      <c r="Q3820" s="14">
        <f t="shared" si="295"/>
        <v>228</v>
      </c>
      <c r="R3820" s="14">
        <f t="shared" si="296"/>
        <v>57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3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0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8313</v>
      </c>
      <c r="P3821" t="s">
        <v>8314</v>
      </c>
      <c r="Q3821" s="14">
        <f t="shared" si="295"/>
        <v>106</v>
      </c>
      <c r="R3821" s="14">
        <f t="shared" si="296"/>
        <v>40.92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9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0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8313</v>
      </c>
      <c r="P3822" t="s">
        <v>8314</v>
      </c>
      <c r="Q3822" s="14">
        <f t="shared" si="295"/>
        <v>143</v>
      </c>
      <c r="R3822" s="14">
        <f t="shared" si="296"/>
        <v>21.5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9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0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8313</v>
      </c>
      <c r="P3823" t="s">
        <v>8314</v>
      </c>
      <c r="Q3823" s="14">
        <f t="shared" si="295"/>
        <v>105</v>
      </c>
      <c r="R3823" s="14">
        <f t="shared" si="296"/>
        <v>79.540000000000006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2016</v>
      </c>
    </row>
    <row r="3824" spans="1:21" ht="49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0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8313</v>
      </c>
      <c r="P3824" t="s">
        <v>8314</v>
      </c>
      <c r="Q3824" s="14">
        <f t="shared" si="295"/>
        <v>110</v>
      </c>
      <c r="R3824" s="14">
        <f t="shared" si="296"/>
        <v>72.38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2016</v>
      </c>
    </row>
    <row r="3825" spans="1:21" ht="49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0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8313</v>
      </c>
      <c r="P3825" t="s">
        <v>8314</v>
      </c>
      <c r="Q3825" s="14">
        <f t="shared" si="295"/>
        <v>106</v>
      </c>
      <c r="R3825" s="14">
        <f t="shared" si="296"/>
        <v>64.63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9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0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8313</v>
      </c>
      <c r="P3826" t="s">
        <v>8314</v>
      </c>
      <c r="Q3826" s="14">
        <f t="shared" si="295"/>
        <v>108</v>
      </c>
      <c r="R3826" s="14">
        <f t="shared" si="296"/>
        <v>38.57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9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0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8313</v>
      </c>
      <c r="P3827" t="s">
        <v>8314</v>
      </c>
      <c r="Q3827" s="14">
        <f t="shared" si="295"/>
        <v>105</v>
      </c>
      <c r="R3827" s="14">
        <f t="shared" si="296"/>
        <v>107.57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3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0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8313</v>
      </c>
      <c r="P3828" t="s">
        <v>8314</v>
      </c>
      <c r="Q3828" s="14">
        <f t="shared" si="295"/>
        <v>119</v>
      </c>
      <c r="R3828" s="14">
        <f t="shared" si="296"/>
        <v>27.5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0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8313</v>
      </c>
      <c r="P3829" t="s">
        <v>8314</v>
      </c>
      <c r="Q3829" s="14">
        <f t="shared" si="295"/>
        <v>153</v>
      </c>
      <c r="R3829" s="14">
        <f t="shared" si="296"/>
        <v>70.459999999999994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9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8313</v>
      </c>
      <c r="P3830" t="s">
        <v>8314</v>
      </c>
      <c r="Q3830" s="14">
        <f t="shared" si="295"/>
        <v>100</v>
      </c>
      <c r="R3830" s="14">
        <f t="shared" si="296"/>
        <v>178.57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9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0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8313</v>
      </c>
      <c r="P3831" t="s">
        <v>8314</v>
      </c>
      <c r="Q3831" s="14">
        <f t="shared" si="295"/>
        <v>100</v>
      </c>
      <c r="R3831" s="14">
        <f t="shared" si="296"/>
        <v>62.63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9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0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8313</v>
      </c>
      <c r="P3832" t="s">
        <v>8314</v>
      </c>
      <c r="Q3832" s="14">
        <f t="shared" si="295"/>
        <v>225</v>
      </c>
      <c r="R3832" s="14">
        <f t="shared" si="296"/>
        <v>75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9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0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8313</v>
      </c>
      <c r="P3833" t="s">
        <v>8314</v>
      </c>
      <c r="Q3833" s="14">
        <f t="shared" si="295"/>
        <v>106</v>
      </c>
      <c r="R3833" s="14">
        <f t="shared" si="296"/>
        <v>58.9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9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0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8313</v>
      </c>
      <c r="P3834" t="s">
        <v>8314</v>
      </c>
      <c r="Q3834" s="14">
        <f t="shared" si="295"/>
        <v>105</v>
      </c>
      <c r="R3834" s="14">
        <f t="shared" si="296"/>
        <v>139.56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9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0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8313</v>
      </c>
      <c r="P3835" t="s">
        <v>8314</v>
      </c>
      <c r="Q3835" s="14">
        <f t="shared" si="295"/>
        <v>117</v>
      </c>
      <c r="R3835" s="14">
        <f t="shared" si="296"/>
        <v>70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9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0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8313</v>
      </c>
      <c r="P3836" t="s">
        <v>8314</v>
      </c>
      <c r="Q3836" s="14">
        <f t="shared" si="295"/>
        <v>109</v>
      </c>
      <c r="R3836" s="14">
        <f t="shared" si="296"/>
        <v>57.39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9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0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8313</v>
      </c>
      <c r="P3837" t="s">
        <v>8314</v>
      </c>
      <c r="Q3837" s="14">
        <f t="shared" si="295"/>
        <v>160</v>
      </c>
      <c r="R3837" s="14">
        <f t="shared" si="296"/>
        <v>40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9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0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8313</v>
      </c>
      <c r="P3838" t="s">
        <v>8314</v>
      </c>
      <c r="Q3838" s="14">
        <f t="shared" si="295"/>
        <v>113</v>
      </c>
      <c r="R3838" s="14">
        <f t="shared" si="296"/>
        <v>64.290000000000006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3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0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8313</v>
      </c>
      <c r="P3839" t="s">
        <v>8314</v>
      </c>
      <c r="Q3839" s="14">
        <f t="shared" si="295"/>
        <v>102</v>
      </c>
      <c r="R3839" s="14">
        <f t="shared" si="296"/>
        <v>120.12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9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8313</v>
      </c>
      <c r="P3840" t="s">
        <v>8314</v>
      </c>
      <c r="Q3840" s="14">
        <f t="shared" si="295"/>
        <v>101</v>
      </c>
      <c r="R3840" s="14">
        <f t="shared" si="296"/>
        <v>1008.24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9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0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8313</v>
      </c>
      <c r="P3841" t="s">
        <v>8314</v>
      </c>
      <c r="Q3841" s="14">
        <f t="shared" si="295"/>
        <v>101</v>
      </c>
      <c r="R3841" s="14">
        <f t="shared" si="296"/>
        <v>63.28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9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0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8313</v>
      </c>
      <c r="P3842" t="s">
        <v>8314</v>
      </c>
      <c r="Q3842" s="14">
        <f t="shared" si="295"/>
        <v>6500</v>
      </c>
      <c r="R3842" s="14">
        <f t="shared" si="296"/>
        <v>21.67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9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8313</v>
      </c>
      <c r="P3843" t="s">
        <v>8314</v>
      </c>
      <c r="Q3843" s="14">
        <f t="shared" ref="Q3843:Q3906" si="300">ROUND(E3843/D3843*100,0)</f>
        <v>9</v>
      </c>
      <c r="R3843" s="14">
        <f t="shared" ref="R3843:R3906" si="301">ROUND(E3843/L3843,2)</f>
        <v>25.65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49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8313</v>
      </c>
      <c r="P3844" t="s">
        <v>8314</v>
      </c>
      <c r="Q3844" s="14">
        <f t="shared" si="300"/>
        <v>22</v>
      </c>
      <c r="R3844" s="14">
        <f t="shared" si="301"/>
        <v>47.7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9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8313</v>
      </c>
      <c r="P3845" t="s">
        <v>8314</v>
      </c>
      <c r="Q3845" s="14">
        <f t="shared" si="300"/>
        <v>21</v>
      </c>
      <c r="R3845" s="14">
        <f t="shared" si="301"/>
        <v>56.05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9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8313</v>
      </c>
      <c r="P3846" t="s">
        <v>8314</v>
      </c>
      <c r="Q3846" s="14">
        <f t="shared" si="300"/>
        <v>41</v>
      </c>
      <c r="R3846" s="14">
        <f t="shared" si="301"/>
        <v>81.319999999999993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8313</v>
      </c>
      <c r="P3847" t="s">
        <v>8314</v>
      </c>
      <c r="Q3847" s="14">
        <f t="shared" si="300"/>
        <v>2</v>
      </c>
      <c r="R3847" s="14">
        <f t="shared" si="301"/>
        <v>70.17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9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8313</v>
      </c>
      <c r="P3848" t="s">
        <v>8314</v>
      </c>
      <c r="Q3848" s="14">
        <f t="shared" si="300"/>
        <v>3</v>
      </c>
      <c r="R3848" s="14">
        <f t="shared" si="301"/>
        <v>23.63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9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8313</v>
      </c>
      <c r="P3849" t="s">
        <v>8314</v>
      </c>
      <c r="Q3849" s="14">
        <f t="shared" si="300"/>
        <v>16</v>
      </c>
      <c r="R3849" s="14">
        <f t="shared" si="301"/>
        <v>188.56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9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8313</v>
      </c>
      <c r="P3850" t="s">
        <v>8314</v>
      </c>
      <c r="Q3850" s="14">
        <f t="shared" si="300"/>
        <v>16</v>
      </c>
      <c r="R3850" s="14">
        <f t="shared" si="301"/>
        <v>49.51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9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8313</v>
      </c>
      <c r="P3851" t="s">
        <v>8314</v>
      </c>
      <c r="Q3851" s="14">
        <f t="shared" si="300"/>
        <v>7</v>
      </c>
      <c r="R3851" s="14">
        <f t="shared" si="301"/>
        <v>75.459999999999994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3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8313</v>
      </c>
      <c r="P3852" t="s">
        <v>8314</v>
      </c>
      <c r="Q3852" s="14">
        <f t="shared" si="300"/>
        <v>4</v>
      </c>
      <c r="R3852" s="14">
        <f t="shared" si="301"/>
        <v>9.5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2015</v>
      </c>
    </row>
    <row r="3853" spans="1:21" ht="49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8313</v>
      </c>
      <c r="P3853" t="s">
        <v>8314</v>
      </c>
      <c r="Q3853" s="14">
        <f t="shared" si="300"/>
        <v>34</v>
      </c>
      <c r="R3853" s="14">
        <f t="shared" si="301"/>
        <v>35.5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9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8313</v>
      </c>
      <c r="P3854" t="s">
        <v>8314</v>
      </c>
      <c r="Q3854" s="14">
        <f t="shared" si="300"/>
        <v>0</v>
      </c>
      <c r="R3854" s="14">
        <f t="shared" si="301"/>
        <v>10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3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8313</v>
      </c>
      <c r="P3855" t="s">
        <v>8314</v>
      </c>
      <c r="Q3855" s="14">
        <f t="shared" si="300"/>
        <v>0</v>
      </c>
      <c r="R3855" s="14">
        <f t="shared" si="301"/>
        <v>13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3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8313</v>
      </c>
      <c r="P3856" t="s">
        <v>8314</v>
      </c>
      <c r="Q3856" s="14">
        <f t="shared" si="300"/>
        <v>16</v>
      </c>
      <c r="R3856" s="14">
        <f t="shared" si="301"/>
        <v>89.4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9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8313</v>
      </c>
      <c r="P3857" t="s">
        <v>8314</v>
      </c>
      <c r="Q3857" s="14">
        <f t="shared" si="300"/>
        <v>3</v>
      </c>
      <c r="R3857" s="14">
        <f t="shared" si="301"/>
        <v>25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9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8313</v>
      </c>
      <c r="P3858" t="s">
        <v>8314</v>
      </c>
      <c r="Q3858" s="14">
        <f t="shared" si="300"/>
        <v>0</v>
      </c>
      <c r="R3858" s="14">
        <f t="shared" si="301"/>
        <v>1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9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8313</v>
      </c>
      <c r="P3859" t="s">
        <v>8314</v>
      </c>
      <c r="Q3859" s="14">
        <f t="shared" si="300"/>
        <v>5</v>
      </c>
      <c r="R3859" s="14">
        <f t="shared" si="301"/>
        <v>65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8313</v>
      </c>
      <c r="P3860" t="s">
        <v>8314</v>
      </c>
      <c r="Q3860" s="14">
        <f t="shared" si="300"/>
        <v>2</v>
      </c>
      <c r="R3860" s="14">
        <f t="shared" si="301"/>
        <v>10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9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8313</v>
      </c>
      <c r="P3861" t="s">
        <v>8314</v>
      </c>
      <c r="Q3861" s="14">
        <f t="shared" si="300"/>
        <v>0</v>
      </c>
      <c r="R3861" s="14">
        <f t="shared" si="301"/>
        <v>1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9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8313</v>
      </c>
      <c r="P3862" t="s">
        <v>8314</v>
      </c>
      <c r="Q3862" s="14">
        <f t="shared" si="300"/>
        <v>18</v>
      </c>
      <c r="R3862" s="14">
        <f t="shared" si="301"/>
        <v>81.540000000000006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7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8313</v>
      </c>
      <c r="P3863" t="s">
        <v>8314</v>
      </c>
      <c r="Q3863" s="14">
        <f t="shared" si="300"/>
        <v>5</v>
      </c>
      <c r="R3863" s="14">
        <f t="shared" si="301"/>
        <v>100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3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8313</v>
      </c>
      <c r="P3864" t="s">
        <v>8314</v>
      </c>
      <c r="Q3864" s="14">
        <f t="shared" si="300"/>
        <v>0</v>
      </c>
      <c r="R3864" s="14">
        <f t="shared" si="301"/>
        <v>1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9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8313</v>
      </c>
      <c r="P3865" t="s">
        <v>8314</v>
      </c>
      <c r="Q3865" s="14">
        <f t="shared" si="300"/>
        <v>0</v>
      </c>
      <c r="R3865" s="14" t="e">
        <f t="shared" si="301"/>
        <v>#DIV/0!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9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8313</v>
      </c>
      <c r="P3866" t="s">
        <v>8314</v>
      </c>
      <c r="Q3866" s="14">
        <f t="shared" si="300"/>
        <v>1</v>
      </c>
      <c r="R3866" s="14">
        <f t="shared" si="301"/>
        <v>20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9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8313</v>
      </c>
      <c r="P3867" t="s">
        <v>8314</v>
      </c>
      <c r="Q3867" s="14">
        <f t="shared" si="300"/>
        <v>27</v>
      </c>
      <c r="R3867" s="14">
        <f t="shared" si="301"/>
        <v>46.43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3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8313</v>
      </c>
      <c r="P3868" t="s">
        <v>8314</v>
      </c>
      <c r="Q3868" s="14">
        <f t="shared" si="300"/>
        <v>1</v>
      </c>
      <c r="R3868" s="14">
        <f t="shared" si="301"/>
        <v>5.5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9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8313</v>
      </c>
      <c r="P3869" t="s">
        <v>8314</v>
      </c>
      <c r="Q3869" s="14">
        <f t="shared" si="300"/>
        <v>13</v>
      </c>
      <c r="R3869" s="14">
        <f t="shared" si="301"/>
        <v>50.2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49" x14ac:dyDescent="0.25">
      <c r="A3870">
        <v>3632</v>
      </c>
      <c r="B3870" s="3" t="s">
        <v>3630</v>
      </c>
      <c r="C3870" s="3" t="s">
        <v>7742</v>
      </c>
      <c r="D3870" s="6">
        <v>500</v>
      </c>
      <c r="E3870" s="8">
        <v>100</v>
      </c>
      <c r="F3870" t="s">
        <v>8220</v>
      </c>
      <c r="G3870" t="s">
        <v>8224</v>
      </c>
      <c r="H3870" t="s">
        <v>8246</v>
      </c>
      <c r="I3870">
        <v>1416781749</v>
      </c>
      <c r="J3870">
        <v>1415053749</v>
      </c>
      <c r="K3870" t="b">
        <v>0</v>
      </c>
      <c r="L3870">
        <v>1</v>
      </c>
      <c r="M3870" t="b">
        <v>0</v>
      </c>
      <c r="N3870" t="s">
        <v>8303</v>
      </c>
      <c r="O3870" s="10" t="s">
        <v>8313</v>
      </c>
      <c r="P3870" t="s">
        <v>8355</v>
      </c>
      <c r="Q3870" s="14">
        <f t="shared" si="300"/>
        <v>20</v>
      </c>
      <c r="R3870" s="14">
        <f t="shared" si="301"/>
        <v>100</v>
      </c>
      <c r="S3870" s="16">
        <f t="shared" si="302"/>
        <v>41946.936909722222</v>
      </c>
      <c r="T3870" s="16">
        <f t="shared" si="303"/>
        <v>41966.936909722222</v>
      </c>
      <c r="U3870">
        <f t="shared" si="304"/>
        <v>2014</v>
      </c>
    </row>
    <row r="3871" spans="1:21" ht="33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8313</v>
      </c>
      <c r="P3871" t="s">
        <v>8355</v>
      </c>
      <c r="Q3871" s="14">
        <f t="shared" si="300"/>
        <v>3</v>
      </c>
      <c r="R3871" s="14">
        <f t="shared" si="301"/>
        <v>30.13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9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8313</v>
      </c>
      <c r="P3872" t="s">
        <v>8355</v>
      </c>
      <c r="Q3872" s="14">
        <f t="shared" si="300"/>
        <v>15</v>
      </c>
      <c r="R3872" s="14">
        <f t="shared" si="301"/>
        <v>150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3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8313</v>
      </c>
      <c r="P3873" t="s">
        <v>8355</v>
      </c>
      <c r="Q3873" s="14">
        <f t="shared" si="300"/>
        <v>3</v>
      </c>
      <c r="R3873" s="14">
        <f t="shared" si="301"/>
        <v>13.33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9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8313</v>
      </c>
      <c r="P3874" t="s">
        <v>8355</v>
      </c>
      <c r="Q3874" s="14">
        <f t="shared" si="300"/>
        <v>0</v>
      </c>
      <c r="R3874" s="14" t="e">
        <f t="shared" si="301"/>
        <v>#DIV/0!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9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8313</v>
      </c>
      <c r="P3875" t="s">
        <v>8355</v>
      </c>
      <c r="Q3875" s="14">
        <f t="shared" si="300"/>
        <v>0</v>
      </c>
      <c r="R3875" s="14" t="e">
        <f t="shared" si="301"/>
        <v>#DIV/0!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9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8313</v>
      </c>
      <c r="P3876" t="s">
        <v>8355</v>
      </c>
      <c r="Q3876" s="14">
        <f t="shared" si="300"/>
        <v>0</v>
      </c>
      <c r="R3876" s="14" t="e">
        <f t="shared" si="301"/>
        <v>#DIV/0!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9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8313</v>
      </c>
      <c r="P3877" t="s">
        <v>8355</v>
      </c>
      <c r="Q3877" s="14">
        <f t="shared" si="300"/>
        <v>0</v>
      </c>
      <c r="R3877" s="14" t="e">
        <f t="shared" si="301"/>
        <v>#DIV/0!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9" x14ac:dyDescent="0.25">
      <c r="A3878">
        <v>3647</v>
      </c>
      <c r="B3878" s="3" t="s">
        <v>3645</v>
      </c>
      <c r="C3878" s="3" t="s">
        <v>7757</v>
      </c>
      <c r="D3878" s="6">
        <v>500</v>
      </c>
      <c r="E3878" s="8">
        <v>30</v>
      </c>
      <c r="F3878" t="s">
        <v>8220</v>
      </c>
      <c r="G3878" t="s">
        <v>8224</v>
      </c>
      <c r="H3878" t="s">
        <v>8246</v>
      </c>
      <c r="I3878">
        <v>1475258327</v>
      </c>
      <c r="J3878">
        <v>1471370327</v>
      </c>
      <c r="K3878" t="b">
        <v>0</v>
      </c>
      <c r="L3878">
        <v>2</v>
      </c>
      <c r="M3878" t="b">
        <v>0</v>
      </c>
      <c r="N3878" t="s">
        <v>8303</v>
      </c>
      <c r="O3878" s="10" t="s">
        <v>8313</v>
      </c>
      <c r="P3878" t="s">
        <v>8355</v>
      </c>
      <c r="Q3878" s="14">
        <f t="shared" si="300"/>
        <v>6</v>
      </c>
      <c r="R3878" s="14">
        <f t="shared" si="301"/>
        <v>15</v>
      </c>
      <c r="S3878" s="16">
        <f t="shared" si="302"/>
        <v>42598.749155092592</v>
      </c>
      <c r="T3878" s="16">
        <f t="shared" si="303"/>
        <v>42643.749155092592</v>
      </c>
      <c r="U3878">
        <f t="shared" si="304"/>
        <v>2016</v>
      </c>
    </row>
    <row r="3879" spans="1:21" ht="49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8313</v>
      </c>
      <c r="P3879" t="s">
        <v>8355</v>
      </c>
      <c r="Q3879" s="14">
        <f t="shared" si="300"/>
        <v>5</v>
      </c>
      <c r="R3879" s="14">
        <f t="shared" si="301"/>
        <v>88.64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9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8313</v>
      </c>
      <c r="P3880" t="s">
        <v>8355</v>
      </c>
      <c r="Q3880" s="14">
        <f t="shared" si="300"/>
        <v>0</v>
      </c>
      <c r="R3880" s="14">
        <f t="shared" si="301"/>
        <v>10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65" x14ac:dyDescent="0.25">
      <c r="A3881">
        <v>3752</v>
      </c>
      <c r="B3881" s="3" t="s">
        <v>3749</v>
      </c>
      <c r="C3881" s="3" t="s">
        <v>7862</v>
      </c>
      <c r="D3881" s="6">
        <v>500</v>
      </c>
      <c r="E3881" s="8">
        <v>565</v>
      </c>
      <c r="F3881" s="10" t="s">
        <v>8218</v>
      </c>
      <c r="G3881" t="s">
        <v>8224</v>
      </c>
      <c r="H3881" t="s">
        <v>8246</v>
      </c>
      <c r="I3881">
        <v>1476651600</v>
      </c>
      <c r="J3881">
        <v>1473189335</v>
      </c>
      <c r="K3881" t="b">
        <v>0</v>
      </c>
      <c r="L3881">
        <v>15</v>
      </c>
      <c r="M3881" t="b">
        <v>1</v>
      </c>
      <c r="N3881" t="s">
        <v>8303</v>
      </c>
      <c r="O3881" s="10" t="s">
        <v>8313</v>
      </c>
      <c r="P3881" t="s">
        <v>8355</v>
      </c>
      <c r="Q3881" s="14">
        <f t="shared" si="300"/>
        <v>113</v>
      </c>
      <c r="R3881" s="14">
        <f t="shared" si="301"/>
        <v>37.67</v>
      </c>
      <c r="S3881" s="16">
        <f t="shared" si="302"/>
        <v>42619.802488425921</v>
      </c>
      <c r="T3881" s="16">
        <f t="shared" si="303"/>
        <v>42659.875</v>
      </c>
      <c r="U3881">
        <f t="shared" si="304"/>
        <v>2016</v>
      </c>
    </row>
    <row r="3882" spans="1:21" ht="49" x14ac:dyDescent="0.25">
      <c r="A3882">
        <v>3761</v>
      </c>
      <c r="B3882" s="3" t="s">
        <v>3758</v>
      </c>
      <c r="C3882" s="3" t="s">
        <v>7871</v>
      </c>
      <c r="D3882" s="6">
        <v>500</v>
      </c>
      <c r="E3882" s="8">
        <v>500</v>
      </c>
      <c r="F3882" s="10" t="s">
        <v>8218</v>
      </c>
      <c r="G3882" t="s">
        <v>8224</v>
      </c>
      <c r="H3882" t="s">
        <v>8246</v>
      </c>
      <c r="I3882">
        <v>1439247600</v>
      </c>
      <c r="J3882">
        <v>1434625937</v>
      </c>
      <c r="K3882" t="b">
        <v>0</v>
      </c>
      <c r="L3882">
        <v>3</v>
      </c>
      <c r="M3882" t="b">
        <v>1</v>
      </c>
      <c r="N3882" t="s">
        <v>8303</v>
      </c>
      <c r="O3882" s="10" t="s">
        <v>8313</v>
      </c>
      <c r="P3882" t="s">
        <v>8355</v>
      </c>
      <c r="Q3882" s="14">
        <f t="shared" si="300"/>
        <v>100</v>
      </c>
      <c r="R3882" s="14">
        <f t="shared" si="301"/>
        <v>166.67</v>
      </c>
      <c r="S3882" s="16">
        <f t="shared" si="302"/>
        <v>42173.466863425929</v>
      </c>
      <c r="T3882" s="16">
        <f t="shared" si="303"/>
        <v>42226.958333333328</v>
      </c>
      <c r="U3882">
        <f t="shared" si="304"/>
        <v>2015</v>
      </c>
    </row>
    <row r="3883" spans="1:21" ht="33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8313</v>
      </c>
      <c r="P3883" t="s">
        <v>8355</v>
      </c>
      <c r="Q3883" s="14">
        <f t="shared" si="300"/>
        <v>5</v>
      </c>
      <c r="R3883" s="14">
        <f t="shared" si="301"/>
        <v>25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9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8313</v>
      </c>
      <c r="P3884" t="s">
        <v>8355</v>
      </c>
      <c r="Q3884" s="14">
        <f t="shared" si="300"/>
        <v>0</v>
      </c>
      <c r="R3884" s="14" t="e">
        <f t="shared" si="301"/>
        <v>#DIV/0!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9" x14ac:dyDescent="0.25">
      <c r="A3885">
        <v>3188</v>
      </c>
      <c r="B3885" s="3" t="s">
        <v>3188</v>
      </c>
      <c r="C3885" s="3" t="s">
        <v>7298</v>
      </c>
      <c r="D3885" s="6">
        <v>200</v>
      </c>
      <c r="E3885" s="8">
        <v>130</v>
      </c>
      <c r="F3885" t="s">
        <v>8220</v>
      </c>
      <c r="G3885" t="s">
        <v>8224</v>
      </c>
      <c r="H3885" t="s">
        <v>8246</v>
      </c>
      <c r="I3885">
        <v>1433930302</v>
      </c>
      <c r="J3885">
        <v>1432115902</v>
      </c>
      <c r="K3885" t="b">
        <v>0</v>
      </c>
      <c r="L3885">
        <v>9</v>
      </c>
      <c r="M3885" t="b">
        <v>0</v>
      </c>
      <c r="N3885" t="s">
        <v>8303</v>
      </c>
      <c r="O3885" s="10" t="s">
        <v>8313</v>
      </c>
      <c r="P3885" t="s">
        <v>8355</v>
      </c>
      <c r="Q3885" s="14">
        <f t="shared" si="300"/>
        <v>65</v>
      </c>
      <c r="R3885" s="14">
        <f t="shared" si="301"/>
        <v>14.44</v>
      </c>
      <c r="S3885" s="16">
        <f t="shared" si="302"/>
        <v>42144.415532407409</v>
      </c>
      <c r="T3885" s="16">
        <f t="shared" si="303"/>
        <v>42165.415532407409</v>
      </c>
      <c r="U3885">
        <f t="shared" si="304"/>
        <v>2015</v>
      </c>
    </row>
    <row r="3886" spans="1:21" ht="49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8313</v>
      </c>
      <c r="P3886" t="s">
        <v>8355</v>
      </c>
      <c r="Q3886" s="14">
        <f t="shared" si="300"/>
        <v>0</v>
      </c>
      <c r="R3886" s="14" t="e">
        <f t="shared" si="301"/>
        <v>#DIV/0!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9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8313</v>
      </c>
      <c r="P3887" t="s">
        <v>8355</v>
      </c>
      <c r="Q3887" s="14">
        <f t="shared" si="300"/>
        <v>0</v>
      </c>
      <c r="R3887" s="14" t="e">
        <f t="shared" si="301"/>
        <v>#DIV/0!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7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8313</v>
      </c>
      <c r="P3888" t="s">
        <v>8355</v>
      </c>
      <c r="Q3888" s="14">
        <f t="shared" si="300"/>
        <v>0</v>
      </c>
      <c r="R3888" s="14" t="e">
        <f t="shared" si="301"/>
        <v>#DIV/0!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9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8313</v>
      </c>
      <c r="P3889" t="s">
        <v>8355</v>
      </c>
      <c r="Q3889" s="14">
        <f t="shared" si="300"/>
        <v>2</v>
      </c>
      <c r="R3889" s="14">
        <f t="shared" si="301"/>
        <v>17.5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9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8313</v>
      </c>
      <c r="P3890" t="s">
        <v>8314</v>
      </c>
      <c r="Q3890" s="14">
        <f t="shared" si="300"/>
        <v>27</v>
      </c>
      <c r="R3890" s="14">
        <f t="shared" si="301"/>
        <v>38.71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9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8313</v>
      </c>
      <c r="P3891" t="s">
        <v>8314</v>
      </c>
      <c r="Q3891" s="14">
        <f t="shared" si="300"/>
        <v>1</v>
      </c>
      <c r="R3891" s="14">
        <f t="shared" si="301"/>
        <v>13.11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2015</v>
      </c>
    </row>
    <row r="3892" spans="1:21" ht="49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8313</v>
      </c>
      <c r="P3892" t="s">
        <v>8314</v>
      </c>
      <c r="Q3892" s="14">
        <f t="shared" si="300"/>
        <v>17</v>
      </c>
      <c r="R3892" s="14">
        <f t="shared" si="301"/>
        <v>315.5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3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8313</v>
      </c>
      <c r="P3893" t="s">
        <v>8314</v>
      </c>
      <c r="Q3893" s="14">
        <f t="shared" si="300"/>
        <v>33</v>
      </c>
      <c r="R3893" s="14">
        <f t="shared" si="301"/>
        <v>37.14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9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8313</v>
      </c>
      <c r="P3894" t="s">
        <v>8314</v>
      </c>
      <c r="Q3894" s="14">
        <f t="shared" si="300"/>
        <v>0</v>
      </c>
      <c r="R3894" s="14" t="e">
        <f t="shared" si="301"/>
        <v>#DIV/0!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9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8313</v>
      </c>
      <c r="P3895" t="s">
        <v>8314</v>
      </c>
      <c r="Q3895" s="14">
        <f t="shared" si="300"/>
        <v>22</v>
      </c>
      <c r="R3895" s="14">
        <f t="shared" si="301"/>
        <v>128.27000000000001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9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8313</v>
      </c>
      <c r="P3896" t="s">
        <v>8314</v>
      </c>
      <c r="Q3896" s="14">
        <f t="shared" si="300"/>
        <v>3</v>
      </c>
      <c r="R3896" s="14">
        <f t="shared" si="301"/>
        <v>47.27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9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8313</v>
      </c>
      <c r="P3897" t="s">
        <v>8314</v>
      </c>
      <c r="Q3897" s="14">
        <f t="shared" si="300"/>
        <v>5</v>
      </c>
      <c r="R3897" s="14">
        <f t="shared" si="301"/>
        <v>50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9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8313</v>
      </c>
      <c r="P3898" t="s">
        <v>8314</v>
      </c>
      <c r="Q3898" s="14">
        <f t="shared" si="300"/>
        <v>11</v>
      </c>
      <c r="R3898" s="14">
        <f t="shared" si="301"/>
        <v>42.5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9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8313</v>
      </c>
      <c r="P3899" t="s">
        <v>8314</v>
      </c>
      <c r="Q3899" s="14">
        <f t="shared" si="300"/>
        <v>18</v>
      </c>
      <c r="R3899" s="14">
        <f t="shared" si="301"/>
        <v>44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2015</v>
      </c>
    </row>
    <row r="3900" spans="1:21" ht="6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8313</v>
      </c>
      <c r="P3900" t="s">
        <v>8314</v>
      </c>
      <c r="Q3900" s="14">
        <f t="shared" si="300"/>
        <v>33</v>
      </c>
      <c r="R3900" s="14">
        <f t="shared" si="301"/>
        <v>50.88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9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8313</v>
      </c>
      <c r="P3901" t="s">
        <v>8314</v>
      </c>
      <c r="Q3901" s="14">
        <f t="shared" si="300"/>
        <v>1</v>
      </c>
      <c r="R3901" s="14">
        <f t="shared" si="301"/>
        <v>62.5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3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8313</v>
      </c>
      <c r="P3902" t="s">
        <v>8314</v>
      </c>
      <c r="Q3902" s="14">
        <f t="shared" si="300"/>
        <v>5</v>
      </c>
      <c r="R3902" s="14">
        <f t="shared" si="301"/>
        <v>27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9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8313</v>
      </c>
      <c r="P3903" t="s">
        <v>8314</v>
      </c>
      <c r="Q3903" s="14">
        <f t="shared" si="300"/>
        <v>1</v>
      </c>
      <c r="R3903" s="14">
        <f t="shared" si="301"/>
        <v>25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9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8313</v>
      </c>
      <c r="P3904" t="s">
        <v>8314</v>
      </c>
      <c r="Q3904" s="14">
        <f t="shared" si="300"/>
        <v>49</v>
      </c>
      <c r="R3904" s="14">
        <f t="shared" si="301"/>
        <v>47.26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9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8313</v>
      </c>
      <c r="P3905" t="s">
        <v>8314</v>
      </c>
      <c r="Q3905" s="14">
        <f t="shared" si="300"/>
        <v>0</v>
      </c>
      <c r="R3905" s="14" t="e">
        <f t="shared" si="301"/>
        <v>#DIV/0!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7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8313</v>
      </c>
      <c r="P3906" t="s">
        <v>8314</v>
      </c>
      <c r="Q3906" s="14">
        <f t="shared" si="300"/>
        <v>0</v>
      </c>
      <c r="R3906" s="14">
        <f t="shared" si="301"/>
        <v>1.5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9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8313</v>
      </c>
      <c r="P3907" t="s">
        <v>8314</v>
      </c>
      <c r="Q3907" s="14">
        <f t="shared" ref="Q3907:Q3970" si="305">ROUND(E3907/D3907*100,0)</f>
        <v>12</v>
      </c>
      <c r="R3907" s="14">
        <f t="shared" ref="R3907:R3970" si="306">ROUND(E3907/L3907,2)</f>
        <v>24.71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9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8313</v>
      </c>
      <c r="P3908" t="s">
        <v>8314</v>
      </c>
      <c r="Q3908" s="14">
        <f t="shared" si="305"/>
        <v>67</v>
      </c>
      <c r="R3908" s="14">
        <f t="shared" si="306"/>
        <v>63.13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3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8313</v>
      </c>
      <c r="P3909" t="s">
        <v>8314</v>
      </c>
      <c r="Q3909" s="14">
        <f t="shared" si="305"/>
        <v>15</v>
      </c>
      <c r="R3909" s="14">
        <f t="shared" si="306"/>
        <v>38.25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9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8313</v>
      </c>
      <c r="P3910" t="s">
        <v>8314</v>
      </c>
      <c r="Q3910" s="14">
        <f t="shared" si="305"/>
        <v>9</v>
      </c>
      <c r="R3910" s="14">
        <f t="shared" si="306"/>
        <v>16.25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9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8313</v>
      </c>
      <c r="P3911" t="s">
        <v>8314</v>
      </c>
      <c r="Q3911" s="14">
        <f t="shared" si="305"/>
        <v>0</v>
      </c>
      <c r="R3911" s="14">
        <f t="shared" si="306"/>
        <v>33.75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9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8313</v>
      </c>
      <c r="P3912" t="s">
        <v>8314</v>
      </c>
      <c r="Q3912" s="14">
        <f t="shared" si="305"/>
        <v>3</v>
      </c>
      <c r="R3912" s="14">
        <f t="shared" si="306"/>
        <v>61.67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9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8313</v>
      </c>
      <c r="P3913" t="s">
        <v>8314</v>
      </c>
      <c r="Q3913" s="14">
        <f t="shared" si="305"/>
        <v>37</v>
      </c>
      <c r="R3913" s="14">
        <f t="shared" si="306"/>
        <v>83.14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9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8313</v>
      </c>
      <c r="P3914" t="s">
        <v>8314</v>
      </c>
      <c r="Q3914" s="14">
        <f t="shared" si="305"/>
        <v>0</v>
      </c>
      <c r="R3914" s="14">
        <f t="shared" si="306"/>
        <v>1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9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8313</v>
      </c>
      <c r="P3915" t="s">
        <v>8314</v>
      </c>
      <c r="Q3915" s="14">
        <f t="shared" si="305"/>
        <v>10</v>
      </c>
      <c r="R3915" s="14">
        <f t="shared" si="306"/>
        <v>142.86000000000001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9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8313</v>
      </c>
      <c r="P3916" t="s">
        <v>8314</v>
      </c>
      <c r="Q3916" s="14">
        <f t="shared" si="305"/>
        <v>36</v>
      </c>
      <c r="R3916" s="14">
        <f t="shared" si="306"/>
        <v>33.67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9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8313</v>
      </c>
      <c r="P3917" t="s">
        <v>8314</v>
      </c>
      <c r="Q3917" s="14">
        <f t="shared" si="305"/>
        <v>0</v>
      </c>
      <c r="R3917" s="14">
        <f t="shared" si="306"/>
        <v>5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9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8313</v>
      </c>
      <c r="P3918" t="s">
        <v>8314</v>
      </c>
      <c r="Q3918" s="14">
        <f t="shared" si="305"/>
        <v>0</v>
      </c>
      <c r="R3918" s="14" t="e">
        <f t="shared" si="306"/>
        <v>#DIV/0!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9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8313</v>
      </c>
      <c r="P3919" t="s">
        <v>8314</v>
      </c>
      <c r="Q3919" s="14">
        <f t="shared" si="305"/>
        <v>0</v>
      </c>
      <c r="R3919" s="14">
        <f t="shared" si="306"/>
        <v>10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9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8313</v>
      </c>
      <c r="P3920" t="s">
        <v>8314</v>
      </c>
      <c r="Q3920" s="14">
        <f t="shared" si="305"/>
        <v>0</v>
      </c>
      <c r="R3920" s="14">
        <f t="shared" si="306"/>
        <v>40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9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8313</v>
      </c>
      <c r="P3921" t="s">
        <v>8314</v>
      </c>
      <c r="Q3921" s="14">
        <f t="shared" si="305"/>
        <v>2</v>
      </c>
      <c r="R3921" s="14">
        <f t="shared" si="306"/>
        <v>30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2016</v>
      </c>
    </row>
    <row r="3922" spans="1:21" ht="49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8313</v>
      </c>
      <c r="P3922" t="s">
        <v>8314</v>
      </c>
      <c r="Q3922" s="14">
        <f t="shared" si="305"/>
        <v>5</v>
      </c>
      <c r="R3922" s="14">
        <f t="shared" si="306"/>
        <v>45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9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8313</v>
      </c>
      <c r="P3923" t="s">
        <v>8314</v>
      </c>
      <c r="Q3923" s="14">
        <f t="shared" si="305"/>
        <v>0</v>
      </c>
      <c r="R3923" s="14" t="e">
        <f t="shared" si="306"/>
        <v>#DIV/0!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9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8313</v>
      </c>
      <c r="P3924" t="s">
        <v>8314</v>
      </c>
      <c r="Q3924" s="14">
        <f t="shared" si="305"/>
        <v>8</v>
      </c>
      <c r="R3924" s="14">
        <f t="shared" si="306"/>
        <v>10.17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9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8313</v>
      </c>
      <c r="P3925" t="s">
        <v>8314</v>
      </c>
      <c r="Q3925" s="14">
        <f t="shared" si="305"/>
        <v>12</v>
      </c>
      <c r="R3925" s="14">
        <f t="shared" si="306"/>
        <v>81.41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9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8313</v>
      </c>
      <c r="P3926" t="s">
        <v>8314</v>
      </c>
      <c r="Q3926" s="14">
        <f t="shared" si="305"/>
        <v>15</v>
      </c>
      <c r="R3926" s="14">
        <f t="shared" si="306"/>
        <v>57.25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9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8313</v>
      </c>
      <c r="P3927" t="s">
        <v>8314</v>
      </c>
      <c r="Q3927" s="14">
        <f t="shared" si="305"/>
        <v>10</v>
      </c>
      <c r="R3927" s="14">
        <f t="shared" si="306"/>
        <v>5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3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8313</v>
      </c>
      <c r="P3928" t="s">
        <v>8314</v>
      </c>
      <c r="Q3928" s="14">
        <f t="shared" si="305"/>
        <v>0</v>
      </c>
      <c r="R3928" s="14">
        <f t="shared" si="306"/>
        <v>15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9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8313</v>
      </c>
      <c r="P3929" t="s">
        <v>8314</v>
      </c>
      <c r="Q3929" s="14">
        <f t="shared" si="305"/>
        <v>1</v>
      </c>
      <c r="R3929" s="14">
        <f t="shared" si="306"/>
        <v>12.5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9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8313</v>
      </c>
      <c r="P3930" t="s">
        <v>8314</v>
      </c>
      <c r="Q3930" s="14">
        <f t="shared" si="305"/>
        <v>13</v>
      </c>
      <c r="R3930" s="14">
        <f t="shared" si="306"/>
        <v>93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9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8313</v>
      </c>
      <c r="P3931" t="s">
        <v>8314</v>
      </c>
      <c r="Q3931" s="14">
        <f t="shared" si="305"/>
        <v>2</v>
      </c>
      <c r="R3931" s="14">
        <f t="shared" si="306"/>
        <v>32.36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9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8313</v>
      </c>
      <c r="P3932" t="s">
        <v>8314</v>
      </c>
      <c r="Q3932" s="14">
        <f t="shared" si="305"/>
        <v>0</v>
      </c>
      <c r="R3932" s="14" t="e">
        <f t="shared" si="306"/>
        <v>#DIV/0!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9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8313</v>
      </c>
      <c r="P3933" t="s">
        <v>8314</v>
      </c>
      <c r="Q3933" s="14">
        <f t="shared" si="305"/>
        <v>0</v>
      </c>
      <c r="R3933" s="14" t="e">
        <f t="shared" si="306"/>
        <v>#DIV/0!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9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8313</v>
      </c>
      <c r="P3934" t="s">
        <v>8314</v>
      </c>
      <c r="Q3934" s="14">
        <f t="shared" si="305"/>
        <v>0</v>
      </c>
      <c r="R3934" s="14">
        <f t="shared" si="306"/>
        <v>1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9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8313</v>
      </c>
      <c r="P3935" t="s">
        <v>8314</v>
      </c>
      <c r="Q3935" s="14">
        <f t="shared" si="305"/>
        <v>16</v>
      </c>
      <c r="R3935" s="14">
        <f t="shared" si="306"/>
        <v>91.83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9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8313</v>
      </c>
      <c r="P3936" t="s">
        <v>8314</v>
      </c>
      <c r="Q3936" s="14">
        <f t="shared" si="305"/>
        <v>11</v>
      </c>
      <c r="R3936" s="14">
        <f t="shared" si="306"/>
        <v>45.83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8313</v>
      </c>
      <c r="P3937" t="s">
        <v>8314</v>
      </c>
      <c r="Q3937" s="14">
        <f t="shared" si="305"/>
        <v>44</v>
      </c>
      <c r="R3937" s="14">
        <f t="shared" si="306"/>
        <v>57.17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9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8313</v>
      </c>
      <c r="P3938" t="s">
        <v>8314</v>
      </c>
      <c r="Q3938" s="14">
        <f t="shared" si="305"/>
        <v>0</v>
      </c>
      <c r="R3938" s="14" t="e">
        <f t="shared" si="306"/>
        <v>#DIV/0!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9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8313</v>
      </c>
      <c r="P3939" t="s">
        <v>8314</v>
      </c>
      <c r="Q3939" s="14">
        <f t="shared" si="305"/>
        <v>86</v>
      </c>
      <c r="R3939" s="14">
        <f t="shared" si="306"/>
        <v>248.5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9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8313</v>
      </c>
      <c r="P3940" t="s">
        <v>8314</v>
      </c>
      <c r="Q3940" s="14">
        <f t="shared" si="305"/>
        <v>12</v>
      </c>
      <c r="R3940" s="14">
        <f t="shared" si="306"/>
        <v>79.400000000000006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9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8313</v>
      </c>
      <c r="P3941" t="s">
        <v>8314</v>
      </c>
      <c r="Q3941" s="14">
        <f t="shared" si="305"/>
        <v>0</v>
      </c>
      <c r="R3941" s="14">
        <f t="shared" si="306"/>
        <v>5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9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8313</v>
      </c>
      <c r="P3942" t="s">
        <v>8314</v>
      </c>
      <c r="Q3942" s="14">
        <f t="shared" si="305"/>
        <v>0</v>
      </c>
      <c r="R3942" s="14">
        <f t="shared" si="306"/>
        <v>5.5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2015</v>
      </c>
    </row>
    <row r="3943" spans="1:21" ht="49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8313</v>
      </c>
      <c r="P3943" t="s">
        <v>8314</v>
      </c>
      <c r="Q3943" s="14">
        <f t="shared" si="305"/>
        <v>1</v>
      </c>
      <c r="R3943" s="14">
        <f t="shared" si="306"/>
        <v>25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9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8313</v>
      </c>
      <c r="P3944" t="s">
        <v>8314</v>
      </c>
      <c r="Q3944" s="14">
        <f t="shared" si="305"/>
        <v>0</v>
      </c>
      <c r="R3944" s="14" t="e">
        <f t="shared" si="306"/>
        <v>#DIV/0!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9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8313</v>
      </c>
      <c r="P3945" t="s">
        <v>8314</v>
      </c>
      <c r="Q3945" s="14">
        <f t="shared" si="305"/>
        <v>36</v>
      </c>
      <c r="R3945" s="14">
        <f t="shared" si="306"/>
        <v>137.08000000000001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9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8313</v>
      </c>
      <c r="P3946" t="s">
        <v>8314</v>
      </c>
      <c r="Q3946" s="14">
        <f t="shared" si="305"/>
        <v>0</v>
      </c>
      <c r="R3946" s="14" t="e">
        <f t="shared" si="306"/>
        <v>#DIV/0!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9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8313</v>
      </c>
      <c r="P3947" t="s">
        <v>8314</v>
      </c>
      <c r="Q3947" s="14">
        <f t="shared" si="305"/>
        <v>0</v>
      </c>
      <c r="R3947" s="14">
        <f t="shared" si="306"/>
        <v>5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3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8313</v>
      </c>
      <c r="P3948" t="s">
        <v>8314</v>
      </c>
      <c r="Q3948" s="14">
        <f t="shared" si="305"/>
        <v>3</v>
      </c>
      <c r="R3948" s="14">
        <f t="shared" si="306"/>
        <v>39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9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8313</v>
      </c>
      <c r="P3949" t="s">
        <v>8314</v>
      </c>
      <c r="Q3949" s="14">
        <f t="shared" si="305"/>
        <v>3</v>
      </c>
      <c r="R3949" s="14">
        <f t="shared" si="306"/>
        <v>50.5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9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8313</v>
      </c>
      <c r="P3950" t="s">
        <v>8314</v>
      </c>
      <c r="Q3950" s="14">
        <f t="shared" si="305"/>
        <v>0</v>
      </c>
      <c r="R3950" s="14" t="e">
        <f t="shared" si="306"/>
        <v>#DIV/0!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9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8313</v>
      </c>
      <c r="P3951" t="s">
        <v>8314</v>
      </c>
      <c r="Q3951" s="14">
        <f t="shared" si="305"/>
        <v>16</v>
      </c>
      <c r="R3951" s="14">
        <f t="shared" si="306"/>
        <v>49.28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9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8313</v>
      </c>
      <c r="P3952" t="s">
        <v>8314</v>
      </c>
      <c r="Q3952" s="14">
        <f t="shared" si="305"/>
        <v>1</v>
      </c>
      <c r="R3952" s="14">
        <f t="shared" si="306"/>
        <v>25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9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8313</v>
      </c>
      <c r="P3953" t="s">
        <v>8314</v>
      </c>
      <c r="Q3953" s="14">
        <f t="shared" si="305"/>
        <v>0</v>
      </c>
      <c r="R3953" s="14">
        <f t="shared" si="306"/>
        <v>1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9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8313</v>
      </c>
      <c r="P3954" t="s">
        <v>8314</v>
      </c>
      <c r="Q3954" s="14">
        <f t="shared" si="305"/>
        <v>0</v>
      </c>
      <c r="R3954" s="14">
        <f t="shared" si="306"/>
        <v>25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9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8313</v>
      </c>
      <c r="P3955" t="s">
        <v>8314</v>
      </c>
      <c r="Q3955" s="14">
        <f t="shared" si="305"/>
        <v>0</v>
      </c>
      <c r="R3955" s="14" t="e">
        <f t="shared" si="306"/>
        <v>#DIV/0!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9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8313</v>
      </c>
      <c r="P3956" t="s">
        <v>8314</v>
      </c>
      <c r="Q3956" s="14">
        <f t="shared" si="305"/>
        <v>0</v>
      </c>
      <c r="R3956" s="14" t="e">
        <f t="shared" si="306"/>
        <v>#DIV/0!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9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8313</v>
      </c>
      <c r="P3957" t="s">
        <v>8314</v>
      </c>
      <c r="Q3957" s="14">
        <f t="shared" si="305"/>
        <v>24</v>
      </c>
      <c r="R3957" s="14">
        <f t="shared" si="306"/>
        <v>53.13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9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8313</v>
      </c>
      <c r="P3958" t="s">
        <v>8314</v>
      </c>
      <c r="Q3958" s="14">
        <f t="shared" si="305"/>
        <v>0</v>
      </c>
      <c r="R3958" s="14" t="e">
        <f t="shared" si="306"/>
        <v>#DIV/0!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9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8313</v>
      </c>
      <c r="P3959" t="s">
        <v>8314</v>
      </c>
      <c r="Q3959" s="14">
        <f t="shared" si="305"/>
        <v>0</v>
      </c>
      <c r="R3959" s="14">
        <f t="shared" si="306"/>
        <v>7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9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8313</v>
      </c>
      <c r="P3960" t="s">
        <v>8314</v>
      </c>
      <c r="Q3960" s="14">
        <f t="shared" si="305"/>
        <v>32</v>
      </c>
      <c r="R3960" s="14">
        <f t="shared" si="306"/>
        <v>40.06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9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8313</v>
      </c>
      <c r="P3961" t="s">
        <v>8314</v>
      </c>
      <c r="Q3961" s="14">
        <f t="shared" si="305"/>
        <v>24</v>
      </c>
      <c r="R3961" s="14">
        <f t="shared" si="306"/>
        <v>24.33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9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8313</v>
      </c>
      <c r="P3962" t="s">
        <v>8314</v>
      </c>
      <c r="Q3962" s="14">
        <f t="shared" si="305"/>
        <v>2</v>
      </c>
      <c r="R3962" s="14">
        <f t="shared" si="306"/>
        <v>11.25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2016</v>
      </c>
    </row>
    <row r="3963" spans="1:21" ht="49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8313</v>
      </c>
      <c r="P3963" t="s">
        <v>8314</v>
      </c>
      <c r="Q3963" s="14">
        <f t="shared" si="305"/>
        <v>0</v>
      </c>
      <c r="R3963" s="14">
        <f t="shared" si="306"/>
        <v>10.5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9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8313</v>
      </c>
      <c r="P3964" t="s">
        <v>8314</v>
      </c>
      <c r="Q3964" s="14">
        <f t="shared" si="305"/>
        <v>3</v>
      </c>
      <c r="R3964" s="14">
        <f t="shared" si="306"/>
        <v>15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9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8313</v>
      </c>
      <c r="P3965" t="s">
        <v>8314</v>
      </c>
      <c r="Q3965" s="14">
        <f t="shared" si="305"/>
        <v>0</v>
      </c>
      <c r="R3965" s="14" t="e">
        <f t="shared" si="306"/>
        <v>#DIV/0!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9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8313</v>
      </c>
      <c r="P3966" t="s">
        <v>8314</v>
      </c>
      <c r="Q3966" s="14">
        <f t="shared" si="305"/>
        <v>6</v>
      </c>
      <c r="R3966" s="14">
        <f t="shared" si="306"/>
        <v>42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9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8313</v>
      </c>
      <c r="P3967" t="s">
        <v>8314</v>
      </c>
      <c r="Q3967" s="14">
        <f t="shared" si="305"/>
        <v>14</v>
      </c>
      <c r="R3967" s="14">
        <f t="shared" si="306"/>
        <v>71.25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9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8313</v>
      </c>
      <c r="P3968" t="s">
        <v>8314</v>
      </c>
      <c r="Q3968" s="14">
        <f t="shared" si="305"/>
        <v>1</v>
      </c>
      <c r="R3968" s="14">
        <f t="shared" si="306"/>
        <v>22.5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9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8313</v>
      </c>
      <c r="P3969" t="s">
        <v>8314</v>
      </c>
      <c r="Q3969" s="14">
        <f t="shared" si="305"/>
        <v>24</v>
      </c>
      <c r="R3969" s="14">
        <f t="shared" si="306"/>
        <v>41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9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8313</v>
      </c>
      <c r="P3970" t="s">
        <v>8314</v>
      </c>
      <c r="Q3970" s="14">
        <f t="shared" si="305"/>
        <v>11</v>
      </c>
      <c r="R3970" s="14">
        <f t="shared" si="306"/>
        <v>47.91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9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8313</v>
      </c>
      <c r="P3971" t="s">
        <v>8314</v>
      </c>
      <c r="Q3971" s="14">
        <f t="shared" ref="Q3971:Q4034" si="310">ROUND(E3971/D3971*100,0)</f>
        <v>7</v>
      </c>
      <c r="R3971" s="14">
        <f t="shared" ref="R3971:R4034" si="311">ROUND(E3971/L3971,2)</f>
        <v>35.17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6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8313</v>
      </c>
      <c r="P3972" t="s">
        <v>8314</v>
      </c>
      <c r="Q3972" s="14">
        <f t="shared" si="310"/>
        <v>0</v>
      </c>
      <c r="R3972" s="14">
        <f t="shared" si="311"/>
        <v>5.5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9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8313</v>
      </c>
      <c r="P3973" t="s">
        <v>8314</v>
      </c>
      <c r="Q3973" s="14">
        <f t="shared" si="310"/>
        <v>1</v>
      </c>
      <c r="R3973" s="14">
        <f t="shared" si="311"/>
        <v>22.67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3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8313</v>
      </c>
      <c r="P3974" t="s">
        <v>8314</v>
      </c>
      <c r="Q3974" s="14">
        <f t="shared" si="310"/>
        <v>21</v>
      </c>
      <c r="R3974" s="14">
        <f t="shared" si="311"/>
        <v>26.38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2015</v>
      </c>
    </row>
    <row r="3975" spans="1:21" ht="49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8313</v>
      </c>
      <c r="P3975" t="s">
        <v>8314</v>
      </c>
      <c r="Q3975" s="14">
        <f t="shared" si="310"/>
        <v>78</v>
      </c>
      <c r="R3975" s="14">
        <f t="shared" si="311"/>
        <v>105.54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9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8313</v>
      </c>
      <c r="P3976" t="s">
        <v>8314</v>
      </c>
      <c r="Q3976" s="14">
        <f t="shared" si="310"/>
        <v>32</v>
      </c>
      <c r="R3976" s="14">
        <f t="shared" si="311"/>
        <v>29.09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9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8313</v>
      </c>
      <c r="P3977" t="s">
        <v>8314</v>
      </c>
      <c r="Q3977" s="14">
        <f t="shared" si="310"/>
        <v>0</v>
      </c>
      <c r="R3977" s="14" t="e">
        <f t="shared" si="311"/>
        <v>#DIV/0!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9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8313</v>
      </c>
      <c r="P3978" t="s">
        <v>8314</v>
      </c>
      <c r="Q3978" s="14">
        <f t="shared" si="310"/>
        <v>48</v>
      </c>
      <c r="R3978" s="14">
        <f t="shared" si="311"/>
        <v>62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9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8313</v>
      </c>
      <c r="P3979" t="s">
        <v>8314</v>
      </c>
      <c r="Q3979" s="14">
        <f t="shared" si="310"/>
        <v>1</v>
      </c>
      <c r="R3979" s="14">
        <f t="shared" si="311"/>
        <v>217.5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9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8313</v>
      </c>
      <c r="P3980" t="s">
        <v>8314</v>
      </c>
      <c r="Q3980" s="14">
        <f t="shared" si="310"/>
        <v>11</v>
      </c>
      <c r="R3980" s="14">
        <f t="shared" si="311"/>
        <v>26.75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2015</v>
      </c>
    </row>
    <row r="3981" spans="1:21" ht="49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8313</v>
      </c>
      <c r="P3981" t="s">
        <v>8314</v>
      </c>
      <c r="Q3981" s="14">
        <f t="shared" si="310"/>
        <v>2</v>
      </c>
      <c r="R3981" s="14">
        <f t="shared" si="311"/>
        <v>18.329999999999998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9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8313</v>
      </c>
      <c r="P3982" t="s">
        <v>8314</v>
      </c>
      <c r="Q3982" s="14">
        <f t="shared" si="310"/>
        <v>18</v>
      </c>
      <c r="R3982" s="14">
        <f t="shared" si="311"/>
        <v>64.290000000000006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3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8313</v>
      </c>
      <c r="P3983" t="s">
        <v>8314</v>
      </c>
      <c r="Q3983" s="14">
        <f t="shared" si="310"/>
        <v>4</v>
      </c>
      <c r="R3983" s="14">
        <f t="shared" si="311"/>
        <v>175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8313</v>
      </c>
      <c r="P3984" t="s">
        <v>8314</v>
      </c>
      <c r="Q3984" s="14">
        <f t="shared" si="310"/>
        <v>20</v>
      </c>
      <c r="R3984" s="14">
        <f t="shared" si="311"/>
        <v>34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9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8313</v>
      </c>
      <c r="P3985" t="s">
        <v>8314</v>
      </c>
      <c r="Q3985" s="14">
        <f t="shared" si="310"/>
        <v>35</v>
      </c>
      <c r="R3985" s="14">
        <f t="shared" si="311"/>
        <v>84.28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9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8313</v>
      </c>
      <c r="P3986" t="s">
        <v>8314</v>
      </c>
      <c r="Q3986" s="14">
        <f t="shared" si="310"/>
        <v>6</v>
      </c>
      <c r="R3986" s="14">
        <f t="shared" si="311"/>
        <v>9.5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9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8313</v>
      </c>
      <c r="P3987" t="s">
        <v>8314</v>
      </c>
      <c r="Q3987" s="14">
        <f t="shared" si="310"/>
        <v>32</v>
      </c>
      <c r="R3987" s="14">
        <f t="shared" si="311"/>
        <v>33.74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9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8313</v>
      </c>
      <c r="P3988" t="s">
        <v>8314</v>
      </c>
      <c r="Q3988" s="14">
        <f t="shared" si="310"/>
        <v>10</v>
      </c>
      <c r="R3988" s="14">
        <f t="shared" si="311"/>
        <v>37.54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9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8313</v>
      </c>
      <c r="P3989" t="s">
        <v>8314</v>
      </c>
      <c r="Q3989" s="14">
        <f t="shared" si="310"/>
        <v>38</v>
      </c>
      <c r="R3989" s="14">
        <f t="shared" si="311"/>
        <v>11.62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3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8313</v>
      </c>
      <c r="P3990" t="s">
        <v>8314</v>
      </c>
      <c r="Q3990" s="14">
        <f t="shared" si="310"/>
        <v>2</v>
      </c>
      <c r="R3990" s="14">
        <f t="shared" si="311"/>
        <v>8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9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8313</v>
      </c>
      <c r="P3991" t="s">
        <v>8314</v>
      </c>
      <c r="Q3991" s="14">
        <f t="shared" si="310"/>
        <v>0</v>
      </c>
      <c r="R3991" s="14" t="e">
        <f t="shared" si="311"/>
        <v>#DIV/0!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9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8313</v>
      </c>
      <c r="P3992" t="s">
        <v>8314</v>
      </c>
      <c r="Q3992" s="14">
        <f t="shared" si="310"/>
        <v>4</v>
      </c>
      <c r="R3992" s="14">
        <f t="shared" si="311"/>
        <v>23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3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8313</v>
      </c>
      <c r="P3993" t="s">
        <v>8314</v>
      </c>
      <c r="Q3993" s="14">
        <f t="shared" si="310"/>
        <v>20</v>
      </c>
      <c r="R3993" s="14">
        <f t="shared" si="311"/>
        <v>100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9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8313</v>
      </c>
      <c r="P3994" t="s">
        <v>8314</v>
      </c>
      <c r="Q3994" s="14">
        <f t="shared" si="310"/>
        <v>5</v>
      </c>
      <c r="R3994" s="14">
        <f t="shared" si="311"/>
        <v>60.11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9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8313</v>
      </c>
      <c r="P3995" t="s">
        <v>8314</v>
      </c>
      <c r="Q3995" s="14">
        <f t="shared" si="310"/>
        <v>0</v>
      </c>
      <c r="R3995" s="14">
        <f t="shared" si="311"/>
        <v>3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3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8313</v>
      </c>
      <c r="P3996" t="s">
        <v>8314</v>
      </c>
      <c r="Q3996" s="14">
        <f t="shared" si="310"/>
        <v>0</v>
      </c>
      <c r="R3996" s="14">
        <f t="shared" si="311"/>
        <v>5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9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8313</v>
      </c>
      <c r="P3997" t="s">
        <v>8314</v>
      </c>
      <c r="Q3997" s="14">
        <f t="shared" si="310"/>
        <v>35</v>
      </c>
      <c r="R3997" s="14">
        <f t="shared" si="311"/>
        <v>17.5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9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8313</v>
      </c>
      <c r="P3998" t="s">
        <v>8314</v>
      </c>
      <c r="Q3998" s="14">
        <f t="shared" si="310"/>
        <v>17</v>
      </c>
      <c r="R3998" s="14">
        <f t="shared" si="311"/>
        <v>29.24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9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8313</v>
      </c>
      <c r="P3999" t="s">
        <v>8314</v>
      </c>
      <c r="Q3999" s="14">
        <f t="shared" si="310"/>
        <v>0</v>
      </c>
      <c r="R3999" s="14" t="e">
        <f t="shared" si="311"/>
        <v>#DIV/0!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9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8313</v>
      </c>
      <c r="P4000" t="s">
        <v>8314</v>
      </c>
      <c r="Q4000" s="14">
        <f t="shared" si="310"/>
        <v>57</v>
      </c>
      <c r="R4000" s="14">
        <f t="shared" si="311"/>
        <v>59.58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9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8313</v>
      </c>
      <c r="P4001" t="s">
        <v>8314</v>
      </c>
      <c r="Q4001" s="14">
        <f t="shared" si="310"/>
        <v>17</v>
      </c>
      <c r="R4001" s="14">
        <f t="shared" si="311"/>
        <v>82.57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7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8313</v>
      </c>
      <c r="P4002" t="s">
        <v>8314</v>
      </c>
      <c r="Q4002" s="14">
        <f t="shared" si="310"/>
        <v>0</v>
      </c>
      <c r="R4002" s="14">
        <f t="shared" si="311"/>
        <v>10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9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8313</v>
      </c>
      <c r="P4003" t="s">
        <v>8314</v>
      </c>
      <c r="Q4003" s="14">
        <f t="shared" si="310"/>
        <v>38</v>
      </c>
      <c r="R4003" s="14">
        <f t="shared" si="311"/>
        <v>32.36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9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8313</v>
      </c>
      <c r="P4004" t="s">
        <v>8314</v>
      </c>
      <c r="Q4004" s="14">
        <f t="shared" si="310"/>
        <v>2</v>
      </c>
      <c r="R4004" s="14">
        <f t="shared" si="311"/>
        <v>5.75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9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8313</v>
      </c>
      <c r="P4005" t="s">
        <v>8314</v>
      </c>
      <c r="Q4005" s="14">
        <f t="shared" si="310"/>
        <v>10</v>
      </c>
      <c r="R4005" s="14">
        <f t="shared" si="311"/>
        <v>100.5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7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8313</v>
      </c>
      <c r="P4006" t="s">
        <v>8314</v>
      </c>
      <c r="Q4006" s="14">
        <f t="shared" si="310"/>
        <v>0</v>
      </c>
      <c r="R4006" s="14">
        <f t="shared" si="311"/>
        <v>1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9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8313</v>
      </c>
      <c r="P4007" t="s">
        <v>8314</v>
      </c>
      <c r="Q4007" s="14">
        <f t="shared" si="310"/>
        <v>1</v>
      </c>
      <c r="R4007" s="14">
        <f t="shared" si="311"/>
        <v>20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9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8313</v>
      </c>
      <c r="P4008" t="s">
        <v>8314</v>
      </c>
      <c r="Q4008" s="14">
        <f t="shared" si="310"/>
        <v>0</v>
      </c>
      <c r="R4008" s="14">
        <f t="shared" si="311"/>
        <v>2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9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8313</v>
      </c>
      <c r="P4009" t="s">
        <v>8314</v>
      </c>
      <c r="Q4009" s="14">
        <f t="shared" si="310"/>
        <v>0</v>
      </c>
      <c r="R4009" s="14">
        <f t="shared" si="311"/>
        <v>5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9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8313</v>
      </c>
      <c r="P4010" t="s">
        <v>8314</v>
      </c>
      <c r="Q4010" s="14">
        <f t="shared" si="310"/>
        <v>6</v>
      </c>
      <c r="R4010" s="14">
        <f t="shared" si="311"/>
        <v>15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9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8313</v>
      </c>
      <c r="P4011" t="s">
        <v>8314</v>
      </c>
      <c r="Q4011" s="14">
        <f t="shared" si="310"/>
        <v>4</v>
      </c>
      <c r="R4011" s="14">
        <f t="shared" si="311"/>
        <v>25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9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8313</v>
      </c>
      <c r="P4012" t="s">
        <v>8314</v>
      </c>
      <c r="Q4012" s="14">
        <f t="shared" si="310"/>
        <v>24</v>
      </c>
      <c r="R4012" s="14">
        <f t="shared" si="311"/>
        <v>45.84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9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8313</v>
      </c>
      <c r="P4013" t="s">
        <v>8314</v>
      </c>
      <c r="Q4013" s="14">
        <f t="shared" si="310"/>
        <v>8</v>
      </c>
      <c r="R4013" s="14">
        <f t="shared" si="311"/>
        <v>4.75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2015</v>
      </c>
    </row>
    <row r="4014" spans="1:21" ht="49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8313</v>
      </c>
      <c r="P4014" t="s">
        <v>8314</v>
      </c>
      <c r="Q4014" s="14">
        <f t="shared" si="310"/>
        <v>0</v>
      </c>
      <c r="R4014" s="14" t="e">
        <f t="shared" si="311"/>
        <v>#DIV/0!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9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8313</v>
      </c>
      <c r="P4015" t="s">
        <v>8314</v>
      </c>
      <c r="Q4015" s="14">
        <f t="shared" si="310"/>
        <v>1</v>
      </c>
      <c r="R4015" s="14">
        <f t="shared" si="311"/>
        <v>13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9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8313</v>
      </c>
      <c r="P4016" t="s">
        <v>8314</v>
      </c>
      <c r="Q4016" s="14">
        <f t="shared" si="310"/>
        <v>0</v>
      </c>
      <c r="R4016" s="14" t="e">
        <f t="shared" si="311"/>
        <v>#DIV/0!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9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8313</v>
      </c>
      <c r="P4017" t="s">
        <v>8314</v>
      </c>
      <c r="Q4017" s="14">
        <f t="shared" si="310"/>
        <v>0</v>
      </c>
      <c r="R4017" s="14">
        <f t="shared" si="311"/>
        <v>1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9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8313</v>
      </c>
      <c r="P4018" t="s">
        <v>8314</v>
      </c>
      <c r="Q4018" s="14">
        <f t="shared" si="310"/>
        <v>14</v>
      </c>
      <c r="R4018" s="14">
        <f t="shared" si="311"/>
        <v>10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9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8313</v>
      </c>
      <c r="P4019" t="s">
        <v>8314</v>
      </c>
      <c r="Q4019" s="14">
        <f t="shared" si="310"/>
        <v>1</v>
      </c>
      <c r="R4019" s="14">
        <f t="shared" si="311"/>
        <v>52.5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3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8313</v>
      </c>
      <c r="P4020" t="s">
        <v>8314</v>
      </c>
      <c r="Q4020" s="14">
        <f t="shared" si="310"/>
        <v>9</v>
      </c>
      <c r="R4020" s="14">
        <f t="shared" si="311"/>
        <v>32.5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9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8313</v>
      </c>
      <c r="P4021" t="s">
        <v>8314</v>
      </c>
      <c r="Q4021" s="14">
        <f t="shared" si="310"/>
        <v>1</v>
      </c>
      <c r="R4021" s="14">
        <f t="shared" si="311"/>
        <v>7.25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9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8313</v>
      </c>
      <c r="P4022" t="s">
        <v>8314</v>
      </c>
      <c r="Q4022" s="14">
        <f t="shared" si="310"/>
        <v>17</v>
      </c>
      <c r="R4022" s="14">
        <f t="shared" si="311"/>
        <v>33.33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9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8313</v>
      </c>
      <c r="P4023" t="s">
        <v>8314</v>
      </c>
      <c r="Q4023" s="14">
        <f t="shared" si="310"/>
        <v>1</v>
      </c>
      <c r="R4023" s="14">
        <f t="shared" si="311"/>
        <v>62.5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3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8313</v>
      </c>
      <c r="P4024" t="s">
        <v>8314</v>
      </c>
      <c r="Q4024" s="14">
        <f t="shared" si="310"/>
        <v>70</v>
      </c>
      <c r="R4024" s="14">
        <f t="shared" si="311"/>
        <v>63.56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2015</v>
      </c>
    </row>
    <row r="4025" spans="1:21" ht="49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8313</v>
      </c>
      <c r="P4025" t="s">
        <v>8314</v>
      </c>
      <c r="Q4025" s="14">
        <f t="shared" si="310"/>
        <v>0</v>
      </c>
      <c r="R4025" s="14" t="e">
        <f t="shared" si="311"/>
        <v>#DIV/0!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9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8313</v>
      </c>
      <c r="P4026" t="s">
        <v>8314</v>
      </c>
      <c r="Q4026" s="14">
        <f t="shared" si="310"/>
        <v>1</v>
      </c>
      <c r="R4026" s="14">
        <f t="shared" si="311"/>
        <v>10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9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8313</v>
      </c>
      <c r="P4027" t="s">
        <v>8314</v>
      </c>
      <c r="Q4027" s="14">
        <f t="shared" si="310"/>
        <v>5</v>
      </c>
      <c r="R4027" s="14">
        <f t="shared" si="311"/>
        <v>62.5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9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8313</v>
      </c>
      <c r="P4028" t="s">
        <v>8314</v>
      </c>
      <c r="Q4028" s="14">
        <f t="shared" si="310"/>
        <v>0</v>
      </c>
      <c r="R4028" s="14" t="e">
        <f t="shared" si="311"/>
        <v>#DIV/0!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9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8313</v>
      </c>
      <c r="P4029" t="s">
        <v>8314</v>
      </c>
      <c r="Q4029" s="14">
        <f t="shared" si="310"/>
        <v>7</v>
      </c>
      <c r="R4029" s="14">
        <f t="shared" si="311"/>
        <v>30.71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9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8313</v>
      </c>
      <c r="P4030" t="s">
        <v>8314</v>
      </c>
      <c r="Q4030" s="14">
        <f t="shared" si="310"/>
        <v>28</v>
      </c>
      <c r="R4030" s="14">
        <f t="shared" si="311"/>
        <v>51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9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8313</v>
      </c>
      <c r="P4031" t="s">
        <v>8314</v>
      </c>
      <c r="Q4031" s="14">
        <f t="shared" si="310"/>
        <v>0</v>
      </c>
      <c r="R4031" s="14" t="e">
        <f t="shared" si="311"/>
        <v>#DIV/0!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9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8313</v>
      </c>
      <c r="P4032" t="s">
        <v>8314</v>
      </c>
      <c r="Q4032" s="14">
        <f t="shared" si="310"/>
        <v>16</v>
      </c>
      <c r="R4032" s="14">
        <f t="shared" si="311"/>
        <v>66.67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9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8313</v>
      </c>
      <c r="P4033" t="s">
        <v>8314</v>
      </c>
      <c r="Q4033" s="14">
        <f t="shared" si="310"/>
        <v>0</v>
      </c>
      <c r="R4033" s="14" t="e">
        <f t="shared" si="311"/>
        <v>#DIV/0!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9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8313</v>
      </c>
      <c r="P4034" t="s">
        <v>8314</v>
      </c>
      <c r="Q4034" s="14">
        <f t="shared" si="310"/>
        <v>7</v>
      </c>
      <c r="R4034" s="14">
        <f t="shared" si="311"/>
        <v>59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9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8313</v>
      </c>
      <c r="P4035" t="s">
        <v>8314</v>
      </c>
      <c r="Q4035" s="14">
        <f t="shared" ref="Q4035:Q4098" si="315">ROUND(E4035/D4035*100,0)</f>
        <v>26</v>
      </c>
      <c r="R4035" s="14">
        <f t="shared" ref="R4035:R4098" si="316">ROUND(E4035/L4035,2)</f>
        <v>65.34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49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8313</v>
      </c>
      <c r="P4036" t="s">
        <v>8314</v>
      </c>
      <c r="Q4036" s="14">
        <f t="shared" si="315"/>
        <v>1</v>
      </c>
      <c r="R4036" s="14">
        <f t="shared" si="316"/>
        <v>100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3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8313</v>
      </c>
      <c r="P4037" t="s">
        <v>8314</v>
      </c>
      <c r="Q4037" s="14">
        <f t="shared" si="315"/>
        <v>37</v>
      </c>
      <c r="R4037" s="14">
        <f t="shared" si="316"/>
        <v>147.4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9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8313</v>
      </c>
      <c r="P4038" t="s">
        <v>8314</v>
      </c>
      <c r="Q4038" s="14">
        <f t="shared" si="315"/>
        <v>47</v>
      </c>
      <c r="R4038" s="14">
        <f t="shared" si="316"/>
        <v>166.06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9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8313</v>
      </c>
      <c r="P4039" t="s">
        <v>8314</v>
      </c>
      <c r="Q4039" s="14">
        <f t="shared" si="315"/>
        <v>11</v>
      </c>
      <c r="R4039" s="14">
        <f t="shared" si="316"/>
        <v>40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9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8313</v>
      </c>
      <c r="P4040" t="s">
        <v>8314</v>
      </c>
      <c r="Q4040" s="14">
        <f t="shared" si="315"/>
        <v>12</v>
      </c>
      <c r="R4040" s="14">
        <f t="shared" si="316"/>
        <v>75.25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3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8313</v>
      </c>
      <c r="P4041" t="s">
        <v>8314</v>
      </c>
      <c r="Q4041" s="14">
        <f t="shared" si="315"/>
        <v>60</v>
      </c>
      <c r="R4041" s="14">
        <f t="shared" si="316"/>
        <v>60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9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8313</v>
      </c>
      <c r="P4042" t="s">
        <v>8314</v>
      </c>
      <c r="Q4042" s="14">
        <f t="shared" si="315"/>
        <v>31</v>
      </c>
      <c r="R4042" s="14">
        <f t="shared" si="316"/>
        <v>1250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3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8313</v>
      </c>
      <c r="P4043" t="s">
        <v>8314</v>
      </c>
      <c r="Q4043" s="14">
        <f t="shared" si="315"/>
        <v>0</v>
      </c>
      <c r="R4043" s="14">
        <f t="shared" si="316"/>
        <v>10.5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9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8313</v>
      </c>
      <c r="P4044" t="s">
        <v>8314</v>
      </c>
      <c r="Q4044" s="14">
        <f t="shared" si="315"/>
        <v>0</v>
      </c>
      <c r="R4044" s="14">
        <f t="shared" si="316"/>
        <v>7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2015</v>
      </c>
    </row>
    <row r="4045" spans="1:21" ht="49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8313</v>
      </c>
      <c r="P4045" t="s">
        <v>8314</v>
      </c>
      <c r="Q4045" s="14">
        <f t="shared" si="315"/>
        <v>0</v>
      </c>
      <c r="R4045" s="14" t="e">
        <f t="shared" si="316"/>
        <v>#DIV/0!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9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8313</v>
      </c>
      <c r="P4046" t="s">
        <v>8314</v>
      </c>
      <c r="Q4046" s="14">
        <f t="shared" si="315"/>
        <v>38</v>
      </c>
      <c r="R4046" s="14">
        <f t="shared" si="316"/>
        <v>56.25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9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8313</v>
      </c>
      <c r="P4047" t="s">
        <v>8314</v>
      </c>
      <c r="Q4047" s="14">
        <f t="shared" si="315"/>
        <v>0</v>
      </c>
      <c r="R4047" s="14">
        <f t="shared" si="316"/>
        <v>1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9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8313</v>
      </c>
      <c r="P4048" t="s">
        <v>8314</v>
      </c>
      <c r="Q4048" s="14">
        <f t="shared" si="315"/>
        <v>8</v>
      </c>
      <c r="R4048" s="14">
        <f t="shared" si="316"/>
        <v>38.33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9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8313</v>
      </c>
      <c r="P4049" t="s">
        <v>8314</v>
      </c>
      <c r="Q4049" s="14">
        <f t="shared" si="315"/>
        <v>2</v>
      </c>
      <c r="R4049" s="14">
        <f t="shared" si="316"/>
        <v>27.5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2015</v>
      </c>
    </row>
    <row r="4050" spans="1:21" ht="49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8313</v>
      </c>
      <c r="P4050" t="s">
        <v>8314</v>
      </c>
      <c r="Q4050" s="14">
        <f t="shared" si="315"/>
        <v>18</v>
      </c>
      <c r="R4050" s="14">
        <f t="shared" si="316"/>
        <v>32.979999999999997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9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8313</v>
      </c>
      <c r="P4051" t="s">
        <v>8314</v>
      </c>
      <c r="Q4051" s="14">
        <f t="shared" si="315"/>
        <v>0</v>
      </c>
      <c r="R4051" s="14">
        <f t="shared" si="316"/>
        <v>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9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8313</v>
      </c>
      <c r="P4052" t="s">
        <v>8314</v>
      </c>
      <c r="Q4052" s="14">
        <f t="shared" si="315"/>
        <v>0</v>
      </c>
      <c r="R4052" s="14">
        <f t="shared" si="316"/>
        <v>1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9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8313</v>
      </c>
      <c r="P4053" t="s">
        <v>8314</v>
      </c>
      <c r="Q4053" s="14">
        <f t="shared" si="315"/>
        <v>0</v>
      </c>
      <c r="R4053" s="14" t="e">
        <f t="shared" si="316"/>
        <v>#DIV/0!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8313</v>
      </c>
      <c r="P4054" t="s">
        <v>8314</v>
      </c>
      <c r="Q4054" s="14">
        <f t="shared" si="315"/>
        <v>38</v>
      </c>
      <c r="R4054" s="14">
        <f t="shared" si="316"/>
        <v>86.62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9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8313</v>
      </c>
      <c r="P4055" t="s">
        <v>8314</v>
      </c>
      <c r="Q4055" s="14">
        <f t="shared" si="315"/>
        <v>22</v>
      </c>
      <c r="R4055" s="14">
        <f t="shared" si="316"/>
        <v>55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9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8313</v>
      </c>
      <c r="P4056" t="s">
        <v>8314</v>
      </c>
      <c r="Q4056" s="14">
        <f t="shared" si="315"/>
        <v>0</v>
      </c>
      <c r="R4056" s="14" t="e">
        <f t="shared" si="316"/>
        <v>#DIV/0!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9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8313</v>
      </c>
      <c r="P4057" t="s">
        <v>8314</v>
      </c>
      <c r="Q4057" s="14">
        <f t="shared" si="315"/>
        <v>18</v>
      </c>
      <c r="R4057" s="14">
        <f t="shared" si="316"/>
        <v>41.95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9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8313</v>
      </c>
      <c r="P4058" t="s">
        <v>8314</v>
      </c>
      <c r="Q4058" s="14">
        <f t="shared" si="315"/>
        <v>53</v>
      </c>
      <c r="R4058" s="14">
        <f t="shared" si="316"/>
        <v>88.33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9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8313</v>
      </c>
      <c r="P4059" t="s">
        <v>8314</v>
      </c>
      <c r="Q4059" s="14">
        <f t="shared" si="315"/>
        <v>22</v>
      </c>
      <c r="R4059" s="14">
        <f t="shared" si="316"/>
        <v>129.16999999999999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9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8313</v>
      </c>
      <c r="P4060" t="s">
        <v>8314</v>
      </c>
      <c r="Q4060" s="14">
        <f t="shared" si="315"/>
        <v>3</v>
      </c>
      <c r="R4060" s="14">
        <f t="shared" si="316"/>
        <v>23.75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9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8313</v>
      </c>
      <c r="P4061" t="s">
        <v>8314</v>
      </c>
      <c r="Q4061" s="14">
        <f t="shared" si="315"/>
        <v>3</v>
      </c>
      <c r="R4061" s="14">
        <f t="shared" si="316"/>
        <v>35.71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9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8313</v>
      </c>
      <c r="P4062" t="s">
        <v>8314</v>
      </c>
      <c r="Q4062" s="14">
        <f t="shared" si="315"/>
        <v>3</v>
      </c>
      <c r="R4062" s="14">
        <f t="shared" si="316"/>
        <v>57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3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8313</v>
      </c>
      <c r="P4063" t="s">
        <v>8314</v>
      </c>
      <c r="Q4063" s="14">
        <f t="shared" si="315"/>
        <v>0</v>
      </c>
      <c r="R4063" s="14" t="e">
        <f t="shared" si="316"/>
        <v>#DIV/0!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9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8313</v>
      </c>
      <c r="P4064" t="s">
        <v>8314</v>
      </c>
      <c r="Q4064" s="14">
        <f t="shared" si="315"/>
        <v>2</v>
      </c>
      <c r="R4064" s="14">
        <f t="shared" si="316"/>
        <v>163.33000000000001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9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8313</v>
      </c>
      <c r="P4065" t="s">
        <v>8314</v>
      </c>
      <c r="Q4065" s="14">
        <f t="shared" si="315"/>
        <v>1</v>
      </c>
      <c r="R4065" s="14">
        <f t="shared" si="316"/>
        <v>15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9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8313</v>
      </c>
      <c r="P4066" t="s">
        <v>8314</v>
      </c>
      <c r="Q4066" s="14">
        <f t="shared" si="315"/>
        <v>19</v>
      </c>
      <c r="R4066" s="14">
        <f t="shared" si="316"/>
        <v>64.17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3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8313</v>
      </c>
      <c r="P4067" t="s">
        <v>8314</v>
      </c>
      <c r="Q4067" s="14">
        <f t="shared" si="315"/>
        <v>1</v>
      </c>
      <c r="R4067" s="14">
        <f t="shared" si="316"/>
        <v>6.75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9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8313</v>
      </c>
      <c r="P4068" t="s">
        <v>8314</v>
      </c>
      <c r="Q4068" s="14">
        <f t="shared" si="315"/>
        <v>0</v>
      </c>
      <c r="R4068" s="14">
        <f t="shared" si="316"/>
        <v>25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9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8313</v>
      </c>
      <c r="P4069" t="s">
        <v>8314</v>
      </c>
      <c r="Q4069" s="14">
        <f t="shared" si="315"/>
        <v>61</v>
      </c>
      <c r="R4069" s="14">
        <f t="shared" si="316"/>
        <v>179.12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3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8313</v>
      </c>
      <c r="P4070" t="s">
        <v>8314</v>
      </c>
      <c r="Q4070" s="14">
        <f t="shared" si="315"/>
        <v>1</v>
      </c>
      <c r="R4070" s="14">
        <f t="shared" si="316"/>
        <v>34.950000000000003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2017</v>
      </c>
    </row>
    <row r="4071" spans="1:21" ht="49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8313</v>
      </c>
      <c r="P4071" t="s">
        <v>8314</v>
      </c>
      <c r="Q4071" s="14">
        <f t="shared" si="315"/>
        <v>34</v>
      </c>
      <c r="R4071" s="14">
        <f t="shared" si="316"/>
        <v>33.08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3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8313</v>
      </c>
      <c r="P4072" t="s">
        <v>8314</v>
      </c>
      <c r="Q4072" s="14">
        <f t="shared" si="315"/>
        <v>17</v>
      </c>
      <c r="R4072" s="14">
        <f t="shared" si="316"/>
        <v>27.5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9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8313</v>
      </c>
      <c r="P4073" t="s">
        <v>8314</v>
      </c>
      <c r="Q4073" s="14">
        <f t="shared" si="315"/>
        <v>0</v>
      </c>
      <c r="R4073" s="14" t="e">
        <f t="shared" si="316"/>
        <v>#DIV/0!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9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8313</v>
      </c>
      <c r="P4074" t="s">
        <v>8314</v>
      </c>
      <c r="Q4074" s="14">
        <f t="shared" si="315"/>
        <v>0</v>
      </c>
      <c r="R4074" s="14">
        <f t="shared" si="316"/>
        <v>2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9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8313</v>
      </c>
      <c r="P4075" t="s">
        <v>8314</v>
      </c>
      <c r="Q4075" s="14">
        <f t="shared" si="315"/>
        <v>1</v>
      </c>
      <c r="R4075" s="14">
        <f t="shared" si="316"/>
        <v>18.5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9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8313</v>
      </c>
      <c r="P4076" t="s">
        <v>8314</v>
      </c>
      <c r="Q4076" s="14">
        <f t="shared" si="315"/>
        <v>27</v>
      </c>
      <c r="R4076" s="14">
        <f t="shared" si="316"/>
        <v>35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9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8313</v>
      </c>
      <c r="P4077" t="s">
        <v>8314</v>
      </c>
      <c r="Q4077" s="14">
        <f t="shared" si="315"/>
        <v>29</v>
      </c>
      <c r="R4077" s="14">
        <f t="shared" si="316"/>
        <v>44.31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9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8313</v>
      </c>
      <c r="P4078" t="s">
        <v>8314</v>
      </c>
      <c r="Q4078" s="14">
        <f t="shared" si="315"/>
        <v>0</v>
      </c>
      <c r="R4078" s="14" t="e">
        <f t="shared" si="316"/>
        <v>#DIV/0!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9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8313</v>
      </c>
      <c r="P4079" t="s">
        <v>8314</v>
      </c>
      <c r="Q4079" s="14">
        <f t="shared" si="315"/>
        <v>9</v>
      </c>
      <c r="R4079" s="14">
        <f t="shared" si="316"/>
        <v>222.5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9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8313</v>
      </c>
      <c r="P4080" t="s">
        <v>8314</v>
      </c>
      <c r="Q4080" s="14">
        <f t="shared" si="315"/>
        <v>0</v>
      </c>
      <c r="R4080" s="14" t="e">
        <f t="shared" si="316"/>
        <v>#DIV/0!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2017</v>
      </c>
    </row>
    <row r="4081" spans="1:21" ht="49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8313</v>
      </c>
      <c r="P4081" t="s">
        <v>8314</v>
      </c>
      <c r="Q4081" s="14">
        <f t="shared" si="315"/>
        <v>0</v>
      </c>
      <c r="R4081" s="14">
        <f t="shared" si="316"/>
        <v>5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9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8313</v>
      </c>
      <c r="P4082" t="s">
        <v>8314</v>
      </c>
      <c r="Q4082" s="14">
        <f t="shared" si="315"/>
        <v>0</v>
      </c>
      <c r="R4082" s="14" t="e">
        <f>ROUND(E4082/L4082,2)</f>
        <v>#DIV/0!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9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8313</v>
      </c>
      <c r="P4083" t="s">
        <v>8314</v>
      </c>
      <c r="Q4083" s="14">
        <f t="shared" si="315"/>
        <v>16</v>
      </c>
      <c r="R4083" s="14">
        <f t="shared" si="316"/>
        <v>29.17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9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8313</v>
      </c>
      <c r="P4084" t="s">
        <v>8314</v>
      </c>
      <c r="Q4084" s="14">
        <f t="shared" si="315"/>
        <v>2</v>
      </c>
      <c r="R4084" s="14">
        <f t="shared" si="316"/>
        <v>1.5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9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8313</v>
      </c>
      <c r="P4085" t="s">
        <v>8314</v>
      </c>
      <c r="Q4085" s="14">
        <f t="shared" si="315"/>
        <v>22</v>
      </c>
      <c r="R4085" s="14">
        <f t="shared" si="316"/>
        <v>126.5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2016</v>
      </c>
    </row>
    <row r="4086" spans="1:21" ht="49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8313</v>
      </c>
      <c r="P4086" t="s">
        <v>8314</v>
      </c>
      <c r="Q4086" s="14">
        <f t="shared" si="315"/>
        <v>0</v>
      </c>
      <c r="R4086" s="14">
        <f t="shared" si="316"/>
        <v>10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9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8313</v>
      </c>
      <c r="P4087" t="s">
        <v>8314</v>
      </c>
      <c r="Q4087" s="14">
        <f t="shared" si="315"/>
        <v>0</v>
      </c>
      <c r="R4087" s="14">
        <f t="shared" si="316"/>
        <v>10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9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8313</v>
      </c>
      <c r="P4088" t="s">
        <v>8314</v>
      </c>
      <c r="Q4088" s="14">
        <f t="shared" si="315"/>
        <v>5</v>
      </c>
      <c r="R4088" s="14">
        <f t="shared" si="316"/>
        <v>9.4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7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8313</v>
      </c>
      <c r="P4089" t="s">
        <v>8314</v>
      </c>
      <c r="Q4089" s="14">
        <f t="shared" si="315"/>
        <v>0</v>
      </c>
      <c r="R4089" s="14" t="e">
        <f t="shared" si="316"/>
        <v>#DIV/0!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9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8313</v>
      </c>
      <c r="P4090" t="s">
        <v>8314</v>
      </c>
      <c r="Q4090" s="14">
        <f t="shared" si="315"/>
        <v>11</v>
      </c>
      <c r="R4090" s="14">
        <f t="shared" si="316"/>
        <v>72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2015</v>
      </c>
    </row>
    <row r="4091" spans="1:21" ht="49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8313</v>
      </c>
      <c r="P4091" t="s">
        <v>8314</v>
      </c>
      <c r="Q4091" s="14">
        <f t="shared" si="315"/>
        <v>5</v>
      </c>
      <c r="R4091" s="14">
        <f t="shared" si="316"/>
        <v>30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9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8313</v>
      </c>
      <c r="P4092" t="s">
        <v>8314</v>
      </c>
      <c r="Q4092" s="14">
        <f t="shared" si="315"/>
        <v>3</v>
      </c>
      <c r="R4092" s="14">
        <f t="shared" si="316"/>
        <v>10.67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9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8313</v>
      </c>
      <c r="P4093" t="s">
        <v>8314</v>
      </c>
      <c r="Q4093" s="14">
        <f t="shared" si="315"/>
        <v>13</v>
      </c>
      <c r="R4093" s="14">
        <f t="shared" si="316"/>
        <v>25.5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2015</v>
      </c>
    </row>
    <row r="4094" spans="1:21" ht="49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8313</v>
      </c>
      <c r="P4094" t="s">
        <v>8314</v>
      </c>
      <c r="Q4094" s="14">
        <f t="shared" si="315"/>
        <v>0</v>
      </c>
      <c r="R4094" s="14">
        <f t="shared" si="316"/>
        <v>20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9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8313</v>
      </c>
      <c r="P4095" t="s">
        <v>8314</v>
      </c>
      <c r="Q4095" s="14">
        <f t="shared" si="315"/>
        <v>2</v>
      </c>
      <c r="R4095" s="14">
        <f t="shared" si="316"/>
        <v>15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9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8313</v>
      </c>
      <c r="P4096" t="s">
        <v>8314</v>
      </c>
      <c r="Q4096" s="14">
        <f t="shared" si="315"/>
        <v>37</v>
      </c>
      <c r="R4096" s="14">
        <f t="shared" si="316"/>
        <v>91.25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3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8313</v>
      </c>
      <c r="P4097" t="s">
        <v>8314</v>
      </c>
      <c r="Q4097" s="14">
        <f t="shared" si="315"/>
        <v>3</v>
      </c>
      <c r="R4097" s="14">
        <f t="shared" si="316"/>
        <v>800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9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8313</v>
      </c>
      <c r="P4098" t="s">
        <v>8314</v>
      </c>
      <c r="Q4098" s="14">
        <f t="shared" si="315"/>
        <v>11</v>
      </c>
      <c r="R4098" s="14">
        <f t="shared" si="316"/>
        <v>80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9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8313</v>
      </c>
      <c r="P4099" t="s">
        <v>8314</v>
      </c>
      <c r="Q4099" s="14">
        <f t="shared" ref="Q4099:Q4115" si="320">ROUND(E4099/D4099*100,0)</f>
        <v>0</v>
      </c>
      <c r="R4099" s="14" t="e">
        <f t="shared" ref="R4099:R4115" si="321">ROUND(E4099/L4099,2)</f>
        <v>#DIV/0!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9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8313</v>
      </c>
      <c r="P4100" t="s">
        <v>8314</v>
      </c>
      <c r="Q4100" s="14">
        <f t="shared" si="320"/>
        <v>0</v>
      </c>
      <c r="R4100" s="14" t="e">
        <f t="shared" si="321"/>
        <v>#DIV/0!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9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8313</v>
      </c>
      <c r="P4101" t="s">
        <v>8314</v>
      </c>
      <c r="Q4101" s="14">
        <f t="shared" si="320"/>
        <v>1</v>
      </c>
      <c r="R4101" s="14">
        <f t="shared" si="321"/>
        <v>50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3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8313</v>
      </c>
      <c r="P4102" t="s">
        <v>8314</v>
      </c>
      <c r="Q4102" s="14">
        <f t="shared" si="320"/>
        <v>0</v>
      </c>
      <c r="R4102" s="14" t="e">
        <f t="shared" si="321"/>
        <v>#DIV/0!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9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8313</v>
      </c>
      <c r="P4103" t="s">
        <v>8314</v>
      </c>
      <c r="Q4103" s="14">
        <f t="shared" si="320"/>
        <v>0</v>
      </c>
      <c r="R4103" s="14" t="e">
        <f t="shared" si="321"/>
        <v>#DIV/0!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2017</v>
      </c>
    </row>
    <row r="4104" spans="1:21" ht="49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8313</v>
      </c>
      <c r="P4104" t="s">
        <v>8314</v>
      </c>
      <c r="Q4104" s="14">
        <f t="shared" si="320"/>
        <v>27</v>
      </c>
      <c r="R4104" s="14">
        <f t="shared" si="321"/>
        <v>22.83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9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8313</v>
      </c>
      <c r="P4105" t="s">
        <v>8314</v>
      </c>
      <c r="Q4105" s="14">
        <f t="shared" si="320"/>
        <v>10</v>
      </c>
      <c r="R4105" s="14">
        <f t="shared" si="321"/>
        <v>16.670000000000002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9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8313</v>
      </c>
      <c r="P4106" t="s">
        <v>8314</v>
      </c>
      <c r="Q4106" s="14">
        <f t="shared" si="320"/>
        <v>21</v>
      </c>
      <c r="R4106" s="14">
        <f t="shared" si="321"/>
        <v>45.79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9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8313</v>
      </c>
      <c r="P4107" t="s">
        <v>8314</v>
      </c>
      <c r="Q4107" s="14">
        <f t="shared" si="320"/>
        <v>7</v>
      </c>
      <c r="R4107" s="14">
        <f t="shared" si="321"/>
        <v>383.33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9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8313</v>
      </c>
      <c r="P4108" t="s">
        <v>8314</v>
      </c>
      <c r="Q4108" s="14">
        <f t="shared" si="320"/>
        <v>71</v>
      </c>
      <c r="R4108" s="14">
        <f t="shared" si="321"/>
        <v>106.97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9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8313</v>
      </c>
      <c r="P4109" t="s">
        <v>8314</v>
      </c>
      <c r="Q4109" s="14">
        <f t="shared" si="320"/>
        <v>2</v>
      </c>
      <c r="R4109" s="14">
        <f t="shared" si="321"/>
        <v>10.25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9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8313</v>
      </c>
      <c r="P4110" t="s">
        <v>8314</v>
      </c>
      <c r="Q4110" s="14">
        <f t="shared" si="320"/>
        <v>2</v>
      </c>
      <c r="R4110" s="14">
        <f t="shared" si="321"/>
        <v>59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9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8313</v>
      </c>
      <c r="P4111" t="s">
        <v>8314</v>
      </c>
      <c r="Q4111" s="14">
        <f t="shared" si="320"/>
        <v>0</v>
      </c>
      <c r="R4111" s="14" t="e">
        <f t="shared" si="321"/>
        <v>#DIV/0!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9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8313</v>
      </c>
      <c r="P4112" t="s">
        <v>8314</v>
      </c>
      <c r="Q4112" s="14">
        <f t="shared" si="320"/>
        <v>29</v>
      </c>
      <c r="R4112" s="14">
        <f t="shared" si="321"/>
        <v>14.33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9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8313</v>
      </c>
      <c r="P4113" t="s">
        <v>8314</v>
      </c>
      <c r="Q4113" s="14">
        <f t="shared" si="320"/>
        <v>3</v>
      </c>
      <c r="R4113" s="14">
        <f t="shared" si="321"/>
        <v>15.67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9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8313</v>
      </c>
      <c r="P4114" t="s">
        <v>8314</v>
      </c>
      <c r="Q4114" s="14">
        <f t="shared" si="320"/>
        <v>0</v>
      </c>
      <c r="R4114" s="14">
        <f t="shared" si="321"/>
        <v>1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9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8313</v>
      </c>
      <c r="P4115" t="s">
        <v>8314</v>
      </c>
      <c r="Q4115" s="14">
        <f t="shared" si="320"/>
        <v>0</v>
      </c>
      <c r="R4115" s="14">
        <f t="shared" si="321"/>
        <v>1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2016</v>
      </c>
    </row>
  </sheetData>
  <autoFilter ref="A1:U4115" xr:uid="{00000000-0001-0000-0000-000000000000}"/>
  <conditionalFormatting sqref="U1 R1 Q1:Q1048576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ADAA2-467C-814A-A479-D68289657302}">
  <dimension ref="A1:H35"/>
  <sheetViews>
    <sheetView tabSelected="1" workbookViewId="0">
      <selection activeCell="F10" sqref="F10:F11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1.83203125" bestFit="1" customWidth="1"/>
    <col min="4" max="4" width="14.5" bestFit="1" customWidth="1"/>
    <col min="5" max="5" width="11.6640625" bestFit="1" customWidth="1"/>
    <col min="6" max="6" width="17.6640625" style="21" bestFit="1" customWidth="1"/>
    <col min="7" max="7" width="14.33203125" bestFit="1" customWidth="1"/>
    <col min="8" max="8" width="16.83203125" bestFit="1" customWidth="1"/>
    <col min="9" max="10" width="13.5" bestFit="1" customWidth="1"/>
    <col min="11" max="11" width="11.5" bestFit="1" customWidth="1"/>
    <col min="12" max="13" width="13.5" bestFit="1" customWidth="1"/>
    <col min="14" max="14" width="16.5" bestFit="1" customWidth="1"/>
    <col min="15" max="15" width="12.6640625" bestFit="1" customWidth="1"/>
    <col min="16" max="16" width="10" bestFit="1" customWidth="1"/>
    <col min="17" max="42" width="25.33203125" bestFit="1" customWidth="1"/>
    <col min="43" max="43" width="29.6640625" bestFit="1" customWidth="1"/>
    <col min="44" max="44" width="26.33203125" bestFit="1" customWidth="1"/>
    <col min="45" max="45" width="29" bestFit="1" customWidth="1"/>
  </cols>
  <sheetData>
    <row r="1" spans="1:8" x14ac:dyDescent="0.2">
      <c r="A1" s="1" t="s">
        <v>8381</v>
      </c>
      <c r="B1" s="1" t="s">
        <v>8397</v>
      </c>
      <c r="C1" s="1" t="s">
        <v>8398</v>
      </c>
      <c r="D1" s="1" t="s">
        <v>8399</v>
      </c>
      <c r="E1" s="1" t="s">
        <v>8400</v>
      </c>
      <c r="F1" s="1" t="s">
        <v>8401</v>
      </c>
      <c r="G1" s="1" t="s">
        <v>8402</v>
      </c>
      <c r="H1" s="1" t="s">
        <v>8403</v>
      </c>
    </row>
    <row r="2" spans="1:8" x14ac:dyDescent="0.2">
      <c r="A2" t="s">
        <v>8404</v>
      </c>
      <c r="B2">
        <f>COUNTIFS(Kickstarter!$F:$F,"successful",Kickstarter!$D:$D,"&lt;1000",Kickstarter!P:P,"Plays")</f>
        <v>141</v>
      </c>
      <c r="C2">
        <f>COUNTIFS(Kickstarter!$F:$F,"failed",Kickstarter!$D:$D,"&lt;1000",Kickstarter!P:P,"Plays")</f>
        <v>45</v>
      </c>
      <c r="D2">
        <f>COUNTIFS(Kickstarter!$F:$F,"Canceled",Kickstarter!$D:$D,"&lt;1000",Kickstarter!P:P,"Plays")</f>
        <v>0</v>
      </c>
      <c r="E2">
        <f>SUM(B2:D2)</f>
        <v>186</v>
      </c>
      <c r="F2" s="22">
        <f>B2/E2</f>
        <v>0.75806451612903225</v>
      </c>
      <c r="G2" s="23">
        <f>C2/E2</f>
        <v>0.24193548387096775</v>
      </c>
      <c r="H2" s="23">
        <f>D2/E2</f>
        <v>0</v>
      </c>
    </row>
    <row r="3" spans="1:8" x14ac:dyDescent="0.2">
      <c r="A3" t="s">
        <v>8405</v>
      </c>
      <c r="B3">
        <f>COUNTIFS(Kickstarter!$F:$F,"successful",Kickstarter!$D:$D,"&gt;=1000",Kickstarter!$D:$D,"&lt;=4999",Kickstarter!$P:$P,"Plays")</f>
        <v>388</v>
      </c>
      <c r="C3">
        <f>COUNTIFS(Kickstarter!$F:$F,"failed",Kickstarter!$D:$D,"&gt;=1000",Kickstarter!$D:$D,"&lt;=4999",Kickstarter!$P:$P,"Plays")</f>
        <v>146</v>
      </c>
      <c r="D3">
        <f>COUNTIFS(Kickstarter!H:H,"Canceled",Kickstarter!$D:$D,"&gt;=1000",Kickstarter!F:F,"&lt;=4999",Kickstarter!P:P,"Plays")</f>
        <v>0</v>
      </c>
      <c r="E3">
        <f t="shared" ref="E3:E13" si="0">SUM(B3:D3)</f>
        <v>534</v>
      </c>
      <c r="F3" s="22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 x14ac:dyDescent="0.2">
      <c r="A4" t="s">
        <v>8406</v>
      </c>
      <c r="B4">
        <f>COUNTIFS(Kickstarter!$F:$F,"successful",Kickstarter!$D:$D,"&gt;=5000",Kickstarter!$D:$D,"&lt;9999",Kickstarter!P:P,"Plays")</f>
        <v>93</v>
      </c>
      <c r="C4">
        <f>COUNTIFS(Kickstarter!$F:$F,"failed",Kickstarter!$D:$D,"&gt;=5000",Kickstarter!$D:$D,"&lt;=9999",Kickstarter!P:P,"Plays")</f>
        <v>76</v>
      </c>
      <c r="D4">
        <f>COUNTIFS(Kickstarter!$F:$F,"Canceled",Kickstarter!$D:$D,"&gt;=5000",Kickstarter!$D:$D,"&lt;=9999",Kickstarter!P:P,"Plays")</f>
        <v>0</v>
      </c>
      <c r="E4">
        <f t="shared" si="0"/>
        <v>169</v>
      </c>
      <c r="F4" s="22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2">
      <c r="A5" t="s">
        <v>8407</v>
      </c>
      <c r="B5">
        <f>COUNTIFS(Kickstarter!$F:$F,"successful",Kickstarter!$D:$D,"&gt;=10000",Kickstarter!$D:$D,"&lt;=14999",Kickstarter!P:P,"Plays")</f>
        <v>39</v>
      </c>
      <c r="C5">
        <f>COUNTIFS(Kickstarter!$F:$F,"failed",Kickstarter!$D:$D,"&gt;=10000",Kickstarter!$D:$D,"&lt;=14999",Kickstarter!P:P,"Plays")</f>
        <v>33</v>
      </c>
      <c r="D5">
        <f>COUNTIFS(Kickstarter!$F:$F,"Canceled",Kickstarter!$D:$D,"&gt;=10000",Kickstarter!$D:$D,"&lt;=14999",Kickstarter!P:P,"Plays")</f>
        <v>0</v>
      </c>
      <c r="E5">
        <f t="shared" si="0"/>
        <v>72</v>
      </c>
      <c r="F5" s="22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2">
      <c r="A6" t="s">
        <v>8408</v>
      </c>
      <c r="B6">
        <f>COUNTIFS(Kickstarter!$F:$F,"successful",Kickstarter!$D:$D,"&gt;=15000",Kickstarter!$D:$D,"&lt;=19999",Kickstarter!P:P,"Plays")</f>
        <v>12</v>
      </c>
      <c r="C6">
        <f>COUNTIFS(Kickstarter!$F:$F,"failed",Kickstarter!$D:$D,"&gt;=15000",Kickstarter!$D:$D,"&lt;=19999",Kickstarter!P:P,"Plays")</f>
        <v>12</v>
      </c>
      <c r="D6">
        <f>COUNTIFS(Kickstarter!$F:$F,"Canceled",Kickstarter!$D:$D,"&gt;=15000",Kickstarter!$D:$D,"&lt;=19999",Kickstarter!P:P,"Plays")</f>
        <v>0</v>
      </c>
      <c r="E6">
        <f t="shared" si="0"/>
        <v>24</v>
      </c>
      <c r="F6" s="22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2">
      <c r="A7" t="s">
        <v>8409</v>
      </c>
      <c r="B7">
        <f>COUNTIFS(Kickstarter!$F:$F,"successful",Kickstarter!$D:$D,"&gt;=20000",Kickstarter!$D:$D,"&lt;=24999",Kickstarter!$P:$P,"Plays")</f>
        <v>9</v>
      </c>
      <c r="C7">
        <f>COUNTIFS(Kickstarter!$F:$F,"failed",Kickstarter!$D:$D,"&gt;=20000",Kickstarter!$D:$D,"&lt;=24999",Kickstarter!P:P,"Plays")</f>
        <v>11</v>
      </c>
      <c r="D7">
        <f>COUNTIFS(Kickstarter!$F:$F,"Canceled",Kickstarter!$D:$D,"&gt;=20000",Kickstarter!$D:$D,"&lt;=24999",Kickstarter!P:P,"Plays")</f>
        <v>0</v>
      </c>
      <c r="E7">
        <f t="shared" si="0"/>
        <v>20</v>
      </c>
      <c r="F7" s="22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2">
      <c r="A8" t="s">
        <v>8410</v>
      </c>
      <c r="B8">
        <f>COUNTIFS(Kickstarter!$F:$F,"successful",Kickstarter!$D:$D,"&gt;=25000",Kickstarter!$D:$D,"&lt;=29999",Kickstarter!P:P,"Plays")</f>
        <v>1</v>
      </c>
      <c r="C8">
        <f>COUNTIFS(Kickstarter!$F:$F,"failed",Kickstarter!$D:$D,"&gt;=25000",Kickstarter!$D:$D,"&lt;=29999",Kickstarter!P:P,"Plays")</f>
        <v>4</v>
      </c>
      <c r="D8">
        <f>COUNTIFS(Kickstarter!$F:$F,"Canceled",Kickstarter!$D:$D,"&gt;=25000",Kickstarter!$D:$D,"&lt;=29999",Kickstarter!P:P,"Plays")</f>
        <v>0</v>
      </c>
      <c r="E8">
        <f t="shared" si="0"/>
        <v>5</v>
      </c>
      <c r="F8" s="22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2">
      <c r="A9" t="s">
        <v>8411</v>
      </c>
      <c r="B9">
        <f>COUNTIFS(Kickstarter!$F:$F,"successful",Kickstarter!$D:$D,"&gt;=30000",Kickstarter!$D:$D,"&lt;=34999",Kickstarter!P:P,"Plays")</f>
        <v>3</v>
      </c>
      <c r="C9">
        <f>COUNTIFS(Kickstarter!$F:$F,"failed",Kickstarter!$D:$D,"&gt;=30000",Kickstarter!$D:$D,"&lt;=34999",Kickstarter!P:P,"Plays")</f>
        <v>8</v>
      </c>
      <c r="D9">
        <f>COUNTIFS(Kickstarter!$F:$F,"Canceled",Kickstarter!$D:$D,"&gt;=30000",Kickstarter!$D:$D,"&lt;=34999",Kickstarter!P:P,"Plays")</f>
        <v>0</v>
      </c>
      <c r="E9">
        <f t="shared" si="0"/>
        <v>11</v>
      </c>
      <c r="F9" s="22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2">
      <c r="A10" t="s">
        <v>8412</v>
      </c>
      <c r="B10">
        <f>COUNTIFS(Kickstarter!$F:$F,"successful",Kickstarter!$D:$D,"&gt;=35000",Kickstarter!$D:$D,"&lt;=39999",Kickstarter!P:P,"Plays")</f>
        <v>4</v>
      </c>
      <c r="C10">
        <f>COUNTIFS(Kickstarter!$F:$F,"failed",Kickstarter!$D:$D,"&gt;=35000",Kickstarter!$D:$D,"&lt;=39999",Kickstarter!P:P,"Plays")</f>
        <v>2</v>
      </c>
      <c r="D10">
        <f>COUNTIFS(Kickstarter!$F:$F,"Canceled",Kickstarter!$D:$D,"&gt;=35000",Kickstarter!$D:$D,"&lt;=39999",Kickstarter!P:P,"Plays")</f>
        <v>0</v>
      </c>
      <c r="E10">
        <f t="shared" si="0"/>
        <v>6</v>
      </c>
      <c r="F10" s="22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2">
      <c r="A11" t="s">
        <v>8413</v>
      </c>
      <c r="B11">
        <f>COUNTIFS(Kickstarter!$F:$F,"successful",Kickstarter!$D:$D,"&gt;=40000",Kickstarter!$D:$D,"&lt;=44999",Kickstarter!P:P,"Plays")</f>
        <v>2</v>
      </c>
      <c r="C11">
        <f>COUNTIFS(Kickstarter!$F:$F,"failed",Kickstarter!$D:$D,"&gt;=40000",Kickstarter!$D:$D,"&lt;=44999",Kickstarter!P:P,"Plays")</f>
        <v>1</v>
      </c>
      <c r="D11">
        <f>COUNTIFS(Kickstarter!$F:$F,"Canceled",Kickstarter!$D:$D,"&gt;=40000",Kickstarter!$D:$D,"&lt;=44999",Kickstarter!P:P,"Plays")</f>
        <v>0</v>
      </c>
      <c r="E11">
        <f t="shared" si="0"/>
        <v>3</v>
      </c>
      <c r="F11" s="24">
        <f>IFERROR((B11/E11),"0%")</f>
        <v>0.66666666666666663</v>
      </c>
      <c r="G11" s="24">
        <f>IFERROR((C11/E11),"0%")</f>
        <v>0.33333333333333331</v>
      </c>
      <c r="H11" s="24">
        <f>IFERROR((D11/E11),"0%")</f>
        <v>0</v>
      </c>
    </row>
    <row r="12" spans="1:8" x14ac:dyDescent="0.2">
      <c r="A12" t="s">
        <v>8414</v>
      </c>
      <c r="B12">
        <f>COUNTIFS(Kickstarter!$F:$F,"successful",Kickstarter!$D:$D,"&gt;=45000",Kickstarter!$D:$D,"&lt;=49999",Kickstarter!P:P,"Plays")</f>
        <v>0</v>
      </c>
      <c r="C12">
        <f>COUNTIFS(Kickstarter!$F:$F,"failed",Kickstarter!$D:$D,"&gt;=45000",Kickstarter!$D:$D,"&lt;=49999",Kickstarter!P:P,"Plays")</f>
        <v>1</v>
      </c>
      <c r="D12">
        <f>COUNTIFS(Kickstarter!$F:$F,"Canceled",Kickstarter!$D:$D,"&gt;=45000",Kickstarter!$D:$D,"&lt;=49999",Kickstarter!P:P,"Plays")</f>
        <v>0</v>
      </c>
      <c r="E12">
        <f t="shared" si="0"/>
        <v>1</v>
      </c>
      <c r="F12" s="24">
        <f t="shared" ref="F12" si="4">IFERROR((B12/E12),"0%")</f>
        <v>0</v>
      </c>
      <c r="G12" s="24">
        <f t="shared" ref="G12" si="5">IFERROR((C12/E12),"0%")</f>
        <v>1</v>
      </c>
      <c r="H12" s="24">
        <f t="shared" ref="H12" si="6">IFERROR((D12/E12),"0%")</f>
        <v>0</v>
      </c>
    </row>
    <row r="13" spans="1:8" x14ac:dyDescent="0.2">
      <c r="A13" t="s">
        <v>8415</v>
      </c>
      <c r="B13">
        <f>COUNTIFS(Kickstarter!$F:$F,"successful",Kickstarter!$D:$D,"&gt;=50000",Kickstarter!P:P,"Plays")</f>
        <v>2</v>
      </c>
      <c r="C13">
        <f>COUNTIFS(Kickstarter!$F:$F,"failed",Kickstarter!$D:$D,"&gt;=50000",Kickstarter!P:P,"Plays")</f>
        <v>14</v>
      </c>
      <c r="D13">
        <f>COUNTIFS(Kickstarter!$F:$F,"Canceled",Kickstarter!$D:$D,"&gt;=50000",Kickstarter!P:P,"Plays")</f>
        <v>0</v>
      </c>
      <c r="E13">
        <f t="shared" si="0"/>
        <v>16</v>
      </c>
      <c r="F13" s="22">
        <f t="shared" si="1"/>
        <v>0.125</v>
      </c>
      <c r="G13" s="23">
        <f t="shared" si="2"/>
        <v>0.875</v>
      </c>
      <c r="H13" s="23">
        <f t="shared" si="3"/>
        <v>0</v>
      </c>
    </row>
    <row r="15" spans="1:8" x14ac:dyDescent="0.2">
      <c r="B15" s="21"/>
      <c r="F15"/>
    </row>
    <row r="16" spans="1:8" x14ac:dyDescent="0.2">
      <c r="F16"/>
    </row>
    <row r="17" spans="6:6" x14ac:dyDescent="0.2">
      <c r="F17"/>
    </row>
    <row r="18" spans="6:6" x14ac:dyDescent="0.2">
      <c r="F18"/>
    </row>
    <row r="19" spans="6:6" x14ac:dyDescent="0.2">
      <c r="F19"/>
    </row>
    <row r="20" spans="6:6" x14ac:dyDescent="0.2">
      <c r="F20"/>
    </row>
    <row r="21" spans="6:6" x14ac:dyDescent="0.2">
      <c r="F21"/>
    </row>
    <row r="22" spans="6:6" x14ac:dyDescent="0.2">
      <c r="F22"/>
    </row>
    <row r="23" spans="6:6" x14ac:dyDescent="0.2">
      <c r="F23"/>
    </row>
    <row r="24" spans="6:6" x14ac:dyDescent="0.2">
      <c r="F24"/>
    </row>
    <row r="25" spans="6:6" x14ac:dyDescent="0.2">
      <c r="F25"/>
    </row>
    <row r="26" spans="6:6" x14ac:dyDescent="0.2">
      <c r="F26"/>
    </row>
    <row r="27" spans="6:6" x14ac:dyDescent="0.2">
      <c r="F27"/>
    </row>
    <row r="28" spans="6:6" x14ac:dyDescent="0.2">
      <c r="F28"/>
    </row>
    <row r="29" spans="6:6" x14ac:dyDescent="0.2">
      <c r="F29"/>
    </row>
    <row r="30" spans="6:6" x14ac:dyDescent="0.2">
      <c r="F30"/>
    </row>
    <row r="31" spans="6:6" x14ac:dyDescent="0.2">
      <c r="F31"/>
    </row>
    <row r="32" spans="6:6" x14ac:dyDescent="0.2">
      <c r="F32"/>
    </row>
    <row r="33" spans="2:6" x14ac:dyDescent="0.2">
      <c r="F33"/>
    </row>
    <row r="34" spans="2:6" x14ac:dyDescent="0.2">
      <c r="B34" s="21"/>
      <c r="F34"/>
    </row>
    <row r="35" spans="2:6" x14ac:dyDescent="0.2">
      <c r="B35" s="21"/>
      <c r="F3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5E1E9-9C6B-074F-BD5E-0F087693A6F9}">
  <dimension ref="A1:E18"/>
  <sheetViews>
    <sheetView zoomScale="125" workbookViewId="0">
      <selection activeCell="B11" sqref="B11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.33203125" bestFit="1" customWidth="1"/>
    <col min="6" max="10" width="5.1640625" bestFit="1" customWidth="1"/>
    <col min="11" max="11" width="10.33203125" bestFit="1" customWidth="1"/>
    <col min="14" max="14" width="14.83203125" bestFit="1" customWidth="1"/>
  </cols>
  <sheetData>
    <row r="1" spans="1:5" x14ac:dyDescent="0.2">
      <c r="A1" s="11" t="s">
        <v>8361</v>
      </c>
      <c r="B1" t="s">
        <v>8313</v>
      </c>
    </row>
    <row r="2" spans="1:5" x14ac:dyDescent="0.2">
      <c r="A2" s="11" t="s">
        <v>8378</v>
      </c>
      <c r="B2" t="s">
        <v>8365</v>
      </c>
    </row>
    <row r="4" spans="1:5" x14ac:dyDescent="0.2">
      <c r="A4" s="11" t="s">
        <v>8364</v>
      </c>
      <c r="B4" s="11" t="s">
        <v>8363</v>
      </c>
    </row>
    <row r="5" spans="1:5" x14ac:dyDescent="0.2">
      <c r="A5" s="11" t="s">
        <v>8356</v>
      </c>
      <c r="B5" t="s">
        <v>8218</v>
      </c>
      <c r="C5" t="s">
        <v>8220</v>
      </c>
      <c r="D5" t="s">
        <v>8219</v>
      </c>
      <c r="E5" t="s">
        <v>8357</v>
      </c>
    </row>
    <row r="6" spans="1:5" x14ac:dyDescent="0.2">
      <c r="A6" s="17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7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7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7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7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7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7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7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7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7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7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7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7" t="s">
        <v>8357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684E6-E7C9-1E48-A03F-D4DECC2F789A}">
  <dimension ref="A1:F18"/>
  <sheetViews>
    <sheetView zoomScale="137" zoomScaleNormal="137" workbookViewId="0">
      <selection activeCell="G24" sqref="G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8361</v>
      </c>
      <c r="B1" t="s">
        <v>8365</v>
      </c>
    </row>
    <row r="2" spans="1:6" x14ac:dyDescent="0.2">
      <c r="A2" s="11" t="s">
        <v>8378</v>
      </c>
      <c r="B2" t="s">
        <v>8365</v>
      </c>
    </row>
    <row r="4" spans="1:6" x14ac:dyDescent="0.2">
      <c r="A4" s="11" t="s">
        <v>8364</v>
      </c>
      <c r="B4" s="11" t="s">
        <v>8363</v>
      </c>
    </row>
    <row r="5" spans="1:6" x14ac:dyDescent="0.2">
      <c r="A5" s="11" t="s">
        <v>8356</v>
      </c>
      <c r="B5" t="s">
        <v>8219</v>
      </c>
      <c r="C5" t="s">
        <v>8220</v>
      </c>
      <c r="D5" t="s">
        <v>8221</v>
      </c>
      <c r="E5" t="s">
        <v>8218</v>
      </c>
      <c r="F5" t="s">
        <v>8357</v>
      </c>
    </row>
    <row r="6" spans="1:6" x14ac:dyDescent="0.2">
      <c r="A6" s="17" t="s">
        <v>8372</v>
      </c>
      <c r="B6" s="13">
        <v>26</v>
      </c>
      <c r="C6" s="13">
        <v>127</v>
      </c>
      <c r="D6" s="13"/>
      <c r="E6" s="13">
        <v>133</v>
      </c>
      <c r="F6" s="13">
        <v>286</v>
      </c>
    </row>
    <row r="7" spans="1:6" x14ac:dyDescent="0.2">
      <c r="A7" s="17" t="s">
        <v>8373</v>
      </c>
      <c r="B7" s="13">
        <v>29</v>
      </c>
      <c r="C7" s="13">
        <v>124</v>
      </c>
      <c r="D7" s="13"/>
      <c r="E7" s="13">
        <v>150</v>
      </c>
      <c r="F7" s="13">
        <v>303</v>
      </c>
    </row>
    <row r="8" spans="1:6" x14ac:dyDescent="0.2">
      <c r="A8" s="17" t="s">
        <v>8374</v>
      </c>
      <c r="B8" s="13">
        <v>28</v>
      </c>
      <c r="C8" s="13">
        <v>124</v>
      </c>
      <c r="D8" s="13">
        <v>20</v>
      </c>
      <c r="E8" s="13">
        <v>207</v>
      </c>
      <c r="F8" s="13">
        <v>379</v>
      </c>
    </row>
    <row r="9" spans="1:6" x14ac:dyDescent="0.2">
      <c r="A9" s="17" t="s">
        <v>8375</v>
      </c>
      <c r="B9" s="13">
        <v>29</v>
      </c>
      <c r="C9" s="13">
        <v>100</v>
      </c>
      <c r="D9" s="13">
        <v>29</v>
      </c>
      <c r="E9" s="13">
        <v>187</v>
      </c>
      <c r="F9" s="13">
        <v>345</v>
      </c>
    </row>
    <row r="10" spans="1:6" x14ac:dyDescent="0.2">
      <c r="A10" s="17" t="s">
        <v>8366</v>
      </c>
      <c r="B10" s="13">
        <v>28</v>
      </c>
      <c r="C10" s="13">
        <v>120</v>
      </c>
      <c r="D10" s="13">
        <v>1</v>
      </c>
      <c r="E10" s="13">
        <v>204</v>
      </c>
      <c r="F10" s="13">
        <v>353</v>
      </c>
    </row>
    <row r="11" spans="1:6" x14ac:dyDescent="0.2">
      <c r="A11" s="17" t="s">
        <v>8376</v>
      </c>
      <c r="B11" s="13">
        <v>23</v>
      </c>
      <c r="C11" s="13">
        <v>120</v>
      </c>
      <c r="D11" s="13"/>
      <c r="E11" s="13">
        <v>222</v>
      </c>
      <c r="F11" s="13">
        <v>365</v>
      </c>
    </row>
    <row r="12" spans="1:6" x14ac:dyDescent="0.2">
      <c r="A12" s="17" t="s">
        <v>8367</v>
      </c>
      <c r="B12" s="13">
        <v>33</v>
      </c>
      <c r="C12" s="13">
        <v>134</v>
      </c>
      <c r="D12" s="13"/>
      <c r="E12" s="13">
        <v>222</v>
      </c>
      <c r="F12" s="13">
        <v>389</v>
      </c>
    </row>
    <row r="13" spans="1:6" x14ac:dyDescent="0.2">
      <c r="A13" s="17" t="s">
        <v>8368</v>
      </c>
      <c r="B13" s="13">
        <v>39</v>
      </c>
      <c r="C13" s="13">
        <v>155</v>
      </c>
      <c r="D13" s="13"/>
      <c r="E13" s="13">
        <v>196</v>
      </c>
      <c r="F13" s="13">
        <v>390</v>
      </c>
    </row>
    <row r="14" spans="1:6" x14ac:dyDescent="0.2">
      <c r="A14" s="17" t="s">
        <v>8369</v>
      </c>
      <c r="B14" s="13">
        <v>24</v>
      </c>
      <c r="C14" s="13">
        <v>136</v>
      </c>
      <c r="D14" s="13"/>
      <c r="E14" s="13">
        <v>156</v>
      </c>
      <c r="F14" s="13">
        <v>316</v>
      </c>
    </row>
    <row r="15" spans="1:6" x14ac:dyDescent="0.2">
      <c r="A15" s="17" t="s">
        <v>8370</v>
      </c>
      <c r="B15" s="13">
        <v>34</v>
      </c>
      <c r="C15" s="13">
        <v>145</v>
      </c>
      <c r="D15" s="13"/>
      <c r="E15" s="13">
        <v>160</v>
      </c>
      <c r="F15" s="13">
        <v>339</v>
      </c>
    </row>
    <row r="16" spans="1:6" x14ac:dyDescent="0.2">
      <c r="A16" s="17" t="s">
        <v>8371</v>
      </c>
      <c r="B16" s="13">
        <v>21</v>
      </c>
      <c r="C16" s="13">
        <v>133</v>
      </c>
      <c r="D16" s="13"/>
      <c r="E16" s="13">
        <v>161</v>
      </c>
      <c r="F16" s="13">
        <v>315</v>
      </c>
    </row>
    <row r="17" spans="1:6" x14ac:dyDescent="0.2">
      <c r="A17" s="17" t="s">
        <v>8377</v>
      </c>
      <c r="B17" s="13">
        <v>35</v>
      </c>
      <c r="C17" s="13">
        <v>112</v>
      </c>
      <c r="D17" s="13"/>
      <c r="E17" s="13">
        <v>187</v>
      </c>
      <c r="F17" s="13">
        <v>334</v>
      </c>
    </row>
    <row r="18" spans="1:6" x14ac:dyDescent="0.2">
      <c r="A18" s="17" t="s">
        <v>8357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0C290-6F69-084E-BCEE-DB69527F36DE}">
  <dimension ref="A1:C14"/>
  <sheetViews>
    <sheetView zoomScale="125" workbookViewId="0">
      <selection activeCell="D24" sqref="D24"/>
    </sheetView>
  </sheetViews>
  <sheetFormatPr baseColWidth="10" defaultRowHeight="15" x14ac:dyDescent="0.2"/>
  <cols>
    <col min="1" max="1" width="23" bestFit="1" customWidth="1"/>
    <col min="2" max="2" width="11.5" customWidth="1"/>
    <col min="3" max="3" width="12.1640625" bestFit="1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8385</v>
      </c>
      <c r="B2" s="20" t="e">
        <f>AVERAGE(#REF!)</f>
        <v>#REF!</v>
      </c>
      <c r="C2" s="20" t="e">
        <f>AVERAGE(#REF!)</f>
        <v>#REF!</v>
      </c>
    </row>
    <row r="3" spans="1:3" x14ac:dyDescent="0.2">
      <c r="A3" t="s">
        <v>8386</v>
      </c>
      <c r="B3" s="20" t="e">
        <f>MEDIAN(#REF!)</f>
        <v>#REF!</v>
      </c>
      <c r="C3" s="20" t="e">
        <f>MEDIAN(#REF!)</f>
        <v>#REF!</v>
      </c>
    </row>
    <row r="4" spans="1:3" x14ac:dyDescent="0.2">
      <c r="A4" t="s">
        <v>8389</v>
      </c>
      <c r="B4" s="20" t="e">
        <f>_xlfn.STDEV.P(#REF!)</f>
        <v>#REF!</v>
      </c>
      <c r="C4" s="20" t="e">
        <f>_xlfn.STDEV.P(#REF!)</f>
        <v>#REF!</v>
      </c>
    </row>
    <row r="5" spans="1:3" x14ac:dyDescent="0.2">
      <c r="A5" t="s">
        <v>8390</v>
      </c>
      <c r="B5" s="20" t="e">
        <f>_xlfn.QUARTILE.EXC(#REF!, 3)</f>
        <v>#REF!</v>
      </c>
      <c r="C5" s="20" t="e">
        <f>_xlfn.QUARTILE.EXC(#REF!, 3)</f>
        <v>#REF!</v>
      </c>
    </row>
    <row r="6" spans="1:3" x14ac:dyDescent="0.2">
      <c r="A6" t="s">
        <v>8391</v>
      </c>
      <c r="B6" s="20" t="e">
        <f>_xlfn.QUARTILE.EXC(#REF!, 1)</f>
        <v>#REF!</v>
      </c>
      <c r="C6" s="20" t="e">
        <f>_xlfn.QUARTILE.EXC(#REF!, 1)</f>
        <v>#REF!</v>
      </c>
    </row>
    <row r="7" spans="1:3" x14ac:dyDescent="0.2">
      <c r="A7" t="s">
        <v>8392</v>
      </c>
      <c r="B7" s="20" t="e">
        <f>B5-B6</f>
        <v>#REF!</v>
      </c>
      <c r="C7" s="20" t="e">
        <f>C5-C6</f>
        <v>#REF!</v>
      </c>
    </row>
    <row r="8" spans="1:3" x14ac:dyDescent="0.2">
      <c r="B8" s="20"/>
      <c r="C8" s="20"/>
    </row>
    <row r="9" spans="1:3" x14ac:dyDescent="0.2">
      <c r="A9" t="s">
        <v>8387</v>
      </c>
      <c r="B9" s="20" t="e">
        <f>AVERAGE(#REF!)</f>
        <v>#REF!</v>
      </c>
      <c r="C9" s="20" t="e">
        <f>AVERAGE(#REF!)</f>
        <v>#REF!</v>
      </c>
    </row>
    <row r="10" spans="1:3" x14ac:dyDescent="0.2">
      <c r="A10" t="s">
        <v>8388</v>
      </c>
      <c r="B10" s="20" t="e">
        <f>MEDIAN(#REF!)</f>
        <v>#REF!</v>
      </c>
      <c r="C10" s="20" t="e">
        <f>MEDIAN(#REF!)</f>
        <v>#REF!</v>
      </c>
    </row>
    <row r="11" spans="1:3" x14ac:dyDescent="0.2">
      <c r="A11" t="s">
        <v>8396</v>
      </c>
      <c r="B11" s="20" t="e">
        <f>_xlfn.STDEV.P(#REF!)</f>
        <v>#REF!</v>
      </c>
      <c r="C11" s="20" t="e">
        <f>_xlfn.STDEV.P(#REF!)</f>
        <v>#REF!</v>
      </c>
    </row>
    <row r="12" spans="1:3" x14ac:dyDescent="0.2">
      <c r="A12" t="s">
        <v>8393</v>
      </c>
      <c r="B12" s="20" t="e">
        <f>_xlfn.QUARTILE.EXC(#REF!, 3)</f>
        <v>#REF!</v>
      </c>
      <c r="C12" s="20" t="e">
        <f>_xlfn.QUARTILE.EXC(#REF!, 3)</f>
        <v>#REF!</v>
      </c>
    </row>
    <row r="13" spans="1:3" x14ac:dyDescent="0.2">
      <c r="A13" t="s">
        <v>8394</v>
      </c>
      <c r="B13" s="20" t="e">
        <f>_xlfn.QUARTILE.EXC(#REF!, 1)</f>
        <v>#REF!</v>
      </c>
      <c r="C13" s="20" t="e">
        <f>_xlfn.QUARTILE.EXC(#REF!, 1)</f>
        <v>#REF!</v>
      </c>
    </row>
    <row r="14" spans="1:3" x14ac:dyDescent="0.2">
      <c r="A14" t="s">
        <v>8395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C6900-6386-BA46-8F01-B7AC30CFC833}">
  <dimension ref="A1:D6"/>
  <sheetViews>
    <sheetView workbookViewId="0">
      <selection activeCell="F25" sqref="F25"/>
    </sheetView>
  </sheetViews>
  <sheetFormatPr baseColWidth="10" defaultRowHeight="15" x14ac:dyDescent="0.2"/>
  <cols>
    <col min="1" max="1" width="28.6640625" bestFit="1" customWidth="1"/>
    <col min="2" max="2" width="53.33203125" customWidth="1"/>
    <col min="3" max="3" width="31.6640625" customWidth="1"/>
    <col min="4" max="4" width="24.83203125" customWidth="1"/>
  </cols>
  <sheetData>
    <row r="1" spans="1:4" x14ac:dyDescent="0.2">
      <c r="A1" t="s">
        <v>8379</v>
      </c>
      <c r="B1" t="s">
        <v>8380</v>
      </c>
      <c r="C1" t="s">
        <v>8381</v>
      </c>
      <c r="D1" t="s">
        <v>8382</v>
      </c>
    </row>
    <row r="2" spans="1:4" ht="32" x14ac:dyDescent="0.2">
      <c r="A2" s="18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</row>
    <row r="3" spans="1:4" ht="32" x14ac:dyDescent="0.2">
      <c r="A3" s="18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</row>
    <row r="4" spans="1:4" ht="48" x14ac:dyDescent="0.2">
      <c r="A4" s="18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</row>
    <row r="5" spans="1:4" ht="32" x14ac:dyDescent="0.2">
      <c r="A5" s="18" t="s">
        <v>3329</v>
      </c>
      <c r="B5" s="19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</row>
    <row r="6" spans="1:4" ht="48" x14ac:dyDescent="0.2">
      <c r="A6" s="18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97BDE-B7AF-C94D-89B6-83814F4659BC}">
  <dimension ref="A1:F6"/>
  <sheetViews>
    <sheetView workbookViewId="0">
      <selection activeCell="T29" sqref="T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8365</v>
      </c>
    </row>
    <row r="3" spans="1:6" x14ac:dyDescent="0.2">
      <c r="A3" s="11" t="s">
        <v>8364</v>
      </c>
      <c r="B3" s="11" t="s">
        <v>8363</v>
      </c>
    </row>
    <row r="4" spans="1:6" x14ac:dyDescent="0.2">
      <c r="A4" s="11" t="s">
        <v>8356</v>
      </c>
      <c r="B4" t="s">
        <v>8219</v>
      </c>
      <c r="C4" t="s">
        <v>8220</v>
      </c>
      <c r="D4" t="s">
        <v>8221</v>
      </c>
      <c r="E4" t="s">
        <v>8218</v>
      </c>
      <c r="F4" t="s">
        <v>8357</v>
      </c>
    </row>
    <row r="5" spans="1:6" x14ac:dyDescent="0.2">
      <c r="A5" s="12" t="s">
        <v>8313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8357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8CCD2-C432-3244-A6D8-31DE2F3609F4}">
  <dimension ref="A1:B46"/>
  <sheetViews>
    <sheetView workbookViewId="0">
      <selection activeCell="A2" sqref="A2"/>
    </sheetView>
  </sheetViews>
  <sheetFormatPr baseColWidth="10" defaultRowHeight="15" x14ac:dyDescent="0.2"/>
  <cols>
    <col min="1" max="1" width="14.5" bestFit="1" customWidth="1"/>
    <col min="2" max="2" width="15.6640625" bestFit="1" customWidth="1"/>
  </cols>
  <sheetData>
    <row r="1" spans="1:2" x14ac:dyDescent="0.2">
      <c r="A1" s="11" t="s">
        <v>8222</v>
      </c>
      <c r="B1" t="s">
        <v>8223</v>
      </c>
    </row>
    <row r="2" spans="1:2" x14ac:dyDescent="0.2">
      <c r="A2" s="11" t="s">
        <v>8361</v>
      </c>
      <c r="B2" t="s">
        <v>8365</v>
      </c>
    </row>
    <row r="4" spans="1:2" x14ac:dyDescent="0.2">
      <c r="A4" s="11" t="s">
        <v>8356</v>
      </c>
      <c r="B4" t="s">
        <v>8364</v>
      </c>
    </row>
    <row r="5" spans="1:2" x14ac:dyDescent="0.2">
      <c r="A5" s="12" t="s">
        <v>8312</v>
      </c>
      <c r="B5" s="13">
        <v>78</v>
      </c>
    </row>
    <row r="6" spans="1:2" x14ac:dyDescent="0.2">
      <c r="A6" s="12" t="s">
        <v>8340</v>
      </c>
      <c r="B6" s="13">
        <v>16</v>
      </c>
    </row>
    <row r="7" spans="1:2" x14ac:dyDescent="0.2">
      <c r="A7" s="12" t="s">
        <v>8328</v>
      </c>
      <c r="B7" s="13">
        <v>23</v>
      </c>
    </row>
    <row r="8" spans="1:2" x14ac:dyDescent="0.2">
      <c r="A8" s="12" t="s">
        <v>8354</v>
      </c>
      <c r="B8" s="13">
        <v>32</v>
      </c>
    </row>
    <row r="9" spans="1:2" x14ac:dyDescent="0.2">
      <c r="A9" s="12" t="s">
        <v>8350</v>
      </c>
      <c r="B9" s="13">
        <v>33</v>
      </c>
    </row>
    <row r="10" spans="1:2" x14ac:dyDescent="0.2">
      <c r="A10" s="12" t="s">
        <v>8311</v>
      </c>
      <c r="B10" s="13">
        <v>164</v>
      </c>
    </row>
    <row r="11" spans="1:2" x14ac:dyDescent="0.2">
      <c r="A11" s="12" t="s">
        <v>8310</v>
      </c>
      <c r="B11" s="13">
        <v>52</v>
      </c>
    </row>
    <row r="12" spans="1:2" x14ac:dyDescent="0.2">
      <c r="A12" s="12" t="s">
        <v>8326</v>
      </c>
      <c r="B12" s="13">
        <v>30</v>
      </c>
    </row>
    <row r="13" spans="1:2" x14ac:dyDescent="0.2">
      <c r="A13" s="12" t="s">
        <v>8343</v>
      </c>
      <c r="B13" s="13">
        <v>54</v>
      </c>
    </row>
    <row r="14" spans="1:2" x14ac:dyDescent="0.2">
      <c r="A14" s="12" t="s">
        <v>8320</v>
      </c>
      <c r="B14" s="13">
        <v>34</v>
      </c>
    </row>
    <row r="15" spans="1:2" x14ac:dyDescent="0.2">
      <c r="A15" s="12" t="s">
        <v>8333</v>
      </c>
      <c r="B15" s="13">
        <v>116</v>
      </c>
    </row>
    <row r="16" spans="1:2" x14ac:dyDescent="0.2">
      <c r="A16" s="12" t="s">
        <v>8344</v>
      </c>
      <c r="B16" s="13">
        <v>13</v>
      </c>
    </row>
    <row r="17" spans="1:2" x14ac:dyDescent="0.2">
      <c r="A17" s="12" t="s">
        <v>8345</v>
      </c>
      <c r="B17" s="13">
        <v>103</v>
      </c>
    </row>
    <row r="18" spans="1:2" x14ac:dyDescent="0.2">
      <c r="A18" s="12" t="s">
        <v>8325</v>
      </c>
      <c r="B18" s="13">
        <v>158</v>
      </c>
    </row>
    <row r="19" spans="1:2" x14ac:dyDescent="0.2">
      <c r="A19" s="12" t="s">
        <v>8324</v>
      </c>
      <c r="B19" s="13">
        <v>53</v>
      </c>
    </row>
    <row r="20" spans="1:2" x14ac:dyDescent="0.2">
      <c r="A20" s="12" t="s">
        <v>8352</v>
      </c>
      <c r="B20" s="13">
        <v>14</v>
      </c>
    </row>
    <row r="21" spans="1:2" x14ac:dyDescent="0.2">
      <c r="A21" s="12" t="s">
        <v>8323</v>
      </c>
      <c r="B21" s="13">
        <v>14</v>
      </c>
    </row>
    <row r="22" spans="1:2" x14ac:dyDescent="0.2">
      <c r="A22" s="12" t="s">
        <v>8331</v>
      </c>
      <c r="B22" s="13">
        <v>23</v>
      </c>
    </row>
    <row r="23" spans="1:2" x14ac:dyDescent="0.2">
      <c r="A23" s="12" t="s">
        <v>8355</v>
      </c>
      <c r="B23" s="13">
        <v>96</v>
      </c>
    </row>
    <row r="24" spans="1:2" x14ac:dyDescent="0.2">
      <c r="A24" s="12" t="s">
        <v>8339</v>
      </c>
      <c r="B24" s="13">
        <v>14</v>
      </c>
    </row>
    <row r="25" spans="1:2" x14ac:dyDescent="0.2">
      <c r="A25" s="12" t="s">
        <v>8319</v>
      </c>
      <c r="B25" s="13">
        <v>49</v>
      </c>
    </row>
    <row r="26" spans="1:2" x14ac:dyDescent="0.2">
      <c r="A26" s="12" t="s">
        <v>8346</v>
      </c>
      <c r="B26" s="13">
        <v>11</v>
      </c>
    </row>
    <row r="27" spans="1:2" x14ac:dyDescent="0.2">
      <c r="A27" s="12" t="s">
        <v>8335</v>
      </c>
      <c r="B27" s="13">
        <v>96</v>
      </c>
    </row>
    <row r="28" spans="1:2" x14ac:dyDescent="0.2">
      <c r="A28" s="12" t="s">
        <v>8341</v>
      </c>
      <c r="B28" s="13">
        <v>13</v>
      </c>
    </row>
    <row r="29" spans="1:2" x14ac:dyDescent="0.2">
      <c r="A29" s="12" t="s">
        <v>8314</v>
      </c>
      <c r="B29" s="13">
        <v>671</v>
      </c>
    </row>
    <row r="30" spans="1:2" x14ac:dyDescent="0.2">
      <c r="A30" s="12" t="s">
        <v>8342</v>
      </c>
      <c r="B30" s="13">
        <v>35</v>
      </c>
    </row>
    <row r="31" spans="1:2" x14ac:dyDescent="0.2">
      <c r="A31" s="12" t="s">
        <v>8338</v>
      </c>
      <c r="B31" s="13">
        <v>20</v>
      </c>
    </row>
    <row r="32" spans="1:2" x14ac:dyDescent="0.2">
      <c r="A32" s="12" t="s">
        <v>8349</v>
      </c>
      <c r="B32" s="13">
        <v>14</v>
      </c>
    </row>
    <row r="33" spans="1:2" x14ac:dyDescent="0.2">
      <c r="A33" s="12" t="s">
        <v>8322</v>
      </c>
      <c r="B33" s="13">
        <v>240</v>
      </c>
    </row>
    <row r="34" spans="1:2" x14ac:dyDescent="0.2">
      <c r="A34" s="12" t="s">
        <v>8309</v>
      </c>
      <c r="B34" s="13">
        <v>31</v>
      </c>
    </row>
    <row r="35" spans="1:2" x14ac:dyDescent="0.2">
      <c r="A35" s="12" t="s">
        <v>8308</v>
      </c>
      <c r="B35" s="13">
        <v>48</v>
      </c>
    </row>
    <row r="36" spans="1:2" x14ac:dyDescent="0.2">
      <c r="A36" s="12" t="s">
        <v>8348</v>
      </c>
      <c r="B36" s="13">
        <v>38</v>
      </c>
    </row>
    <row r="37" spans="1:2" x14ac:dyDescent="0.2">
      <c r="A37" s="12" t="s">
        <v>8351</v>
      </c>
      <c r="B37" s="13">
        <v>47</v>
      </c>
    </row>
    <row r="38" spans="1:2" x14ac:dyDescent="0.2">
      <c r="A38" s="12" t="s">
        <v>8353</v>
      </c>
      <c r="B38" s="13">
        <v>145</v>
      </c>
    </row>
    <row r="39" spans="1:2" x14ac:dyDescent="0.2">
      <c r="A39" s="12" t="s">
        <v>8347</v>
      </c>
      <c r="B39" s="13">
        <v>52</v>
      </c>
    </row>
    <row r="40" spans="1:2" x14ac:dyDescent="0.2">
      <c r="A40" s="12" t="s">
        <v>8307</v>
      </c>
      <c r="B40" s="13">
        <v>49</v>
      </c>
    </row>
    <row r="41" spans="1:2" x14ac:dyDescent="0.2">
      <c r="A41" s="12" t="s">
        <v>8337</v>
      </c>
      <c r="B41" s="13">
        <v>27</v>
      </c>
    </row>
    <row r="42" spans="1:2" x14ac:dyDescent="0.2">
      <c r="A42" s="12" t="s">
        <v>8330</v>
      </c>
      <c r="B42" s="13">
        <v>73</v>
      </c>
    </row>
    <row r="43" spans="1:2" x14ac:dyDescent="0.2">
      <c r="A43" s="12" t="s">
        <v>8317</v>
      </c>
      <c r="B43" s="13">
        <v>145</v>
      </c>
    </row>
    <row r="44" spans="1:2" x14ac:dyDescent="0.2">
      <c r="A44" s="12" t="s">
        <v>8316</v>
      </c>
      <c r="B44" s="13">
        <v>95</v>
      </c>
    </row>
    <row r="45" spans="1:2" x14ac:dyDescent="0.2">
      <c r="A45" s="12" t="s">
        <v>8336</v>
      </c>
      <c r="B45" s="13">
        <v>19</v>
      </c>
    </row>
    <row r="46" spans="1:2" x14ac:dyDescent="0.2">
      <c r="A46" s="12" t="s">
        <v>8357</v>
      </c>
      <c r="B46" s="13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Outcome Based on Goals</vt:lpstr>
      <vt:lpstr>Theater Outcomes by Launch Date</vt:lpstr>
      <vt:lpstr>Outcomes Based on Launch Date</vt:lpstr>
      <vt:lpstr>Descriptive Statistics</vt:lpstr>
      <vt:lpstr>Edinburgh Research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 Yang</cp:lastModifiedBy>
  <dcterms:created xsi:type="dcterms:W3CDTF">2017-04-20T15:17:24Z</dcterms:created>
  <dcterms:modified xsi:type="dcterms:W3CDTF">2021-10-26T04:53:58Z</dcterms:modified>
</cp:coreProperties>
</file>