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mi/Downloads/"/>
    </mc:Choice>
  </mc:AlternateContent>
  <xr:revisionPtr revIDLastSave="0" documentId="13_ncr:1_{0CC4E764-29F9-2C40-B04E-29AA3DCA62AA}" xr6:coauthVersionLast="47" xr6:coauthVersionMax="47" xr10:uidLastSave="{00000000-0000-0000-0000-000000000000}"/>
  <bookViews>
    <workbookView xWindow="36920" yWindow="2800" windowWidth="27000" windowHeight="14660" activeTab="1" xr2:uid="{00000000-000D-0000-FFFF-FFFF00000000}"/>
  </bookViews>
  <sheets>
    <sheet name="germ layer specific 8-10-23" sheetId="5" r:id="rId1"/>
    <sheet name="Pan Teratoma 8-12-23" sheetId="8" r:id="rId2"/>
    <sheet name="Pre Inj Counts 6-23-2021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8" l="1"/>
  <c r="E24" i="9"/>
  <c r="K19" i="9" s="1"/>
  <c r="D24" i="9"/>
  <c r="J16" i="9" s="1"/>
  <c r="C24" i="9"/>
  <c r="I21" i="9" s="1"/>
  <c r="B24" i="9"/>
  <c r="H18" i="9" s="1"/>
  <c r="C18" i="8"/>
  <c r="D18" i="8"/>
  <c r="E18" i="8"/>
  <c r="F18" i="8"/>
  <c r="G18" i="8"/>
  <c r="H18" i="8"/>
  <c r="I18" i="8"/>
  <c r="K18" i="8"/>
  <c r="L18" i="8"/>
  <c r="M18" i="8"/>
  <c r="N18" i="8"/>
  <c r="O18" i="8"/>
  <c r="P18" i="8"/>
  <c r="Q18" i="8"/>
  <c r="R18" i="8"/>
  <c r="S18" i="8"/>
  <c r="T18" i="8"/>
  <c r="U18" i="8"/>
  <c r="W18" i="8" l="1"/>
  <c r="H3" i="9"/>
  <c r="K13" i="9"/>
  <c r="J18" i="9"/>
  <c r="K21" i="9"/>
  <c r="H8" i="9"/>
  <c r="K9" i="9"/>
  <c r="I12" i="9"/>
  <c r="J15" i="9"/>
  <c r="K18" i="9"/>
  <c r="J17" i="9"/>
  <c r="H19" i="9"/>
  <c r="K20" i="9"/>
  <c r="I22" i="9"/>
  <c r="H6" i="9"/>
  <c r="N6" i="9" s="1"/>
  <c r="J13" i="9"/>
  <c r="I18" i="9"/>
  <c r="N18" i="9" s="1"/>
  <c r="K4" i="9"/>
  <c r="H12" i="9"/>
  <c r="I15" i="9"/>
  <c r="H20" i="9"/>
  <c r="I3" i="9"/>
  <c r="J6" i="9"/>
  <c r="H17" i="9"/>
  <c r="N17" i="9" s="1"/>
  <c r="J14" i="9"/>
  <c r="H16" i="9"/>
  <c r="K17" i="9"/>
  <c r="I19" i="9"/>
  <c r="J22" i="9"/>
  <c r="K7" i="9"/>
  <c r="H15" i="9"/>
  <c r="N15" i="9" s="1"/>
  <c r="J21" i="9"/>
  <c r="J9" i="9"/>
  <c r="I20" i="9"/>
  <c r="J3" i="9"/>
  <c r="K6" i="9"/>
  <c r="H14" i="9"/>
  <c r="J20" i="9"/>
  <c r="K12" i="9"/>
  <c r="K8" i="9"/>
  <c r="H4" i="9"/>
  <c r="K5" i="9"/>
  <c r="I7" i="9"/>
  <c r="J10" i="9"/>
  <c r="H13" i="9"/>
  <c r="K14" i="9"/>
  <c r="I16" i="9"/>
  <c r="J19" i="9"/>
  <c r="H21" i="9"/>
  <c r="K22" i="9"/>
  <c r="J4" i="9"/>
  <c r="I9" i="9"/>
  <c r="K16" i="9"/>
  <c r="I6" i="9"/>
  <c r="H5" i="9"/>
  <c r="N5" i="9" s="1"/>
  <c r="I8" i="9"/>
  <c r="J12" i="9"/>
  <c r="K15" i="9"/>
  <c r="I17" i="9"/>
  <c r="H22" i="9"/>
  <c r="K3" i="9"/>
  <c r="I5" i="9"/>
  <c r="J8" i="9"/>
  <c r="H10" i="9"/>
  <c r="I14" i="9"/>
  <c r="J5" i="9"/>
  <c r="H7" i="9"/>
  <c r="I10" i="9"/>
  <c r="I4" i="9"/>
  <c r="J7" i="9"/>
  <c r="H9" i="9"/>
  <c r="N9" i="9" s="1"/>
  <c r="K10" i="9"/>
  <c r="I13" i="9"/>
  <c r="C42" i="5"/>
  <c r="D42" i="5"/>
  <c r="E42" i="5"/>
  <c r="F42" i="5"/>
  <c r="G42" i="5"/>
  <c r="H42" i="5"/>
  <c r="I42" i="5"/>
  <c r="K42" i="5"/>
  <c r="L42" i="5"/>
  <c r="M42" i="5"/>
  <c r="N42" i="5"/>
  <c r="O42" i="5"/>
  <c r="P42" i="5"/>
  <c r="Q42" i="5"/>
  <c r="R42" i="5"/>
  <c r="S42" i="5"/>
  <c r="T42" i="5"/>
  <c r="U42" i="5"/>
  <c r="C43" i="5"/>
  <c r="D43" i="5"/>
  <c r="E43" i="5"/>
  <c r="F43" i="5"/>
  <c r="G43" i="5"/>
  <c r="H43" i="5"/>
  <c r="I43" i="5"/>
  <c r="K43" i="5"/>
  <c r="L43" i="5"/>
  <c r="M43" i="5"/>
  <c r="N43" i="5"/>
  <c r="O43" i="5"/>
  <c r="P43" i="5"/>
  <c r="Q43" i="5"/>
  <c r="R43" i="5"/>
  <c r="S43" i="5"/>
  <c r="T43" i="5"/>
  <c r="U43" i="5"/>
  <c r="C44" i="5"/>
  <c r="D44" i="5"/>
  <c r="E44" i="5"/>
  <c r="F44" i="5"/>
  <c r="G44" i="5"/>
  <c r="H44" i="5"/>
  <c r="I44" i="5"/>
  <c r="K44" i="5"/>
  <c r="L44" i="5"/>
  <c r="M44" i="5"/>
  <c r="N44" i="5"/>
  <c r="O44" i="5"/>
  <c r="P44" i="5"/>
  <c r="Q44" i="5"/>
  <c r="R44" i="5"/>
  <c r="S44" i="5"/>
  <c r="T44" i="5"/>
  <c r="U44" i="5"/>
  <c r="B43" i="5"/>
  <c r="B44" i="5"/>
  <c r="B42" i="5"/>
  <c r="D23" i="5"/>
  <c r="G23" i="5"/>
  <c r="I23" i="5"/>
  <c r="M23" i="5"/>
  <c r="O23" i="5"/>
  <c r="P23" i="5"/>
  <c r="R23" i="5"/>
  <c r="U23" i="5"/>
  <c r="D24" i="5"/>
  <c r="E24" i="5"/>
  <c r="F24" i="5"/>
  <c r="G24" i="5"/>
  <c r="M24" i="5"/>
  <c r="N24" i="5"/>
  <c r="O24" i="5"/>
  <c r="P24" i="5"/>
  <c r="U24" i="5"/>
  <c r="C25" i="5"/>
  <c r="I25" i="5"/>
  <c r="K25" i="5"/>
  <c r="L25" i="5"/>
  <c r="R25" i="5"/>
  <c r="S25" i="5"/>
  <c r="T25" i="5"/>
  <c r="U19" i="5"/>
  <c r="T19" i="5"/>
  <c r="T24" i="5" s="1"/>
  <c r="S19" i="5"/>
  <c r="S24" i="5" s="1"/>
  <c r="R19" i="5"/>
  <c r="R24" i="5" s="1"/>
  <c r="Q19" i="5"/>
  <c r="Q24" i="5" s="1"/>
  <c r="P19" i="5"/>
  <c r="O19" i="5"/>
  <c r="N19" i="5"/>
  <c r="M19" i="5"/>
  <c r="L19" i="5"/>
  <c r="L24" i="5" s="1"/>
  <c r="K19" i="5"/>
  <c r="K24" i="5" s="1"/>
  <c r="I19" i="5"/>
  <c r="I24" i="5" s="1"/>
  <c r="H19" i="5"/>
  <c r="H24" i="5" s="1"/>
  <c r="G19" i="5"/>
  <c r="F19" i="5"/>
  <c r="E19" i="5"/>
  <c r="D19" i="5"/>
  <c r="C19" i="5"/>
  <c r="C24" i="5" s="1"/>
  <c r="B19" i="5"/>
  <c r="B24" i="5" s="1"/>
  <c r="U18" i="5"/>
  <c r="U20" i="5" s="1"/>
  <c r="U25" i="5" s="1"/>
  <c r="T18" i="5"/>
  <c r="T20" i="5" s="1"/>
  <c r="S18" i="5"/>
  <c r="S20" i="5" s="1"/>
  <c r="R18" i="5"/>
  <c r="R20" i="5" s="1"/>
  <c r="Q18" i="5"/>
  <c r="Q20" i="5" s="1"/>
  <c r="Q25" i="5" s="1"/>
  <c r="P18" i="5"/>
  <c r="P20" i="5" s="1"/>
  <c r="P25" i="5" s="1"/>
  <c r="O18" i="5"/>
  <c r="O20" i="5" s="1"/>
  <c r="O25" i="5" s="1"/>
  <c r="N18" i="5"/>
  <c r="M18" i="5"/>
  <c r="M20" i="5" s="1"/>
  <c r="M25" i="5" s="1"/>
  <c r="L18" i="5"/>
  <c r="L20" i="5" s="1"/>
  <c r="K18" i="5"/>
  <c r="K20" i="5" s="1"/>
  <c r="I18" i="5"/>
  <c r="I20" i="5" s="1"/>
  <c r="H18" i="5"/>
  <c r="H20" i="5" s="1"/>
  <c r="H25" i="5" s="1"/>
  <c r="G18" i="5"/>
  <c r="G20" i="5" s="1"/>
  <c r="G25" i="5" s="1"/>
  <c r="F18" i="5"/>
  <c r="F20" i="5" s="1"/>
  <c r="F25" i="5" s="1"/>
  <c r="E18" i="5"/>
  <c r="D18" i="5"/>
  <c r="D20" i="5" s="1"/>
  <c r="D25" i="5" s="1"/>
  <c r="C18" i="5"/>
  <c r="C20" i="5" s="1"/>
  <c r="B18" i="5"/>
  <c r="B20" i="5" s="1"/>
  <c r="B25" i="5" s="1"/>
  <c r="L20" i="8" l="1"/>
  <c r="L25" i="8" s="1"/>
  <c r="L27" i="8" s="1"/>
  <c r="T20" i="8"/>
  <c r="T25" i="8" s="1"/>
  <c r="T27" i="8" s="1"/>
  <c r="D20" i="8"/>
  <c r="D25" i="8" s="1"/>
  <c r="D27" i="8" s="1"/>
  <c r="M20" i="8"/>
  <c r="M25" i="8" s="1"/>
  <c r="M27" i="8" s="1"/>
  <c r="U20" i="8"/>
  <c r="U25" i="8" s="1"/>
  <c r="U27" i="8" s="1"/>
  <c r="C20" i="8"/>
  <c r="C25" i="8" s="1"/>
  <c r="C27" i="8" s="1"/>
  <c r="E20" i="8"/>
  <c r="E25" i="8" s="1"/>
  <c r="E27" i="8" s="1"/>
  <c r="N20" i="8"/>
  <c r="N25" i="8" s="1"/>
  <c r="N27" i="8" s="1"/>
  <c r="E30" i="8" s="1"/>
  <c r="F20" i="8"/>
  <c r="F25" i="8" s="1"/>
  <c r="F27" i="8" s="1"/>
  <c r="O20" i="8"/>
  <c r="O25" i="8" s="1"/>
  <c r="O27" i="8" s="1"/>
  <c r="K20" i="8"/>
  <c r="K25" i="8" s="1"/>
  <c r="K27" i="8" s="1"/>
  <c r="S20" i="8"/>
  <c r="S25" i="8" s="1"/>
  <c r="S27" i="8" s="1"/>
  <c r="G20" i="8"/>
  <c r="G25" i="8" s="1"/>
  <c r="G27" i="8" s="1"/>
  <c r="P20" i="8"/>
  <c r="P25" i="8" s="1"/>
  <c r="P27" i="8" s="1"/>
  <c r="H20" i="8"/>
  <c r="H25" i="8" s="1"/>
  <c r="H27" i="8" s="1"/>
  <c r="Q20" i="8"/>
  <c r="Q25" i="8" s="1"/>
  <c r="Q27" i="8" s="1"/>
  <c r="I20" i="8"/>
  <c r="I25" i="8" s="1"/>
  <c r="I27" i="8" s="1"/>
  <c r="R20" i="8"/>
  <c r="R25" i="8" s="1"/>
  <c r="R27" i="8" s="1"/>
  <c r="B20" i="8"/>
  <c r="B25" i="8" s="1"/>
  <c r="B27" i="8" s="1"/>
  <c r="N10" i="9"/>
  <c r="N14" i="9"/>
  <c r="N22" i="9"/>
  <c r="N19" i="9"/>
  <c r="N12" i="9"/>
  <c r="N8" i="9"/>
  <c r="N13" i="9"/>
  <c r="N7" i="9"/>
  <c r="N20" i="9"/>
  <c r="N16" i="9"/>
  <c r="N3" i="9"/>
  <c r="N21" i="9"/>
  <c r="N4" i="9"/>
  <c r="Q29" i="5"/>
  <c r="M30" i="5"/>
  <c r="M39" i="5" s="1"/>
  <c r="E20" i="5"/>
  <c r="E25" i="5" s="1"/>
  <c r="E23" i="5"/>
  <c r="M29" i="5"/>
  <c r="M38" i="5" s="1"/>
  <c r="K30" i="5"/>
  <c r="K39" i="5" s="1"/>
  <c r="B29" i="5"/>
  <c r="B38" i="5" s="1"/>
  <c r="W24" i="5"/>
  <c r="R29" i="5" s="1"/>
  <c r="L29" i="5"/>
  <c r="L38" i="5" s="1"/>
  <c r="E29" i="5"/>
  <c r="E38" i="5" s="1"/>
  <c r="D30" i="5"/>
  <c r="D39" i="5" s="1"/>
  <c r="N20" i="5"/>
  <c r="N25" i="5" s="1"/>
  <c r="N23" i="5"/>
  <c r="C29" i="5"/>
  <c r="C38" i="5" s="1"/>
  <c r="D29" i="5"/>
  <c r="D38" i="5" s="1"/>
  <c r="F23" i="5"/>
  <c r="W25" i="5"/>
  <c r="S30" i="5" s="1"/>
  <c r="S39" i="5" s="1"/>
  <c r="N29" i="5"/>
  <c r="N38" i="5" s="1"/>
  <c r="S29" i="5"/>
  <c r="S38" i="5" s="1"/>
  <c r="T29" i="5"/>
  <c r="T38" i="5" s="1"/>
  <c r="U29" i="5"/>
  <c r="U38" i="5" s="1"/>
  <c r="T30" i="5"/>
  <c r="T39" i="5" s="1"/>
  <c r="Q23" i="5"/>
  <c r="H23" i="5"/>
  <c r="B23" i="5"/>
  <c r="T23" i="5"/>
  <c r="L23" i="5"/>
  <c r="C23" i="5"/>
  <c r="S23" i="5"/>
  <c r="K23" i="5"/>
  <c r="D30" i="8" l="1"/>
  <c r="B30" i="8"/>
  <c r="F30" i="8"/>
  <c r="C30" i="8"/>
  <c r="R38" i="5"/>
  <c r="L28" i="5"/>
  <c r="L30" i="5"/>
  <c r="L39" i="5" s="1"/>
  <c r="H30" i="5"/>
  <c r="H39" i="5" s="1"/>
  <c r="S28" i="5"/>
  <c r="N30" i="5"/>
  <c r="N39" i="5" s="1"/>
  <c r="C28" i="5"/>
  <c r="Q38" i="5"/>
  <c r="H28" i="5"/>
  <c r="H37" i="5" s="1"/>
  <c r="C30" i="5"/>
  <c r="C39" i="5" s="1"/>
  <c r="E30" i="5"/>
  <c r="E39" i="5" s="1"/>
  <c r="F30" i="5"/>
  <c r="Q30" i="5"/>
  <c r="Q39" i="5" s="1"/>
  <c r="R30" i="5"/>
  <c r="R39" i="5" s="1"/>
  <c r="W23" i="5"/>
  <c r="B28" i="5"/>
  <c r="E28" i="5"/>
  <c r="E37" i="5" s="1"/>
  <c r="Q28" i="5"/>
  <c r="Q37" i="5" s="1"/>
  <c r="O30" i="5"/>
  <c r="P30" i="5"/>
  <c r="G30" i="5"/>
  <c r="T28" i="5"/>
  <c r="B30" i="5"/>
  <c r="I30" i="5"/>
  <c r="I39" i="5" s="1"/>
  <c r="K28" i="5"/>
  <c r="U30" i="5"/>
  <c r="U39" i="5" s="1"/>
  <c r="N28" i="5"/>
  <c r="N37" i="5" s="1"/>
  <c r="O29" i="5"/>
  <c r="O38" i="5" s="1"/>
  <c r="P29" i="5"/>
  <c r="P38" i="5" s="1"/>
  <c r="F29" i="5"/>
  <c r="F38" i="5" s="1"/>
  <c r="G29" i="5"/>
  <c r="H29" i="5"/>
  <c r="K29" i="5"/>
  <c r="K38" i="5" s="1"/>
  <c r="I29" i="5"/>
  <c r="P39" i="5" l="1"/>
  <c r="C37" i="5"/>
  <c r="I38" i="5"/>
  <c r="O39" i="5"/>
  <c r="S37" i="5"/>
  <c r="F39" i="5"/>
  <c r="H38" i="5"/>
  <c r="K37" i="5"/>
  <c r="G38" i="5"/>
  <c r="B37" i="5"/>
  <c r="L37" i="5"/>
  <c r="T37" i="5"/>
  <c r="R28" i="5"/>
  <c r="Y23" i="5"/>
  <c r="AA23" i="5"/>
  <c r="I28" i="5"/>
  <c r="D28" i="5"/>
  <c r="D37" i="5" s="1"/>
  <c r="P28" i="5"/>
  <c r="P37" i="5" s="1"/>
  <c r="G28" i="5"/>
  <c r="G37" i="5" s="1"/>
  <c r="M28" i="5"/>
  <c r="M37" i="5" s="1"/>
  <c r="O28" i="5"/>
  <c r="O37" i="5" s="1"/>
  <c r="U28" i="5"/>
  <c r="U37" i="5" s="1"/>
  <c r="B39" i="5"/>
  <c r="G39" i="5"/>
  <c r="F28" i="5"/>
  <c r="F37" i="5" s="1"/>
  <c r="I37" i="5" l="1"/>
  <c r="AA24" i="5"/>
  <c r="AA25" i="5"/>
  <c r="R37" i="5"/>
</calcChain>
</file>

<file path=xl/sharedStrings.xml><?xml version="1.0" encoding="utf-8"?>
<sst xmlns="http://schemas.openxmlformats.org/spreadsheetml/2006/main" count="219" uniqueCount="69">
  <si>
    <t>AAVS1-1</t>
  </si>
  <si>
    <t>AAVS1-2</t>
  </si>
  <si>
    <t>AAVS1-3</t>
  </si>
  <si>
    <t>AAVS1-4</t>
  </si>
  <si>
    <t>ADAR1_1</t>
  </si>
  <si>
    <t>ADAR1_2</t>
  </si>
  <si>
    <t>ADAR1_3</t>
  </si>
  <si>
    <t>ADAR1_4</t>
  </si>
  <si>
    <t>ADARB1_1</t>
  </si>
  <si>
    <t>ADARB1_2</t>
  </si>
  <si>
    <t>ADARB1_3</t>
  </si>
  <si>
    <t>ADARB1_4</t>
  </si>
  <si>
    <t>ADARB2_1</t>
  </si>
  <si>
    <t>ADARB2_2</t>
  </si>
  <si>
    <t>ADARB2_3</t>
  </si>
  <si>
    <t>ADARB2_4</t>
  </si>
  <si>
    <t>NTC-3</t>
  </si>
  <si>
    <t>NTC-4c</t>
  </si>
  <si>
    <t>NTC-4g</t>
  </si>
  <si>
    <t>NTC-5</t>
  </si>
  <si>
    <t>Adipogenic-MSC-Fib</t>
  </si>
  <si>
    <t>Chondrogenic-MSC-Fib</t>
  </si>
  <si>
    <t>Cycling-MSC-Fib</t>
  </si>
  <si>
    <t>Gut-Epi</t>
  </si>
  <si>
    <t>Hematopoietic</t>
  </si>
  <si>
    <t>Kidney-Prog</t>
  </si>
  <si>
    <t>MSC-Fib</t>
  </si>
  <si>
    <t>Muscle</t>
  </si>
  <si>
    <t>MyoFib</t>
  </si>
  <si>
    <t>Neural-Progenitors</t>
  </si>
  <si>
    <t>Neurons</t>
  </si>
  <si>
    <t>Pericytes</t>
  </si>
  <si>
    <t>Retinal-Epi</t>
  </si>
  <si>
    <t>SCP</t>
  </si>
  <si>
    <t>Smooth-Muscle</t>
  </si>
  <si>
    <t>total</t>
  </si>
  <si>
    <t>meso</t>
  </si>
  <si>
    <t>endo</t>
  </si>
  <si>
    <t>ecto</t>
  </si>
  <si>
    <t>add up the germ layers</t>
  </si>
  <si>
    <t>NTC-4</t>
  </si>
  <si>
    <t>NTC-6</t>
  </si>
  <si>
    <t>AAVS1</t>
  </si>
  <si>
    <t>ADAR1</t>
  </si>
  <si>
    <t>ADARB1</t>
  </si>
  <si>
    <t>ADARB2</t>
  </si>
  <si>
    <t>NTC</t>
  </si>
  <si>
    <t>add one to each guide</t>
  </si>
  <si>
    <t>Frequency of each guide</t>
  </si>
  <si>
    <t>GUIDE</t>
  </si>
  <si>
    <t>PREINJ FREQUENCY</t>
  </si>
  <si>
    <t>divide by preinj</t>
  </si>
  <si>
    <t>total cells</t>
  </si>
  <si>
    <t>percentage</t>
  </si>
  <si>
    <t>sum up</t>
  </si>
  <si>
    <t>freq</t>
  </si>
  <si>
    <t>normalize</t>
  </si>
  <si>
    <t>logFC</t>
  </si>
  <si>
    <t>averages</t>
  </si>
  <si>
    <t>log2FC</t>
  </si>
  <si>
    <t>PRE INJ COUNTS</t>
  </si>
  <si>
    <t>PRE INJ FREQUENCY</t>
  </si>
  <si>
    <t>PRE INJ averages across samples</t>
  </si>
  <si>
    <t>Guide</t>
  </si>
  <si>
    <t>gDNA_n1</t>
  </si>
  <si>
    <t>gDNA_n2</t>
  </si>
  <si>
    <t>gDNA_n3</t>
  </si>
  <si>
    <t>gDNA_n4</t>
  </si>
  <si>
    <t>Cell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</si>
</sst>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33" borderId="0" xfId="0" applyFont="1" applyFill="1"/>
    <xf numFmtId="0" fontId="0" fillId="33" borderId="0" xfId="0" applyFill="1"/>
    <xf numFmtId="0" fontId="22" fillId="0" borderId="0" xfId="0" applyFon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B6DC-C280-1C41-B52F-87BF26444D31}">
  <dimension ref="A1:AA68"/>
  <sheetViews>
    <sheetView zoomScale="54" workbookViewId="0">
      <selection activeCell="AA31" sqref="AA31"/>
    </sheetView>
  </sheetViews>
  <sheetFormatPr baseColWidth="10" defaultRowHeight="16" x14ac:dyDescent="0.2"/>
  <cols>
    <col min="1" max="1" width="41.6640625" customWidth="1"/>
  </cols>
  <sheetData>
    <row r="1" spans="1:21" x14ac:dyDescent="0.2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20</v>
      </c>
      <c r="B2">
        <v>2</v>
      </c>
      <c r="C2">
        <v>41</v>
      </c>
      <c r="D2">
        <v>0</v>
      </c>
      <c r="E2">
        <v>0</v>
      </c>
      <c r="F2">
        <v>0</v>
      </c>
      <c r="G2">
        <v>24</v>
      </c>
      <c r="H2">
        <v>9</v>
      </c>
      <c r="I2">
        <v>1</v>
      </c>
      <c r="J2">
        <v>3</v>
      </c>
      <c r="K2">
        <v>31</v>
      </c>
      <c r="L2">
        <v>0</v>
      </c>
      <c r="M2">
        <v>12</v>
      </c>
      <c r="N2">
        <v>27</v>
      </c>
      <c r="O2">
        <v>10</v>
      </c>
      <c r="P2">
        <v>7</v>
      </c>
      <c r="Q2">
        <v>12</v>
      </c>
      <c r="R2">
        <v>125</v>
      </c>
      <c r="S2">
        <v>102</v>
      </c>
      <c r="T2">
        <v>96</v>
      </c>
      <c r="U2">
        <v>34</v>
      </c>
    </row>
    <row r="3" spans="1:21" x14ac:dyDescent="0.2">
      <c r="A3" t="s">
        <v>21</v>
      </c>
      <c r="B3">
        <v>0</v>
      </c>
      <c r="C3">
        <v>4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5</v>
      </c>
      <c r="S3">
        <v>3</v>
      </c>
      <c r="T3">
        <v>11</v>
      </c>
      <c r="U3">
        <v>3</v>
      </c>
    </row>
    <row r="4" spans="1:21" x14ac:dyDescent="0.2">
      <c r="A4" t="s">
        <v>22</v>
      </c>
      <c r="B4">
        <v>2</v>
      </c>
      <c r="C4">
        <v>41</v>
      </c>
      <c r="D4">
        <v>1</v>
      </c>
      <c r="E4">
        <v>3</v>
      </c>
      <c r="F4">
        <v>1</v>
      </c>
      <c r="G4">
        <v>7</v>
      </c>
      <c r="H4">
        <v>7</v>
      </c>
      <c r="I4">
        <v>1</v>
      </c>
      <c r="J4">
        <v>2</v>
      </c>
      <c r="K4">
        <v>100</v>
      </c>
      <c r="L4">
        <v>0</v>
      </c>
      <c r="M4">
        <v>8</v>
      </c>
      <c r="N4">
        <v>23</v>
      </c>
      <c r="O4">
        <v>3</v>
      </c>
      <c r="P4">
        <v>12</v>
      </c>
      <c r="Q4">
        <v>10</v>
      </c>
      <c r="R4">
        <v>70</v>
      </c>
      <c r="S4">
        <v>68</v>
      </c>
      <c r="T4">
        <v>86</v>
      </c>
      <c r="U4">
        <v>27</v>
      </c>
    </row>
    <row r="5" spans="1:21" x14ac:dyDescent="0.2">
      <c r="A5" t="s">
        <v>23</v>
      </c>
      <c r="B5">
        <v>0</v>
      </c>
      <c r="C5">
        <v>51</v>
      </c>
      <c r="D5">
        <v>8</v>
      </c>
      <c r="E5">
        <v>0</v>
      </c>
      <c r="F5">
        <v>0</v>
      </c>
      <c r="G5">
        <v>26</v>
      </c>
      <c r="H5">
        <v>5</v>
      </c>
      <c r="I5">
        <v>1</v>
      </c>
      <c r="J5">
        <v>14</v>
      </c>
      <c r="K5">
        <v>83</v>
      </c>
      <c r="L5">
        <v>0</v>
      </c>
      <c r="M5">
        <v>6</v>
      </c>
      <c r="N5">
        <v>12</v>
      </c>
      <c r="O5">
        <v>21</v>
      </c>
      <c r="P5">
        <v>4</v>
      </c>
      <c r="Q5">
        <v>4</v>
      </c>
      <c r="R5">
        <v>91</v>
      </c>
      <c r="S5">
        <v>138</v>
      </c>
      <c r="T5">
        <v>101</v>
      </c>
      <c r="U5">
        <v>18</v>
      </c>
    </row>
    <row r="6" spans="1:21" x14ac:dyDescent="0.2">
      <c r="A6" t="s">
        <v>24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0</v>
      </c>
      <c r="M6">
        <v>10</v>
      </c>
      <c r="N6">
        <v>6</v>
      </c>
      <c r="O6">
        <v>0</v>
      </c>
      <c r="P6">
        <v>0</v>
      </c>
      <c r="Q6">
        <v>0</v>
      </c>
      <c r="R6">
        <v>4</v>
      </c>
      <c r="S6">
        <v>10</v>
      </c>
      <c r="T6">
        <v>4</v>
      </c>
      <c r="U6">
        <v>10</v>
      </c>
    </row>
    <row r="7" spans="1:21" x14ac:dyDescent="0.2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2</v>
      </c>
      <c r="S7">
        <v>0</v>
      </c>
      <c r="T7">
        <v>2</v>
      </c>
      <c r="U7">
        <v>0</v>
      </c>
    </row>
    <row r="8" spans="1:21" x14ac:dyDescent="0.2">
      <c r="A8" t="s">
        <v>26</v>
      </c>
      <c r="B8">
        <v>6</v>
      </c>
      <c r="C8">
        <v>115</v>
      </c>
      <c r="D8">
        <v>7</v>
      </c>
      <c r="E8">
        <v>2</v>
      </c>
      <c r="F8">
        <v>0</v>
      </c>
      <c r="G8">
        <v>17</v>
      </c>
      <c r="H8">
        <v>13</v>
      </c>
      <c r="I8">
        <v>1</v>
      </c>
      <c r="J8">
        <v>11</v>
      </c>
      <c r="K8">
        <v>218</v>
      </c>
      <c r="L8">
        <v>0</v>
      </c>
      <c r="M8">
        <v>5</v>
      </c>
      <c r="N8">
        <v>22</v>
      </c>
      <c r="O8">
        <v>3</v>
      </c>
      <c r="P8">
        <v>26</v>
      </c>
      <c r="Q8">
        <v>17</v>
      </c>
      <c r="R8">
        <v>131</v>
      </c>
      <c r="S8">
        <v>134</v>
      </c>
      <c r="T8">
        <v>172</v>
      </c>
      <c r="U8">
        <v>41</v>
      </c>
    </row>
    <row r="9" spans="1:21" x14ac:dyDescent="0.2">
      <c r="A9" t="s">
        <v>27</v>
      </c>
      <c r="B9">
        <v>1</v>
      </c>
      <c r="C9">
        <v>30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9</v>
      </c>
      <c r="L9">
        <v>0</v>
      </c>
      <c r="M9">
        <v>1</v>
      </c>
      <c r="N9">
        <v>2</v>
      </c>
      <c r="O9">
        <v>2</v>
      </c>
      <c r="P9">
        <v>1</v>
      </c>
      <c r="Q9">
        <v>0</v>
      </c>
      <c r="R9">
        <v>9</v>
      </c>
      <c r="S9">
        <v>10</v>
      </c>
      <c r="T9">
        <v>24</v>
      </c>
      <c r="U9">
        <v>4</v>
      </c>
    </row>
    <row r="10" spans="1:21" x14ac:dyDescent="0.2">
      <c r="A10" t="s">
        <v>28</v>
      </c>
      <c r="B10">
        <v>4</v>
      </c>
      <c r="C10">
        <v>14</v>
      </c>
      <c r="D10">
        <v>7</v>
      </c>
      <c r="E10">
        <v>4</v>
      </c>
      <c r="F10">
        <v>0</v>
      </c>
      <c r="G10">
        <v>15</v>
      </c>
      <c r="H10">
        <v>0</v>
      </c>
      <c r="I10">
        <v>0</v>
      </c>
      <c r="J10">
        <v>2</v>
      </c>
      <c r="K10">
        <v>59</v>
      </c>
      <c r="L10">
        <v>0</v>
      </c>
      <c r="M10">
        <v>30</v>
      </c>
      <c r="N10">
        <v>61</v>
      </c>
      <c r="O10">
        <v>5</v>
      </c>
      <c r="P10">
        <v>8</v>
      </c>
      <c r="Q10">
        <v>0</v>
      </c>
      <c r="R10">
        <v>49</v>
      </c>
      <c r="S10">
        <v>94</v>
      </c>
      <c r="T10">
        <v>38</v>
      </c>
      <c r="U10">
        <v>50</v>
      </c>
    </row>
    <row r="11" spans="1:21" x14ac:dyDescent="0.2">
      <c r="A11" t="s">
        <v>29</v>
      </c>
      <c r="B11">
        <v>1</v>
      </c>
      <c r="C11">
        <v>26</v>
      </c>
      <c r="D11">
        <v>0</v>
      </c>
      <c r="E11">
        <v>0</v>
      </c>
      <c r="F11">
        <v>0</v>
      </c>
      <c r="G11">
        <v>3</v>
      </c>
      <c r="H11">
        <v>4</v>
      </c>
      <c r="I11">
        <v>1</v>
      </c>
      <c r="J11">
        <v>1</v>
      </c>
      <c r="K11">
        <v>18</v>
      </c>
      <c r="L11">
        <v>0</v>
      </c>
      <c r="M11">
        <v>1</v>
      </c>
      <c r="N11">
        <v>6</v>
      </c>
      <c r="O11">
        <v>5</v>
      </c>
      <c r="P11">
        <v>1</v>
      </c>
      <c r="Q11">
        <v>1</v>
      </c>
      <c r="R11">
        <v>39</v>
      </c>
      <c r="S11">
        <v>47</v>
      </c>
      <c r="T11">
        <v>50</v>
      </c>
      <c r="U11">
        <v>9</v>
      </c>
    </row>
    <row r="12" spans="1:21" x14ac:dyDescent="0.2">
      <c r="A12" t="s">
        <v>30</v>
      </c>
      <c r="B12">
        <v>4</v>
      </c>
      <c r="C12">
        <v>33</v>
      </c>
      <c r="D12">
        <v>2</v>
      </c>
      <c r="E12">
        <v>0</v>
      </c>
      <c r="F12">
        <v>0</v>
      </c>
      <c r="G12">
        <v>7</v>
      </c>
      <c r="H12">
        <v>1</v>
      </c>
      <c r="I12">
        <v>4</v>
      </c>
      <c r="J12">
        <v>2</v>
      </c>
      <c r="K12">
        <v>23</v>
      </c>
      <c r="L12">
        <v>0</v>
      </c>
      <c r="M12">
        <v>2</v>
      </c>
      <c r="N12">
        <v>7</v>
      </c>
      <c r="O12">
        <v>0</v>
      </c>
      <c r="P12">
        <v>0</v>
      </c>
      <c r="Q12">
        <v>3</v>
      </c>
      <c r="R12">
        <v>49</v>
      </c>
      <c r="S12">
        <v>70</v>
      </c>
      <c r="T12">
        <v>48</v>
      </c>
      <c r="U12">
        <v>11</v>
      </c>
    </row>
    <row r="13" spans="1:21" x14ac:dyDescent="0.2">
      <c r="A13" t="s">
        <v>31</v>
      </c>
      <c r="B13">
        <v>0</v>
      </c>
      <c r="C13">
        <v>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9</v>
      </c>
      <c r="S13">
        <v>14</v>
      </c>
      <c r="T13">
        <v>9</v>
      </c>
      <c r="U13">
        <v>1</v>
      </c>
    </row>
    <row r="14" spans="1:21" x14ac:dyDescent="0.2">
      <c r="A14" t="s">
        <v>32</v>
      </c>
      <c r="B14">
        <v>2</v>
      </c>
      <c r="C14">
        <v>53</v>
      </c>
      <c r="D14">
        <v>1</v>
      </c>
      <c r="E14">
        <v>0</v>
      </c>
      <c r="F14">
        <v>1</v>
      </c>
      <c r="G14">
        <v>12</v>
      </c>
      <c r="H14">
        <v>5</v>
      </c>
      <c r="I14">
        <v>2</v>
      </c>
      <c r="J14">
        <v>12</v>
      </c>
      <c r="K14">
        <v>7</v>
      </c>
      <c r="L14">
        <v>6</v>
      </c>
      <c r="M14">
        <v>3</v>
      </c>
      <c r="N14">
        <v>7</v>
      </c>
      <c r="O14">
        <v>4</v>
      </c>
      <c r="P14">
        <v>3</v>
      </c>
      <c r="Q14">
        <v>9</v>
      </c>
      <c r="R14">
        <v>74</v>
      </c>
      <c r="S14">
        <v>71</v>
      </c>
      <c r="T14">
        <v>33</v>
      </c>
      <c r="U14">
        <v>5</v>
      </c>
    </row>
    <row r="15" spans="1:21" x14ac:dyDescent="0.2">
      <c r="A15" t="s">
        <v>33</v>
      </c>
      <c r="B15">
        <v>0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4</v>
      </c>
      <c r="U15">
        <v>1</v>
      </c>
    </row>
    <row r="16" spans="1:21" x14ac:dyDescent="0.2">
      <c r="A16" t="s">
        <v>34</v>
      </c>
      <c r="B16">
        <v>0</v>
      </c>
      <c r="C16">
        <v>6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8</v>
      </c>
      <c r="L16">
        <v>0</v>
      </c>
      <c r="M16">
        <v>1</v>
      </c>
      <c r="N16">
        <v>6</v>
      </c>
      <c r="O16">
        <v>0</v>
      </c>
      <c r="P16">
        <v>0</v>
      </c>
      <c r="Q16">
        <v>2</v>
      </c>
      <c r="R16">
        <v>19</v>
      </c>
      <c r="S16">
        <v>8</v>
      </c>
      <c r="T16">
        <v>10</v>
      </c>
      <c r="U16">
        <v>7</v>
      </c>
    </row>
    <row r="17" spans="1:27" ht="24" x14ac:dyDescent="0.3">
      <c r="A17" s="1" t="s">
        <v>39</v>
      </c>
    </row>
    <row r="18" spans="1:27" x14ac:dyDescent="0.2">
      <c r="A18" t="s">
        <v>36</v>
      </c>
      <c r="B18">
        <f>SUM(B2:B4,B6,B7,B8,B9,B10,B13,B16)</f>
        <v>15</v>
      </c>
      <c r="C18">
        <f t="shared" ref="C18:U18" si="0">SUM(C2:C4,C6,C7,C8,C9,C10,C13,C16)</f>
        <v>280</v>
      </c>
      <c r="D18">
        <f t="shared" si="0"/>
        <v>17</v>
      </c>
      <c r="E18">
        <f t="shared" si="0"/>
        <v>9</v>
      </c>
      <c r="F18">
        <f t="shared" si="0"/>
        <v>1</v>
      </c>
      <c r="G18">
        <f t="shared" si="0"/>
        <v>66</v>
      </c>
      <c r="H18">
        <f t="shared" si="0"/>
        <v>30</v>
      </c>
      <c r="I18">
        <f t="shared" si="0"/>
        <v>3</v>
      </c>
      <c r="K18">
        <f t="shared" si="0"/>
        <v>436</v>
      </c>
      <c r="L18">
        <f t="shared" si="0"/>
        <v>0</v>
      </c>
      <c r="M18">
        <f t="shared" si="0"/>
        <v>68</v>
      </c>
      <c r="N18">
        <f t="shared" si="0"/>
        <v>147</v>
      </c>
      <c r="O18">
        <f t="shared" si="0"/>
        <v>24</v>
      </c>
      <c r="P18">
        <f t="shared" si="0"/>
        <v>57</v>
      </c>
      <c r="Q18">
        <f t="shared" si="0"/>
        <v>41</v>
      </c>
      <c r="R18">
        <f t="shared" si="0"/>
        <v>423</v>
      </c>
      <c r="S18">
        <f t="shared" si="0"/>
        <v>443</v>
      </c>
      <c r="T18">
        <f t="shared" si="0"/>
        <v>452</v>
      </c>
      <c r="U18">
        <f t="shared" si="0"/>
        <v>177</v>
      </c>
    </row>
    <row r="19" spans="1:27" x14ac:dyDescent="0.2">
      <c r="A19" t="s">
        <v>37</v>
      </c>
      <c r="B19">
        <f t="shared" ref="B19:U20" si="1">SUM(B3:B5,B7,B8,B9,B10,B11,B14,B17)</f>
        <v>16</v>
      </c>
      <c r="C19">
        <f t="shared" si="1"/>
        <v>334</v>
      </c>
      <c r="D19">
        <f t="shared" si="1"/>
        <v>24</v>
      </c>
      <c r="E19">
        <f t="shared" si="1"/>
        <v>9</v>
      </c>
      <c r="F19">
        <f t="shared" si="1"/>
        <v>2</v>
      </c>
      <c r="G19">
        <f t="shared" si="1"/>
        <v>82</v>
      </c>
      <c r="H19">
        <f t="shared" si="1"/>
        <v>35</v>
      </c>
      <c r="I19">
        <f t="shared" si="1"/>
        <v>6</v>
      </c>
      <c r="K19">
        <f t="shared" si="1"/>
        <v>496</v>
      </c>
      <c r="L19">
        <f t="shared" si="1"/>
        <v>6</v>
      </c>
      <c r="M19">
        <f t="shared" si="1"/>
        <v>54</v>
      </c>
      <c r="N19">
        <f t="shared" si="1"/>
        <v>133</v>
      </c>
      <c r="O19">
        <f t="shared" si="1"/>
        <v>43</v>
      </c>
      <c r="P19">
        <f t="shared" si="1"/>
        <v>58</v>
      </c>
      <c r="Q19">
        <f t="shared" si="1"/>
        <v>41</v>
      </c>
      <c r="R19">
        <f t="shared" si="1"/>
        <v>470</v>
      </c>
      <c r="S19">
        <f t="shared" si="1"/>
        <v>565</v>
      </c>
      <c r="T19">
        <f>SUM(T3:T5,T7,T8,T9,T10,T11,T14,T17)</f>
        <v>517</v>
      </c>
      <c r="U19">
        <f t="shared" si="1"/>
        <v>157</v>
      </c>
    </row>
    <row r="20" spans="1:27" x14ac:dyDescent="0.2">
      <c r="A20" t="s">
        <v>38</v>
      </c>
      <c r="B20">
        <f t="shared" si="1"/>
        <v>33</v>
      </c>
      <c r="C20">
        <f t="shared" si="1"/>
        <v>595</v>
      </c>
      <c r="D20">
        <f t="shared" si="1"/>
        <v>42</v>
      </c>
      <c r="E20">
        <f t="shared" si="1"/>
        <v>18</v>
      </c>
      <c r="F20">
        <f t="shared" si="1"/>
        <v>2</v>
      </c>
      <c r="G20">
        <f t="shared" si="1"/>
        <v>142</v>
      </c>
      <c r="H20">
        <f t="shared" si="1"/>
        <v>61</v>
      </c>
      <c r="I20">
        <f t="shared" si="1"/>
        <v>11</v>
      </c>
      <c r="K20">
        <f t="shared" si="1"/>
        <v>952</v>
      </c>
      <c r="L20">
        <f t="shared" si="1"/>
        <v>0</v>
      </c>
      <c r="M20">
        <f t="shared" si="1"/>
        <v>131</v>
      </c>
      <c r="N20">
        <f t="shared" si="1"/>
        <v>286</v>
      </c>
      <c r="O20">
        <f t="shared" si="1"/>
        <v>63</v>
      </c>
      <c r="P20">
        <f t="shared" si="1"/>
        <v>109</v>
      </c>
      <c r="Q20">
        <f t="shared" si="1"/>
        <v>76</v>
      </c>
      <c r="R20">
        <f t="shared" si="1"/>
        <v>865</v>
      </c>
      <c r="S20">
        <f t="shared" si="1"/>
        <v>1017</v>
      </c>
      <c r="T20">
        <f t="shared" si="1"/>
        <v>979</v>
      </c>
      <c r="U20">
        <f t="shared" si="1"/>
        <v>348</v>
      </c>
    </row>
    <row r="22" spans="1:27" ht="21" x14ac:dyDescent="0.25">
      <c r="A22" s="3" t="s">
        <v>47</v>
      </c>
      <c r="W22" t="s">
        <v>35</v>
      </c>
      <c r="Y22" t="s">
        <v>52</v>
      </c>
      <c r="AA22" t="s">
        <v>53</v>
      </c>
    </row>
    <row r="23" spans="1:27" x14ac:dyDescent="0.2">
      <c r="A23" t="s">
        <v>36</v>
      </c>
      <c r="B23">
        <f>B18+1</f>
        <v>16</v>
      </c>
      <c r="C23">
        <f t="shared" ref="C23:U25" si="2">C18+1</f>
        <v>281</v>
      </c>
      <c r="D23">
        <f t="shared" si="2"/>
        <v>18</v>
      </c>
      <c r="E23">
        <f t="shared" si="2"/>
        <v>10</v>
      </c>
      <c r="F23">
        <f t="shared" si="2"/>
        <v>2</v>
      </c>
      <c r="G23">
        <f t="shared" si="2"/>
        <v>67</v>
      </c>
      <c r="H23">
        <f t="shared" si="2"/>
        <v>31</v>
      </c>
      <c r="I23">
        <f t="shared" si="2"/>
        <v>4</v>
      </c>
      <c r="K23">
        <f t="shared" si="2"/>
        <v>437</v>
      </c>
      <c r="L23">
        <f t="shared" si="2"/>
        <v>1</v>
      </c>
      <c r="M23">
        <f t="shared" si="2"/>
        <v>69</v>
      </c>
      <c r="N23">
        <f t="shared" si="2"/>
        <v>148</v>
      </c>
      <c r="O23">
        <f t="shared" si="2"/>
        <v>25</v>
      </c>
      <c r="P23">
        <f t="shared" si="2"/>
        <v>58</v>
      </c>
      <c r="Q23">
        <f t="shared" si="2"/>
        <v>42</v>
      </c>
      <c r="R23">
        <f t="shared" si="2"/>
        <v>424</v>
      </c>
      <c r="S23">
        <f t="shared" si="2"/>
        <v>444</v>
      </c>
      <c r="T23">
        <f t="shared" si="2"/>
        <v>453</v>
      </c>
      <c r="U23">
        <f t="shared" si="2"/>
        <v>178</v>
      </c>
      <c r="W23">
        <f>SUM(B23:U23)</f>
        <v>2708</v>
      </c>
      <c r="Y23">
        <f>SUM(W23:W25)</f>
        <v>11524</v>
      </c>
      <c r="AA23">
        <f>W23/$Y$23</f>
        <v>0.23498785144047205</v>
      </c>
    </row>
    <row r="24" spans="1:27" x14ac:dyDescent="0.2">
      <c r="A24" t="s">
        <v>37</v>
      </c>
      <c r="B24">
        <f t="shared" ref="B24:Q25" si="3">B19+1</f>
        <v>17</v>
      </c>
      <c r="C24">
        <f t="shared" si="3"/>
        <v>335</v>
      </c>
      <c r="D24">
        <f t="shared" si="3"/>
        <v>25</v>
      </c>
      <c r="E24">
        <f t="shared" si="3"/>
        <v>10</v>
      </c>
      <c r="F24">
        <f t="shared" si="3"/>
        <v>3</v>
      </c>
      <c r="G24">
        <f t="shared" si="3"/>
        <v>83</v>
      </c>
      <c r="H24">
        <f t="shared" si="3"/>
        <v>36</v>
      </c>
      <c r="I24">
        <f t="shared" si="3"/>
        <v>7</v>
      </c>
      <c r="K24">
        <f t="shared" si="3"/>
        <v>497</v>
      </c>
      <c r="L24">
        <f t="shared" si="3"/>
        <v>7</v>
      </c>
      <c r="M24">
        <f t="shared" si="3"/>
        <v>55</v>
      </c>
      <c r="N24">
        <f t="shared" si="3"/>
        <v>134</v>
      </c>
      <c r="O24">
        <f t="shared" si="3"/>
        <v>44</v>
      </c>
      <c r="P24">
        <f t="shared" si="3"/>
        <v>59</v>
      </c>
      <c r="Q24">
        <f t="shared" si="3"/>
        <v>42</v>
      </c>
      <c r="R24">
        <f t="shared" si="2"/>
        <v>471</v>
      </c>
      <c r="S24">
        <f t="shared" si="2"/>
        <v>566</v>
      </c>
      <c r="T24">
        <f t="shared" si="2"/>
        <v>518</v>
      </c>
      <c r="U24">
        <f t="shared" si="2"/>
        <v>158</v>
      </c>
      <c r="W24">
        <f t="shared" ref="W24:W25" si="4">SUM(B24:U24)</f>
        <v>3067</v>
      </c>
      <c r="AA24">
        <f t="shared" ref="AA24:AA25" si="5">W24/$Y$23</f>
        <v>0.26614022908712254</v>
      </c>
    </row>
    <row r="25" spans="1:27" x14ac:dyDescent="0.2">
      <c r="A25" t="s">
        <v>38</v>
      </c>
      <c r="B25">
        <f t="shared" si="3"/>
        <v>34</v>
      </c>
      <c r="C25">
        <f t="shared" si="2"/>
        <v>596</v>
      </c>
      <c r="D25">
        <f t="shared" si="2"/>
        <v>43</v>
      </c>
      <c r="E25">
        <f t="shared" si="2"/>
        <v>19</v>
      </c>
      <c r="F25">
        <f t="shared" si="2"/>
        <v>3</v>
      </c>
      <c r="G25">
        <f t="shared" si="2"/>
        <v>143</v>
      </c>
      <c r="H25">
        <f t="shared" si="2"/>
        <v>62</v>
      </c>
      <c r="I25">
        <f t="shared" si="2"/>
        <v>12</v>
      </c>
      <c r="K25">
        <f t="shared" si="2"/>
        <v>953</v>
      </c>
      <c r="L25">
        <f t="shared" si="2"/>
        <v>1</v>
      </c>
      <c r="M25">
        <f t="shared" si="2"/>
        <v>132</v>
      </c>
      <c r="N25">
        <f t="shared" si="2"/>
        <v>287</v>
      </c>
      <c r="O25">
        <f t="shared" si="2"/>
        <v>64</v>
      </c>
      <c r="P25">
        <f t="shared" si="2"/>
        <v>110</v>
      </c>
      <c r="Q25">
        <f t="shared" si="2"/>
        <v>77</v>
      </c>
      <c r="R25">
        <f t="shared" si="2"/>
        <v>866</v>
      </c>
      <c r="S25">
        <f t="shared" si="2"/>
        <v>1018</v>
      </c>
      <c r="T25">
        <f t="shared" si="2"/>
        <v>980</v>
      </c>
      <c r="U25">
        <f t="shared" si="2"/>
        <v>349</v>
      </c>
      <c r="W25">
        <f t="shared" si="4"/>
        <v>5749</v>
      </c>
      <c r="AA25">
        <f t="shared" si="5"/>
        <v>0.49887191947240539</v>
      </c>
    </row>
    <row r="27" spans="1:27" ht="21" x14ac:dyDescent="0.25">
      <c r="A27" s="3" t="s">
        <v>48</v>
      </c>
    </row>
    <row r="28" spans="1:27" x14ac:dyDescent="0.2">
      <c r="A28" t="s">
        <v>36</v>
      </c>
      <c r="B28">
        <f>B23/$W23</f>
        <v>5.9084194977843431E-3</v>
      </c>
      <c r="C28">
        <f t="shared" ref="C28:U30" si="6">C23/$W23</f>
        <v>0.10376661742983752</v>
      </c>
      <c r="D28">
        <f t="shared" si="6"/>
        <v>6.6469719350073855E-3</v>
      </c>
      <c r="E28">
        <f t="shared" si="6"/>
        <v>3.692762186115214E-3</v>
      </c>
      <c r="F28">
        <f t="shared" si="6"/>
        <v>7.3855243722304289E-4</v>
      </c>
      <c r="G28">
        <f t="shared" si="6"/>
        <v>2.4741506646971934E-2</v>
      </c>
      <c r="H28">
        <f t="shared" si="6"/>
        <v>1.1447562776957163E-2</v>
      </c>
      <c r="I28">
        <f t="shared" si="6"/>
        <v>1.4771048744460858E-3</v>
      </c>
      <c r="K28">
        <f t="shared" si="6"/>
        <v>0.16137370753323485</v>
      </c>
      <c r="L28">
        <f t="shared" si="6"/>
        <v>3.6927621861152144E-4</v>
      </c>
      <c r="M28">
        <f t="shared" si="6"/>
        <v>2.5480059084194977E-2</v>
      </c>
      <c r="N28">
        <f t="shared" si="6"/>
        <v>5.4652880354505169E-2</v>
      </c>
      <c r="O28">
        <f t="shared" si="6"/>
        <v>9.2319054652880359E-3</v>
      </c>
      <c r="P28">
        <f t="shared" si="6"/>
        <v>2.1418020679468242E-2</v>
      </c>
      <c r="Q28">
        <f t="shared" si="6"/>
        <v>1.55096011816839E-2</v>
      </c>
      <c r="R28">
        <f t="shared" si="6"/>
        <v>0.15657311669128507</v>
      </c>
      <c r="S28">
        <f t="shared" si="6"/>
        <v>0.16395864106351551</v>
      </c>
      <c r="T28">
        <f t="shared" si="6"/>
        <v>0.16728212703101919</v>
      </c>
      <c r="U28">
        <f t="shared" si="6"/>
        <v>6.5731166912850816E-2</v>
      </c>
    </row>
    <row r="29" spans="1:27" x14ac:dyDescent="0.2">
      <c r="A29" t="s">
        <v>37</v>
      </c>
      <c r="B29">
        <f t="shared" ref="B29:Q30" si="7">B24/$W24</f>
        <v>5.542875774372351E-3</v>
      </c>
      <c r="C29">
        <f t="shared" si="7"/>
        <v>0.10922725790674927</v>
      </c>
      <c r="D29">
        <f t="shared" si="7"/>
        <v>8.1512879034887509E-3</v>
      </c>
      <c r="E29">
        <f t="shared" si="7"/>
        <v>3.2605151613955006E-3</v>
      </c>
      <c r="F29">
        <f t="shared" si="7"/>
        <v>9.7815454841865008E-4</v>
      </c>
      <c r="G29">
        <f t="shared" si="7"/>
        <v>2.7062275839582654E-2</v>
      </c>
      <c r="H29">
        <f t="shared" si="7"/>
        <v>1.1737854581023801E-2</v>
      </c>
      <c r="I29">
        <f t="shared" si="7"/>
        <v>2.2823606129768505E-3</v>
      </c>
      <c r="K29">
        <f t="shared" si="7"/>
        <v>0.16204760352135639</v>
      </c>
      <c r="L29">
        <f t="shared" si="7"/>
        <v>2.2823606129768505E-3</v>
      </c>
      <c r="M29">
        <f t="shared" si="7"/>
        <v>1.7932833387675252E-2</v>
      </c>
      <c r="N29">
        <f t="shared" si="7"/>
        <v>4.3690903162699704E-2</v>
      </c>
      <c r="O29">
        <f t="shared" si="7"/>
        <v>1.4346266710140202E-2</v>
      </c>
      <c r="P29">
        <f t="shared" si="7"/>
        <v>1.9237039452233453E-2</v>
      </c>
      <c r="Q29">
        <f t="shared" si="7"/>
        <v>1.3694163677861103E-2</v>
      </c>
      <c r="R29">
        <f t="shared" si="6"/>
        <v>0.15357026410172808</v>
      </c>
      <c r="S29">
        <f t="shared" si="6"/>
        <v>0.18454515813498532</v>
      </c>
      <c r="T29">
        <f t="shared" si="6"/>
        <v>0.16889468536028693</v>
      </c>
      <c r="U29">
        <f t="shared" si="6"/>
        <v>5.1516139550048905E-2</v>
      </c>
    </row>
    <row r="30" spans="1:27" x14ac:dyDescent="0.2">
      <c r="A30" t="s">
        <v>38</v>
      </c>
      <c r="B30">
        <f t="shared" si="7"/>
        <v>5.9140720125239171E-3</v>
      </c>
      <c r="C30">
        <f t="shared" si="6"/>
        <v>0.10367020351365455</v>
      </c>
      <c r="D30">
        <f t="shared" si="6"/>
        <v>7.4795616628978955E-3</v>
      </c>
      <c r="E30">
        <f t="shared" si="6"/>
        <v>3.3049225952339538E-3</v>
      </c>
      <c r="F30">
        <f t="shared" si="6"/>
        <v>5.2182988345799266E-4</v>
      </c>
      <c r="G30">
        <f t="shared" si="6"/>
        <v>2.487389111149765E-2</v>
      </c>
      <c r="H30">
        <f t="shared" si="6"/>
        <v>1.078448425813185E-2</v>
      </c>
      <c r="I30">
        <f t="shared" si="6"/>
        <v>2.0873195338319706E-3</v>
      </c>
      <c r="K30">
        <f t="shared" si="6"/>
        <v>0.16576795964515567</v>
      </c>
      <c r="L30">
        <f t="shared" si="6"/>
        <v>1.7394329448599757E-4</v>
      </c>
      <c r="M30">
        <f t="shared" si="6"/>
        <v>2.2960514872151679E-2</v>
      </c>
      <c r="N30">
        <f t="shared" si="6"/>
        <v>4.9921725517481301E-2</v>
      </c>
      <c r="O30">
        <f t="shared" si="6"/>
        <v>1.1132370847103844E-2</v>
      </c>
      <c r="P30">
        <f t="shared" si="6"/>
        <v>1.9133762393459732E-2</v>
      </c>
      <c r="Q30">
        <f t="shared" si="6"/>
        <v>1.3393633675421813E-2</v>
      </c>
      <c r="R30">
        <f t="shared" si="6"/>
        <v>0.1506348930248739</v>
      </c>
      <c r="S30">
        <f t="shared" si="6"/>
        <v>0.17707427378674553</v>
      </c>
      <c r="T30">
        <f t="shared" si="6"/>
        <v>0.17046442859627761</v>
      </c>
      <c r="U30">
        <f t="shared" si="6"/>
        <v>6.0706209775613147E-2</v>
      </c>
    </row>
    <row r="33" spans="1:23" ht="15" customHeight="1" x14ac:dyDescent="0.2">
      <c r="A33" t="s">
        <v>49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K33" t="s">
        <v>9</v>
      </c>
      <c r="L33" t="s">
        <v>10</v>
      </c>
      <c r="M33" t="s">
        <v>11</v>
      </c>
      <c r="N33" t="s">
        <v>12</v>
      </c>
      <c r="O33" t="s">
        <v>13</v>
      </c>
      <c r="P33" t="s">
        <v>14</v>
      </c>
      <c r="Q33" t="s">
        <v>15</v>
      </c>
      <c r="R33" t="s">
        <v>16</v>
      </c>
      <c r="S33" t="s">
        <v>40</v>
      </c>
      <c r="T33" t="s">
        <v>19</v>
      </c>
      <c r="U33" t="s">
        <v>41</v>
      </c>
    </row>
    <row r="34" spans="1:23" x14ac:dyDescent="0.2">
      <c r="A34" t="s">
        <v>50</v>
      </c>
      <c r="B34">
        <v>2.0368845907472701E-2</v>
      </c>
      <c r="C34">
        <v>6.0330099262966314E-2</v>
      </c>
      <c r="D34">
        <v>3.9520053551218209E-2</v>
      </c>
      <c r="E34">
        <v>3.184675577153416E-2</v>
      </c>
      <c r="F34">
        <v>2.0442285306385529E-2</v>
      </c>
      <c r="G34">
        <v>3.2132381724323159E-2</v>
      </c>
      <c r="H34">
        <v>4.5652490860358087E-2</v>
      </c>
      <c r="I34">
        <v>3.0714476153320732E-2</v>
      </c>
      <c r="K34">
        <v>2.8267140803230107E-2</v>
      </c>
      <c r="L34">
        <v>2.8434165955705096E-2</v>
      </c>
      <c r="M34">
        <v>3.9179100097282323E-2</v>
      </c>
      <c r="N34">
        <v>2.5807586665134545E-2</v>
      </c>
      <c r="O34">
        <v>1.8973196993644068E-2</v>
      </c>
      <c r="P34">
        <v>2.0911564871411874E-2</v>
      </c>
      <c r="Q34">
        <v>4.1165447872998293E-2</v>
      </c>
      <c r="R34">
        <v>0.13089685571232482</v>
      </c>
      <c r="S34">
        <v>0.12556249696123845</v>
      </c>
      <c r="T34">
        <v>0.10899841776283707</v>
      </c>
      <c r="U34">
        <v>0.15079663776661445</v>
      </c>
    </row>
    <row r="36" spans="1:23" ht="21" x14ac:dyDescent="0.25">
      <c r="A36" s="3" t="s">
        <v>51</v>
      </c>
      <c r="W36" s="3"/>
    </row>
    <row r="37" spans="1:23" x14ac:dyDescent="0.2">
      <c r="A37" t="s">
        <v>36</v>
      </c>
      <c r="B37">
        <f>B28/B$34</f>
        <v>0.29007139258767362</v>
      </c>
      <c r="C37">
        <f t="shared" ref="C37:U39" si="8">C28/C$34</f>
        <v>1.7199808834648271</v>
      </c>
      <c r="D37">
        <f t="shared" si="8"/>
        <v>0.16819238178391821</v>
      </c>
      <c r="E37">
        <f t="shared" si="8"/>
        <v>0.11595410887711033</v>
      </c>
      <c r="F37">
        <f t="shared" si="8"/>
        <v>3.6128663021464738E-2</v>
      </c>
      <c r="G37">
        <f t="shared" si="8"/>
        <v>0.76998670248721168</v>
      </c>
      <c r="H37">
        <f t="shared" si="8"/>
        <v>0.25075439611768363</v>
      </c>
      <c r="I37">
        <f t="shared" si="8"/>
        <v>4.8091488426260751E-2</v>
      </c>
      <c r="K37">
        <f t="shared" si="8"/>
        <v>5.7088797433235472</v>
      </c>
      <c r="L37">
        <f t="shared" si="8"/>
        <v>1.2987059975199625E-2</v>
      </c>
      <c r="M37">
        <f t="shared" si="8"/>
        <v>0.65034824743109432</v>
      </c>
      <c r="N37">
        <f>N28/N$34</f>
        <v>2.1177059700952183</v>
      </c>
      <c r="O37">
        <f t="shared" si="8"/>
        <v>0.48657616680945659</v>
      </c>
      <c r="P37">
        <f t="shared" si="8"/>
        <v>1.0242189339329999</v>
      </c>
      <c r="Q37">
        <f t="shared" si="8"/>
        <v>0.37676260026450809</v>
      </c>
      <c r="R37">
        <f t="shared" si="8"/>
        <v>1.1961564381301075</v>
      </c>
      <c r="S37">
        <f t="shared" si="8"/>
        <v>1.3057930913410403</v>
      </c>
      <c r="T37">
        <f t="shared" si="8"/>
        <v>1.5347206910379014</v>
      </c>
      <c r="U37">
        <f t="shared" si="8"/>
        <v>0.43589278836960471</v>
      </c>
    </row>
    <row r="38" spans="1:23" x14ac:dyDescent="0.2">
      <c r="A38" t="s">
        <v>37</v>
      </c>
      <c r="B38">
        <f t="shared" ref="B38:Q39" si="9">B29/B$34</f>
        <v>0.27212517584704399</v>
      </c>
      <c r="C38">
        <f t="shared" si="9"/>
        <v>1.8104935884598903</v>
      </c>
      <c r="D38">
        <f t="shared" si="9"/>
        <v>0.20625700552061846</v>
      </c>
      <c r="E38">
        <f t="shared" si="9"/>
        <v>0.10238139120939511</v>
      </c>
      <c r="F38">
        <f t="shared" si="9"/>
        <v>4.7849569348936992E-2</v>
      </c>
      <c r="G38">
        <f>G29/G$34</f>
        <v>0.8422119490475678</v>
      </c>
      <c r="H38">
        <f t="shared" si="9"/>
        <v>0.25711312482220455</v>
      </c>
      <c r="I38">
        <f t="shared" si="9"/>
        <v>7.4308954565389523E-2</v>
      </c>
      <c r="K38">
        <f t="shared" si="9"/>
        <v>5.7327200033913259</v>
      </c>
      <c r="L38">
        <f t="shared" si="9"/>
        <v>8.0268245480888192E-2</v>
      </c>
      <c r="M38">
        <f t="shared" si="9"/>
        <v>0.4577142747829262</v>
      </c>
      <c r="N38">
        <f t="shared" si="9"/>
        <v>1.692948036157333</v>
      </c>
      <c r="O38">
        <f t="shared" si="9"/>
        <v>0.75613333456381304</v>
      </c>
      <c r="P38">
        <f t="shared" si="9"/>
        <v>0.91992347634070859</v>
      </c>
      <c r="Q38">
        <f t="shared" si="9"/>
        <v>0.33266159814681706</v>
      </c>
      <c r="R38">
        <f t="shared" si="8"/>
        <v>1.173215836744262</v>
      </c>
      <c r="S38">
        <f t="shared" si="8"/>
        <v>1.4697474373415416</v>
      </c>
      <c r="T38">
        <f t="shared" si="8"/>
        <v>1.5495150189039848</v>
      </c>
      <c r="U38">
        <f t="shared" si="8"/>
        <v>0.34162657943196062</v>
      </c>
    </row>
    <row r="39" spans="1:23" x14ac:dyDescent="0.2">
      <c r="A39" t="s">
        <v>38</v>
      </c>
      <c r="B39">
        <f t="shared" si="9"/>
        <v>0.29034890044281925</v>
      </c>
      <c r="C39">
        <f t="shared" si="8"/>
        <v>1.718382777090715</v>
      </c>
      <c r="D39">
        <f t="shared" si="8"/>
        <v>0.18925990707994214</v>
      </c>
      <c r="E39">
        <f t="shared" si="8"/>
        <v>0.10377580118185913</v>
      </c>
      <c r="F39">
        <f t="shared" si="8"/>
        <v>2.5526983682934382E-2</v>
      </c>
      <c r="G39">
        <f t="shared" si="8"/>
        <v>0.77410667297870828</v>
      </c>
      <c r="H39">
        <f t="shared" si="8"/>
        <v>0.23622991987708727</v>
      </c>
      <c r="I39">
        <f t="shared" si="8"/>
        <v>6.7958819268558401E-2</v>
      </c>
      <c r="K39">
        <f t="shared" si="8"/>
        <v>5.8643341680391403</v>
      </c>
      <c r="L39">
        <f t="shared" si="8"/>
        <v>6.1174044899705311E-3</v>
      </c>
      <c r="M39">
        <f t="shared" si="8"/>
        <v>0.58603987368623467</v>
      </c>
      <c r="N39">
        <f t="shared" si="8"/>
        <v>1.9343817833584727</v>
      </c>
      <c r="O39">
        <f t="shared" si="8"/>
        <v>0.58674196292976544</v>
      </c>
      <c r="P39">
        <f t="shared" si="8"/>
        <v>0.91498472310015555</v>
      </c>
      <c r="Q39">
        <f t="shared" si="8"/>
        <v>0.32536105805876864</v>
      </c>
      <c r="R39">
        <f t="shared" si="8"/>
        <v>1.1507907673193301</v>
      </c>
      <c r="S39">
        <f t="shared" si="8"/>
        <v>1.4102481080908174</v>
      </c>
      <c r="T39">
        <f t="shared" si="8"/>
        <v>1.5639165420472492</v>
      </c>
      <c r="U39">
        <f t="shared" si="8"/>
        <v>0.40257004847526628</v>
      </c>
    </row>
    <row r="41" spans="1:23" ht="26" x14ac:dyDescent="0.3">
      <c r="A41" s="4" t="s">
        <v>59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3" x14ac:dyDescent="0.2">
      <c r="A42" s="5" t="s">
        <v>36</v>
      </c>
      <c r="B42" s="5">
        <f>LOG(B37,2)</f>
        <v>-1.7855200737636574</v>
      </c>
      <c r="C42" s="5">
        <f t="shared" ref="C42:U44" si="10">LOG(C37,2)</f>
        <v>0.78239253034379419</v>
      </c>
      <c r="D42" s="5">
        <f t="shared" si="10"/>
        <v>-2.5718157341900798</v>
      </c>
      <c r="E42" s="5">
        <f t="shared" si="10"/>
        <v>-3.1083741515606125</v>
      </c>
      <c r="F42" s="5">
        <f t="shared" si="10"/>
        <v>-4.7907123224384049</v>
      </c>
      <c r="G42" s="5">
        <f t="shared" si="10"/>
        <v>-0.37709456391282203</v>
      </c>
      <c r="H42" s="5">
        <f t="shared" si="10"/>
        <v>-1.9956531011223444</v>
      </c>
      <c r="I42" s="5">
        <f t="shared" si="10"/>
        <v>-4.3780746116177784</v>
      </c>
      <c r="J42" s="5"/>
      <c r="K42" s="5">
        <f t="shared" si="10"/>
        <v>2.5132076725033401</v>
      </c>
      <c r="L42" s="5">
        <f t="shared" si="10"/>
        <v>-6.2667813209033083</v>
      </c>
      <c r="M42" s="5">
        <f t="shared" si="10"/>
        <v>-0.62071563782060757</v>
      </c>
      <c r="N42" s="5">
        <f t="shared" si="10"/>
        <v>1.0825022942723876</v>
      </c>
      <c r="O42" s="5">
        <f t="shared" si="10"/>
        <v>-1.0392624381290658</v>
      </c>
      <c r="P42" s="5">
        <f t="shared" si="10"/>
        <v>3.452413441889244E-2</v>
      </c>
      <c r="Q42" s="5">
        <f t="shared" si="10"/>
        <v>-1.4082723334686624</v>
      </c>
      <c r="R42" s="5">
        <f t="shared" si="10"/>
        <v>0.25840608331142195</v>
      </c>
      <c r="S42" s="5">
        <f t="shared" si="10"/>
        <v>0.38492631361883756</v>
      </c>
      <c r="T42" s="5">
        <f t="shared" si="10"/>
        <v>0.61797611857911716</v>
      </c>
      <c r="U42" s="5">
        <f t="shared" si="10"/>
        <v>-1.1979547596732532</v>
      </c>
    </row>
    <row r="43" spans="1:23" x14ac:dyDescent="0.2">
      <c r="A43" s="5" t="s">
        <v>37</v>
      </c>
      <c r="B43" s="5">
        <f t="shared" ref="B43:Q44" si="11">LOG(B38,2)</f>
        <v>-1.8776576602053408</v>
      </c>
      <c r="C43" s="5">
        <f t="shared" si="11"/>
        <v>0.85638306777598006</v>
      </c>
      <c r="D43" s="5">
        <f t="shared" si="11"/>
        <v>-2.27748497354969</v>
      </c>
      <c r="E43" s="5">
        <f t="shared" si="11"/>
        <v>-3.2879745792526354</v>
      </c>
      <c r="F43" s="5">
        <f t="shared" si="11"/>
        <v>-4.3853502494092718</v>
      </c>
      <c r="G43" s="5">
        <f t="shared" si="11"/>
        <v>-0.24774475071569241</v>
      </c>
      <c r="H43" s="5">
        <f t="shared" si="11"/>
        <v>-1.9595248377589303</v>
      </c>
      <c r="I43" s="5">
        <f t="shared" si="11"/>
        <v>-3.7503201172521967</v>
      </c>
      <c r="J43" s="5"/>
      <c r="K43" s="5">
        <f t="shared" si="11"/>
        <v>2.5192198168730049</v>
      </c>
      <c r="L43" s="5">
        <f t="shared" si="11"/>
        <v>-3.639026826537727</v>
      </c>
      <c r="M43" s="5">
        <f t="shared" si="11"/>
        <v>-1.1274808087661397</v>
      </c>
      <c r="N43" s="5">
        <f t="shared" si="11"/>
        <v>0.75953769140918725</v>
      </c>
      <c r="O43" s="5">
        <f t="shared" si="11"/>
        <v>-0.40328743695851615</v>
      </c>
      <c r="P43" s="5">
        <f t="shared" si="11"/>
        <v>-0.12041423903886096</v>
      </c>
      <c r="Q43" s="5">
        <f t="shared" si="11"/>
        <v>-1.5878727611606853</v>
      </c>
      <c r="R43" s="5">
        <f t="shared" si="10"/>
        <v>0.23046845066898342</v>
      </c>
      <c r="S43" s="5">
        <f t="shared" si="10"/>
        <v>0.55556826240859081</v>
      </c>
      <c r="T43" s="5">
        <f t="shared" si="10"/>
        <v>0.63181673852741316</v>
      </c>
      <c r="U43" s="5">
        <f t="shared" si="10"/>
        <v>-1.5495078701545708</v>
      </c>
    </row>
    <row r="44" spans="1:23" x14ac:dyDescent="0.2">
      <c r="A44" s="5" t="s">
        <v>38</v>
      </c>
      <c r="B44" s="5">
        <f t="shared" si="11"/>
        <v>-1.7841405243518249</v>
      </c>
      <c r="C44" s="5">
        <f t="shared" si="10"/>
        <v>0.78105143874652283</v>
      </c>
      <c r="D44" s="5">
        <f t="shared" si="10"/>
        <v>-2.4015592727688007</v>
      </c>
      <c r="E44" s="5">
        <f t="shared" si="10"/>
        <v>-3.268458024842896</v>
      </c>
      <c r="F44" s="5">
        <f t="shared" si="10"/>
        <v>-5.2918331135557555</v>
      </c>
      <c r="G44" s="5">
        <f t="shared" si="10"/>
        <v>-0.36939570943071198</v>
      </c>
      <c r="H44" s="5">
        <f t="shared" si="10"/>
        <v>-2.0817363929608512</v>
      </c>
      <c r="I44" s="5">
        <f t="shared" si="10"/>
        <v>-3.8791954027351294</v>
      </c>
      <c r="J44" s="5"/>
      <c r="K44" s="5">
        <f t="shared" si="10"/>
        <v>2.5519673150741764</v>
      </c>
      <c r="L44" s="5">
        <f t="shared" si="10"/>
        <v>-7.3528646127418158</v>
      </c>
      <c r="M44" s="5">
        <f t="shared" si="10"/>
        <v>-0.77092926707883003</v>
      </c>
      <c r="N44" s="5">
        <f t="shared" si="10"/>
        <v>0.95187256348061866</v>
      </c>
      <c r="O44" s="5">
        <f t="shared" si="10"/>
        <v>-0.76920191974229746</v>
      </c>
      <c r="P44" s="5">
        <f t="shared" si="10"/>
        <v>-0.12818043902252668</v>
      </c>
      <c r="Q44" s="5">
        <f t="shared" si="10"/>
        <v>-1.6198865073910285</v>
      </c>
      <c r="R44" s="5">
        <f t="shared" si="10"/>
        <v>0.20262555163644103</v>
      </c>
      <c r="S44" s="5">
        <f t="shared" si="10"/>
        <v>0.49594900150591986</v>
      </c>
      <c r="T44" s="5">
        <f t="shared" si="10"/>
        <v>0.64516352569694591</v>
      </c>
      <c r="U44" s="5">
        <f t="shared" si="10"/>
        <v>-1.3126882562685056</v>
      </c>
    </row>
    <row r="57" spans="1:1" ht="19" x14ac:dyDescent="0.25">
      <c r="A57" s="2"/>
    </row>
    <row r="63" spans="1:1" ht="21" x14ac:dyDescent="0.25">
      <c r="A63" s="3"/>
    </row>
    <row r="68" spans="1:1" ht="24" x14ac:dyDescent="0.3">
      <c r="A6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DAEB-4B9E-4B46-AA71-C862A3FF91E9}">
  <dimension ref="A1:W30"/>
  <sheetViews>
    <sheetView tabSelected="1" zoomScale="75" workbookViewId="0">
      <selection activeCell="K35" sqref="K35"/>
    </sheetView>
  </sheetViews>
  <sheetFormatPr baseColWidth="10" defaultRowHeight="16" x14ac:dyDescent="0.2"/>
  <cols>
    <col min="1" max="1" width="20.83203125" bestFit="1" customWidth="1"/>
  </cols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20</v>
      </c>
      <c r="B2">
        <v>2</v>
      </c>
      <c r="C2">
        <v>41</v>
      </c>
      <c r="D2">
        <v>0</v>
      </c>
      <c r="E2">
        <v>0</v>
      </c>
      <c r="F2">
        <v>0</v>
      </c>
      <c r="G2" s="7">
        <v>24</v>
      </c>
      <c r="H2">
        <v>9</v>
      </c>
      <c r="I2">
        <v>1</v>
      </c>
      <c r="J2">
        <v>3</v>
      </c>
      <c r="K2">
        <v>31</v>
      </c>
      <c r="L2">
        <v>0</v>
      </c>
      <c r="M2">
        <v>12</v>
      </c>
      <c r="N2">
        <v>27</v>
      </c>
      <c r="O2">
        <v>10</v>
      </c>
      <c r="P2">
        <v>7</v>
      </c>
      <c r="Q2">
        <v>12</v>
      </c>
      <c r="R2">
        <v>125</v>
      </c>
      <c r="S2">
        <v>102</v>
      </c>
      <c r="T2">
        <v>96</v>
      </c>
      <c r="U2">
        <v>34</v>
      </c>
    </row>
    <row r="3" spans="1:21" x14ac:dyDescent="0.2">
      <c r="A3" t="s">
        <v>21</v>
      </c>
      <c r="B3">
        <v>0</v>
      </c>
      <c r="C3">
        <v>4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5</v>
      </c>
      <c r="S3">
        <v>3</v>
      </c>
      <c r="T3">
        <v>11</v>
      </c>
      <c r="U3">
        <v>3</v>
      </c>
    </row>
    <row r="4" spans="1:21" x14ac:dyDescent="0.2">
      <c r="A4" t="s">
        <v>22</v>
      </c>
      <c r="B4">
        <v>2</v>
      </c>
      <c r="C4">
        <v>41</v>
      </c>
      <c r="D4">
        <v>1</v>
      </c>
      <c r="E4">
        <v>3</v>
      </c>
      <c r="F4">
        <v>1</v>
      </c>
      <c r="G4">
        <v>7</v>
      </c>
      <c r="H4">
        <v>7</v>
      </c>
      <c r="I4">
        <v>1</v>
      </c>
      <c r="J4">
        <v>2</v>
      </c>
      <c r="K4">
        <v>100</v>
      </c>
      <c r="L4">
        <v>0</v>
      </c>
      <c r="M4">
        <v>8</v>
      </c>
      <c r="N4">
        <v>23</v>
      </c>
      <c r="O4">
        <v>3</v>
      </c>
      <c r="P4">
        <v>12</v>
      </c>
      <c r="Q4">
        <v>10</v>
      </c>
      <c r="R4">
        <v>70</v>
      </c>
      <c r="S4">
        <v>68</v>
      </c>
      <c r="T4">
        <v>86</v>
      </c>
      <c r="U4">
        <v>27</v>
      </c>
    </row>
    <row r="5" spans="1:21" x14ac:dyDescent="0.2">
      <c r="A5" t="s">
        <v>23</v>
      </c>
      <c r="B5">
        <v>0</v>
      </c>
      <c r="C5">
        <v>51</v>
      </c>
      <c r="D5">
        <v>8</v>
      </c>
      <c r="E5">
        <v>0</v>
      </c>
      <c r="F5">
        <v>0</v>
      </c>
      <c r="G5">
        <v>26</v>
      </c>
      <c r="H5">
        <v>5</v>
      </c>
      <c r="I5">
        <v>1</v>
      </c>
      <c r="J5">
        <v>14</v>
      </c>
      <c r="K5">
        <v>83</v>
      </c>
      <c r="L5">
        <v>0</v>
      </c>
      <c r="M5">
        <v>6</v>
      </c>
      <c r="N5">
        <v>12</v>
      </c>
      <c r="O5">
        <v>21</v>
      </c>
      <c r="P5">
        <v>4</v>
      </c>
      <c r="Q5">
        <v>4</v>
      </c>
      <c r="R5">
        <v>91</v>
      </c>
      <c r="S5">
        <v>138</v>
      </c>
      <c r="T5">
        <v>101</v>
      </c>
      <c r="U5">
        <v>18</v>
      </c>
    </row>
    <row r="6" spans="1:21" x14ac:dyDescent="0.2">
      <c r="A6" t="s">
        <v>24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0</v>
      </c>
      <c r="M6">
        <v>10</v>
      </c>
      <c r="N6">
        <v>6</v>
      </c>
      <c r="O6">
        <v>0</v>
      </c>
      <c r="P6">
        <v>0</v>
      </c>
      <c r="Q6">
        <v>0</v>
      </c>
      <c r="R6">
        <v>4</v>
      </c>
      <c r="S6">
        <v>10</v>
      </c>
      <c r="T6">
        <v>4</v>
      </c>
      <c r="U6">
        <v>10</v>
      </c>
    </row>
    <row r="7" spans="1:21" x14ac:dyDescent="0.2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2</v>
      </c>
      <c r="S7">
        <v>0</v>
      </c>
      <c r="T7">
        <v>2</v>
      </c>
      <c r="U7">
        <v>0</v>
      </c>
    </row>
    <row r="8" spans="1:21" x14ac:dyDescent="0.2">
      <c r="A8" t="s">
        <v>26</v>
      </c>
      <c r="B8">
        <v>6</v>
      </c>
      <c r="C8">
        <v>115</v>
      </c>
      <c r="D8">
        <v>7</v>
      </c>
      <c r="E8">
        <v>2</v>
      </c>
      <c r="F8">
        <v>0</v>
      </c>
      <c r="G8">
        <v>17</v>
      </c>
      <c r="H8">
        <v>13</v>
      </c>
      <c r="I8">
        <v>1</v>
      </c>
      <c r="J8">
        <v>11</v>
      </c>
      <c r="K8">
        <v>218</v>
      </c>
      <c r="L8">
        <v>0</v>
      </c>
      <c r="M8">
        <v>5</v>
      </c>
      <c r="N8">
        <v>22</v>
      </c>
      <c r="O8">
        <v>3</v>
      </c>
      <c r="P8">
        <v>26</v>
      </c>
      <c r="Q8">
        <v>17</v>
      </c>
      <c r="R8">
        <v>131</v>
      </c>
      <c r="S8">
        <v>134</v>
      </c>
      <c r="T8">
        <v>172</v>
      </c>
      <c r="U8">
        <v>41</v>
      </c>
    </row>
    <row r="9" spans="1:21" x14ac:dyDescent="0.2">
      <c r="A9" t="s">
        <v>27</v>
      </c>
      <c r="B9">
        <v>1</v>
      </c>
      <c r="C9">
        <v>30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9</v>
      </c>
      <c r="L9">
        <v>0</v>
      </c>
      <c r="M9">
        <v>1</v>
      </c>
      <c r="N9">
        <v>2</v>
      </c>
      <c r="O9">
        <v>2</v>
      </c>
      <c r="P9">
        <v>1</v>
      </c>
      <c r="Q9">
        <v>0</v>
      </c>
      <c r="R9">
        <v>9</v>
      </c>
      <c r="S9">
        <v>10</v>
      </c>
      <c r="T9">
        <v>24</v>
      </c>
      <c r="U9">
        <v>4</v>
      </c>
    </row>
    <row r="10" spans="1:21" x14ac:dyDescent="0.2">
      <c r="A10" t="s">
        <v>28</v>
      </c>
      <c r="B10" s="7">
        <v>4</v>
      </c>
      <c r="C10" s="7">
        <v>14</v>
      </c>
      <c r="D10" s="7">
        <v>7</v>
      </c>
      <c r="E10" s="7">
        <v>4</v>
      </c>
      <c r="F10">
        <v>0</v>
      </c>
      <c r="G10">
        <v>15</v>
      </c>
      <c r="H10">
        <v>0</v>
      </c>
      <c r="I10">
        <v>0</v>
      </c>
      <c r="J10">
        <v>2</v>
      </c>
      <c r="K10">
        <v>59</v>
      </c>
      <c r="L10">
        <v>0</v>
      </c>
      <c r="M10">
        <v>30</v>
      </c>
      <c r="N10" s="7">
        <v>61</v>
      </c>
      <c r="O10" s="7">
        <v>5</v>
      </c>
      <c r="P10" s="7">
        <v>8</v>
      </c>
      <c r="Q10" s="7">
        <v>0</v>
      </c>
      <c r="R10">
        <v>49</v>
      </c>
      <c r="S10">
        <v>94</v>
      </c>
      <c r="T10">
        <v>38</v>
      </c>
      <c r="U10">
        <v>50</v>
      </c>
    </row>
    <row r="11" spans="1:21" x14ac:dyDescent="0.2">
      <c r="A11" t="s">
        <v>29</v>
      </c>
      <c r="B11">
        <v>1</v>
      </c>
      <c r="C11">
        <v>26</v>
      </c>
      <c r="D11">
        <v>0</v>
      </c>
      <c r="E11">
        <v>0</v>
      </c>
      <c r="F11">
        <v>0</v>
      </c>
      <c r="G11">
        <v>3</v>
      </c>
      <c r="H11">
        <v>4</v>
      </c>
      <c r="I11">
        <v>1</v>
      </c>
      <c r="J11">
        <v>1</v>
      </c>
      <c r="K11">
        <v>18</v>
      </c>
      <c r="L11">
        <v>0</v>
      </c>
      <c r="M11">
        <v>1</v>
      </c>
      <c r="N11">
        <v>6</v>
      </c>
      <c r="O11">
        <v>5</v>
      </c>
      <c r="P11">
        <v>1</v>
      </c>
      <c r="Q11">
        <v>1</v>
      </c>
      <c r="R11">
        <v>39</v>
      </c>
      <c r="S11">
        <v>47</v>
      </c>
      <c r="T11">
        <v>50</v>
      </c>
      <c r="U11">
        <v>9</v>
      </c>
    </row>
    <row r="12" spans="1:21" x14ac:dyDescent="0.2">
      <c r="A12" t="s">
        <v>30</v>
      </c>
      <c r="B12">
        <v>4</v>
      </c>
      <c r="C12">
        <v>33</v>
      </c>
      <c r="D12">
        <v>2</v>
      </c>
      <c r="E12">
        <v>0</v>
      </c>
      <c r="F12">
        <v>0</v>
      </c>
      <c r="G12">
        <v>7</v>
      </c>
      <c r="H12">
        <v>1</v>
      </c>
      <c r="I12">
        <v>4</v>
      </c>
      <c r="J12">
        <v>2</v>
      </c>
      <c r="K12">
        <v>23</v>
      </c>
      <c r="L12">
        <v>0</v>
      </c>
      <c r="M12">
        <v>2</v>
      </c>
      <c r="N12">
        <v>7</v>
      </c>
      <c r="O12">
        <v>0</v>
      </c>
      <c r="P12">
        <v>0</v>
      </c>
      <c r="Q12">
        <v>3</v>
      </c>
      <c r="R12">
        <v>49</v>
      </c>
      <c r="S12">
        <v>70</v>
      </c>
      <c r="T12">
        <v>48</v>
      </c>
      <c r="U12">
        <v>11</v>
      </c>
    </row>
    <row r="13" spans="1:21" x14ac:dyDescent="0.2">
      <c r="A13" t="s">
        <v>31</v>
      </c>
      <c r="B13">
        <v>0</v>
      </c>
      <c r="C13">
        <v>27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9</v>
      </c>
      <c r="S13">
        <v>14</v>
      </c>
      <c r="T13">
        <v>9</v>
      </c>
      <c r="U13">
        <v>1</v>
      </c>
    </row>
    <row r="14" spans="1:21" x14ac:dyDescent="0.2">
      <c r="A14" t="s">
        <v>32</v>
      </c>
      <c r="B14">
        <v>2</v>
      </c>
      <c r="C14">
        <v>53</v>
      </c>
      <c r="D14">
        <v>1</v>
      </c>
      <c r="E14">
        <v>0</v>
      </c>
      <c r="F14">
        <v>1</v>
      </c>
      <c r="G14">
        <v>12</v>
      </c>
      <c r="H14">
        <v>5</v>
      </c>
      <c r="I14">
        <v>2</v>
      </c>
      <c r="J14">
        <v>12</v>
      </c>
      <c r="K14">
        <v>7</v>
      </c>
      <c r="L14">
        <v>6</v>
      </c>
      <c r="M14">
        <v>3</v>
      </c>
      <c r="N14">
        <v>7</v>
      </c>
      <c r="O14">
        <v>4</v>
      </c>
      <c r="P14">
        <v>3</v>
      </c>
      <c r="Q14">
        <v>9</v>
      </c>
      <c r="R14">
        <v>74</v>
      </c>
      <c r="S14">
        <v>71</v>
      </c>
      <c r="T14">
        <v>33</v>
      </c>
      <c r="U14">
        <v>5</v>
      </c>
    </row>
    <row r="15" spans="1:21" x14ac:dyDescent="0.2">
      <c r="A15" t="s">
        <v>33</v>
      </c>
      <c r="B15">
        <v>0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4</v>
      </c>
      <c r="U15">
        <v>1</v>
      </c>
    </row>
    <row r="16" spans="1:21" x14ac:dyDescent="0.2">
      <c r="A16" t="s">
        <v>34</v>
      </c>
      <c r="B16">
        <v>0</v>
      </c>
      <c r="C16">
        <v>6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8</v>
      </c>
      <c r="L16">
        <v>0</v>
      </c>
      <c r="M16">
        <v>1</v>
      </c>
      <c r="N16">
        <v>6</v>
      </c>
      <c r="O16">
        <v>0</v>
      </c>
      <c r="P16">
        <v>0</v>
      </c>
      <c r="Q16">
        <v>2</v>
      </c>
      <c r="R16">
        <v>19</v>
      </c>
      <c r="S16">
        <v>8</v>
      </c>
      <c r="T16">
        <v>10</v>
      </c>
      <c r="U16">
        <v>7</v>
      </c>
    </row>
    <row r="17" spans="1:23" x14ac:dyDescent="0.2">
      <c r="W17" t="s">
        <v>35</v>
      </c>
    </row>
    <row r="18" spans="1:23" x14ac:dyDescent="0.2">
      <c r="A18" s="6" t="s">
        <v>54</v>
      </c>
      <c r="B18">
        <f>SUM(B2:B16)</f>
        <v>22</v>
      </c>
      <c r="C18">
        <f t="shared" ref="C18:U18" si="0">SUM(C2:C16)</f>
        <v>446</v>
      </c>
      <c r="D18">
        <f t="shared" si="0"/>
        <v>28</v>
      </c>
      <c r="E18">
        <f t="shared" si="0"/>
        <v>9</v>
      </c>
      <c r="F18">
        <f t="shared" si="0"/>
        <v>2</v>
      </c>
      <c r="G18">
        <f t="shared" si="0"/>
        <v>114</v>
      </c>
      <c r="H18">
        <f t="shared" si="0"/>
        <v>45</v>
      </c>
      <c r="I18">
        <f t="shared" si="0"/>
        <v>11</v>
      </c>
      <c r="K18">
        <f t="shared" si="0"/>
        <v>569</v>
      </c>
      <c r="L18">
        <f t="shared" si="0"/>
        <v>6</v>
      </c>
      <c r="M18">
        <f t="shared" si="0"/>
        <v>80</v>
      </c>
      <c r="N18">
        <f t="shared" si="0"/>
        <v>179</v>
      </c>
      <c r="O18">
        <f t="shared" si="0"/>
        <v>54</v>
      </c>
      <c r="P18">
        <f t="shared" si="0"/>
        <v>65</v>
      </c>
      <c r="Q18">
        <f t="shared" si="0"/>
        <v>58</v>
      </c>
      <c r="R18">
        <f t="shared" si="0"/>
        <v>676</v>
      </c>
      <c r="S18">
        <f t="shared" si="0"/>
        <v>772</v>
      </c>
      <c r="T18">
        <f t="shared" si="0"/>
        <v>688</v>
      </c>
      <c r="U18">
        <f t="shared" si="0"/>
        <v>221</v>
      </c>
      <c r="W18">
        <f>SUM(B18:U18)</f>
        <v>4045</v>
      </c>
    </row>
    <row r="19" spans="1:23" x14ac:dyDescent="0.2">
      <c r="A19" s="6"/>
    </row>
    <row r="20" spans="1:23" x14ac:dyDescent="0.2">
      <c r="A20" s="6" t="s">
        <v>55</v>
      </c>
      <c r="B20">
        <f>B18/$W$18</f>
        <v>5.438813349814586E-3</v>
      </c>
      <c r="C20">
        <f>C18/$W$18</f>
        <v>0.11025957972805933</v>
      </c>
      <c r="D20">
        <f t="shared" ref="D20:U20" si="1">D18/$W$18</f>
        <v>6.9221260815822E-3</v>
      </c>
      <c r="E20">
        <f t="shared" si="1"/>
        <v>2.2249690976514215E-3</v>
      </c>
      <c r="F20">
        <f t="shared" si="1"/>
        <v>4.9443757725587149E-4</v>
      </c>
      <c r="G20">
        <f t="shared" si="1"/>
        <v>2.8182941903584672E-2</v>
      </c>
      <c r="H20">
        <f t="shared" si="1"/>
        <v>1.1124845488257108E-2</v>
      </c>
      <c r="I20">
        <f t="shared" si="1"/>
        <v>2.719406674907293E-3</v>
      </c>
      <c r="K20">
        <f t="shared" si="1"/>
        <v>0.14066749072929544</v>
      </c>
      <c r="L20">
        <f t="shared" si="1"/>
        <v>1.4833127317676143E-3</v>
      </c>
      <c r="M20">
        <f t="shared" si="1"/>
        <v>1.9777503090234856E-2</v>
      </c>
      <c r="N20">
        <f t="shared" si="1"/>
        <v>4.4252163164400497E-2</v>
      </c>
      <c r="O20">
        <f t="shared" si="1"/>
        <v>1.334981458590853E-2</v>
      </c>
      <c r="P20">
        <f t="shared" si="1"/>
        <v>1.6069221260815822E-2</v>
      </c>
      <c r="Q20">
        <f t="shared" si="1"/>
        <v>1.4338689740420272E-2</v>
      </c>
      <c r="R20">
        <f t="shared" si="1"/>
        <v>0.16711990111248454</v>
      </c>
      <c r="S20">
        <f t="shared" si="1"/>
        <v>0.19085290482076639</v>
      </c>
      <c r="T20">
        <f t="shared" si="1"/>
        <v>0.17008652657601978</v>
      </c>
      <c r="U20">
        <f t="shared" si="1"/>
        <v>5.4635352286773797E-2</v>
      </c>
    </row>
    <row r="21" spans="1:23" x14ac:dyDescent="0.2">
      <c r="A21" s="6"/>
    </row>
    <row r="22" spans="1:23" x14ac:dyDescent="0.2">
      <c r="A22" t="s">
        <v>49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K22" t="s">
        <v>9</v>
      </c>
      <c r="L22" t="s">
        <v>10</v>
      </c>
      <c r="M22" t="s">
        <v>11</v>
      </c>
      <c r="N22" t="s">
        <v>12</v>
      </c>
      <c r="O22" t="s">
        <v>13</v>
      </c>
      <c r="P22" t="s">
        <v>14</v>
      </c>
      <c r="Q22" t="s">
        <v>15</v>
      </c>
      <c r="R22" t="s">
        <v>16</v>
      </c>
      <c r="S22" t="s">
        <v>40</v>
      </c>
      <c r="T22" t="s">
        <v>19</v>
      </c>
      <c r="U22" t="s">
        <v>41</v>
      </c>
    </row>
    <row r="23" spans="1:23" x14ac:dyDescent="0.2">
      <c r="A23" t="s">
        <v>50</v>
      </c>
      <c r="B23">
        <v>2.0368845907472701E-2</v>
      </c>
      <c r="C23">
        <v>6.0330099262966314E-2</v>
      </c>
      <c r="D23">
        <v>3.9520053551218209E-2</v>
      </c>
      <c r="E23">
        <v>3.184675577153416E-2</v>
      </c>
      <c r="F23">
        <v>2.0442285306385529E-2</v>
      </c>
      <c r="G23">
        <v>3.2132381724323159E-2</v>
      </c>
      <c r="H23">
        <v>4.5652490860358087E-2</v>
      </c>
      <c r="I23">
        <v>3.0714476153320732E-2</v>
      </c>
      <c r="K23">
        <v>2.8267140803230107E-2</v>
      </c>
      <c r="L23">
        <v>2.8434165955705096E-2</v>
      </c>
      <c r="M23">
        <v>3.9179100097282323E-2</v>
      </c>
      <c r="N23">
        <v>2.5807586665134545E-2</v>
      </c>
      <c r="O23">
        <v>1.8973196993644068E-2</v>
      </c>
      <c r="P23">
        <v>2.0911564871411874E-2</v>
      </c>
      <c r="Q23">
        <v>4.1165447872998293E-2</v>
      </c>
      <c r="R23">
        <v>0.13089685571232482</v>
      </c>
      <c r="S23">
        <v>0.12556249696123845</v>
      </c>
      <c r="T23">
        <v>0.10899841776283707</v>
      </c>
      <c r="U23">
        <v>0.15079663776661445</v>
      </c>
    </row>
    <row r="24" spans="1:23" x14ac:dyDescent="0.2">
      <c r="A24" s="6"/>
    </row>
    <row r="25" spans="1:23" x14ac:dyDescent="0.2">
      <c r="A25" s="6" t="s">
        <v>56</v>
      </c>
      <c r="B25">
        <f>B20/B23</f>
        <v>0.2670162744870711</v>
      </c>
      <c r="C25">
        <f t="shared" ref="C25:U25" si="2">C20/C23</f>
        <v>1.8276048121098032</v>
      </c>
      <c r="D25">
        <f t="shared" si="2"/>
        <v>0.1751547748438925</v>
      </c>
      <c r="E25">
        <f t="shared" si="2"/>
        <v>6.9864858876463126E-2</v>
      </c>
      <c r="F25">
        <f t="shared" si="2"/>
        <v>2.4187001103121514E-2</v>
      </c>
      <c r="G25">
        <f t="shared" si="2"/>
        <v>0.8770884818118263</v>
      </c>
      <c r="H25">
        <f t="shared" si="2"/>
        <v>0.24368539982376433</v>
      </c>
      <c r="I25">
        <f t="shared" si="2"/>
        <v>8.8538273006270402E-2</v>
      </c>
      <c r="K25">
        <f t="shared" si="2"/>
        <v>4.9763607755200079</v>
      </c>
      <c r="L25">
        <f t="shared" si="2"/>
        <v>5.216656377677218E-2</v>
      </c>
      <c r="M25">
        <f t="shared" si="2"/>
        <v>0.50479727816940678</v>
      </c>
      <c r="N25">
        <f t="shared" si="2"/>
        <v>1.7146959046807795</v>
      </c>
      <c r="O25">
        <f t="shared" si="2"/>
        <v>0.70361439826828631</v>
      </c>
      <c r="P25">
        <f t="shared" si="2"/>
        <v>0.76843705191972489</v>
      </c>
      <c r="Q25">
        <f t="shared" si="2"/>
        <v>0.34831856523600385</v>
      </c>
      <c r="R25">
        <f t="shared" si="2"/>
        <v>1.2767296831007766</v>
      </c>
      <c r="S25">
        <f t="shared" si="2"/>
        <v>1.5199833504400864</v>
      </c>
      <c r="T25">
        <f t="shared" si="2"/>
        <v>1.5604495007083548</v>
      </c>
      <c r="U25">
        <f t="shared" si="2"/>
        <v>0.36231147521559504</v>
      </c>
    </row>
    <row r="27" spans="1:23" x14ac:dyDescent="0.2">
      <c r="A27" t="s">
        <v>57</v>
      </c>
      <c r="B27">
        <f>LOG(B25,2)</f>
        <v>-1.9050004188687035</v>
      </c>
      <c r="C27">
        <f t="shared" ref="C27:U27" si="3">LOG(C25,2)</f>
        <v>0.86995414630082968</v>
      </c>
      <c r="D27">
        <f t="shared" si="3"/>
        <v>-2.5132977773171312</v>
      </c>
      <c r="E27">
        <f t="shared" si="3"/>
        <v>-3.8392892087480051</v>
      </c>
      <c r="F27">
        <f t="shared" si="3"/>
        <v>-5.3696242861807484</v>
      </c>
      <c r="G27">
        <f t="shared" si="3"/>
        <v>-0.18920570394819586</v>
      </c>
      <c r="H27">
        <f t="shared" si="3"/>
        <v>-2.0369082789218882</v>
      </c>
      <c r="I27">
        <f t="shared" si="3"/>
        <v>-3.4975549567228241</v>
      </c>
      <c r="K27">
        <f t="shared" si="3"/>
        <v>2.3150910815669805</v>
      </c>
      <c r="L27">
        <f t="shared" si="3"/>
        <v>-4.2607307839244957</v>
      </c>
      <c r="M27">
        <f t="shared" si="3"/>
        <v>-0.9862239634537574</v>
      </c>
      <c r="N27">
        <f t="shared" si="3"/>
        <v>0.77795274216535126</v>
      </c>
      <c r="O27">
        <f t="shared" si="3"/>
        <v>-0.50714308948266518</v>
      </c>
      <c r="P27">
        <f t="shared" si="3"/>
        <v>-0.3800010114225682</v>
      </c>
      <c r="Q27">
        <f t="shared" si="3"/>
        <v>-1.5215207248621938</v>
      </c>
      <c r="R27">
        <f t="shared" si="3"/>
        <v>0.35245310128806401</v>
      </c>
      <c r="S27">
        <f t="shared" si="3"/>
        <v>0.60405552079446867</v>
      </c>
      <c r="T27">
        <f t="shared" si="3"/>
        <v>0.641961669492637</v>
      </c>
      <c r="U27">
        <f t="shared" si="3"/>
        <v>-1.4646975949905627</v>
      </c>
    </row>
    <row r="29" spans="1:23" x14ac:dyDescent="0.2">
      <c r="B29" t="s">
        <v>42</v>
      </c>
      <c r="C29" t="s">
        <v>43</v>
      </c>
      <c r="D29" t="s">
        <v>44</v>
      </c>
      <c r="E29" t="s">
        <v>45</v>
      </c>
      <c r="F29" t="s">
        <v>46</v>
      </c>
    </row>
    <row r="30" spans="1:23" x14ac:dyDescent="0.2">
      <c r="A30" t="s">
        <v>58</v>
      </c>
      <c r="B30">
        <f>AVERAGE(B27:E27)</f>
        <v>-1.8469083146582526</v>
      </c>
      <c r="C30">
        <f>AVERAGE(F27:I27)</f>
        <v>-2.7733233064434142</v>
      </c>
      <c r="D30">
        <f>AVERAGE(K27:M27)</f>
        <v>-0.97728788860375759</v>
      </c>
      <c r="E30">
        <f>AVERAGE(N27:Q27)</f>
        <v>-0.40767802090051897</v>
      </c>
      <c r="F30">
        <f>AVERAGE(R27:U27)</f>
        <v>3.3443174146151722E-2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7C45-1A7F-B445-B9BF-7DB24D9FE5AB}">
  <dimension ref="A1:N24"/>
  <sheetViews>
    <sheetView workbookViewId="0">
      <selection activeCell="I25" sqref="I25:I26"/>
    </sheetView>
  </sheetViews>
  <sheetFormatPr baseColWidth="10" defaultRowHeight="16" x14ac:dyDescent="0.2"/>
  <sheetData>
    <row r="1" spans="1:14" x14ac:dyDescent="0.2">
      <c r="A1" t="s">
        <v>60</v>
      </c>
      <c r="G1" t="s">
        <v>61</v>
      </c>
      <c r="M1" t="s">
        <v>62</v>
      </c>
    </row>
    <row r="2" spans="1:14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M2" t="s">
        <v>63</v>
      </c>
    </row>
    <row r="3" spans="1:14" x14ac:dyDescent="0.2">
      <c r="A3" t="s">
        <v>0</v>
      </c>
      <c r="B3">
        <v>61505</v>
      </c>
      <c r="C3">
        <v>72603</v>
      </c>
      <c r="D3">
        <v>76624</v>
      </c>
      <c r="E3">
        <v>61311</v>
      </c>
      <c r="G3" t="s">
        <v>0</v>
      </c>
      <c r="H3">
        <f>B3/B$24</f>
        <v>1.7625931340112411E-2</v>
      </c>
      <c r="I3">
        <f t="shared" ref="I3:K10" si="0">C3/C$24</f>
        <v>2.382481412654654E-2</v>
      </c>
      <c r="J3">
        <f t="shared" si="0"/>
        <v>2.1321591394785584E-2</v>
      </c>
      <c r="K3">
        <f t="shared" si="0"/>
        <v>1.8703046768446269E-2</v>
      </c>
      <c r="M3" t="s">
        <v>0</v>
      </c>
      <c r="N3">
        <f>AVERAGE(H3:K3)</f>
        <v>2.0368845907472701E-2</v>
      </c>
    </row>
    <row r="4" spans="1:14" x14ac:dyDescent="0.2">
      <c r="A4" t="s">
        <v>1</v>
      </c>
      <c r="B4">
        <v>197675</v>
      </c>
      <c r="C4">
        <v>184592</v>
      </c>
      <c r="D4">
        <v>231964</v>
      </c>
      <c r="E4">
        <v>195213</v>
      </c>
      <c r="G4" t="s">
        <v>1</v>
      </c>
      <c r="H4">
        <f t="shared" ref="H4:K22" si="1">B4/B$24</f>
        <v>5.664915011229528E-2</v>
      </c>
      <c r="I4">
        <f t="shared" si="0"/>
        <v>6.0574219925450444E-2</v>
      </c>
      <c r="J4">
        <f t="shared" si="0"/>
        <v>6.4546899487106429E-2</v>
      </c>
      <c r="K4">
        <f t="shared" si="0"/>
        <v>5.9550127527013122E-2</v>
      </c>
      <c r="M4" t="s">
        <v>1</v>
      </c>
      <c r="N4">
        <f t="shared" ref="N4:N22" si="2">AVERAGE(H4:K4)</f>
        <v>6.0330099262966314E-2</v>
      </c>
    </row>
    <row r="5" spans="1:14" x14ac:dyDescent="0.2">
      <c r="A5" t="s">
        <v>2</v>
      </c>
      <c r="B5">
        <v>119808</v>
      </c>
      <c r="C5">
        <v>131728</v>
      </c>
      <c r="D5">
        <v>143929</v>
      </c>
      <c r="E5">
        <v>132663</v>
      </c>
      <c r="G5" t="s">
        <v>2</v>
      </c>
      <c r="H5">
        <f t="shared" si="1"/>
        <v>3.4334242451771205E-2</v>
      </c>
      <c r="I5">
        <f t="shared" si="0"/>
        <v>4.3226796623579228E-2</v>
      </c>
      <c r="J5">
        <f t="shared" si="0"/>
        <v>4.0050053871634135E-2</v>
      </c>
      <c r="K5">
        <f t="shared" si="0"/>
        <v>4.0469121257888263E-2</v>
      </c>
      <c r="M5" t="s">
        <v>2</v>
      </c>
      <c r="N5">
        <f t="shared" si="2"/>
        <v>3.9520053551218209E-2</v>
      </c>
    </row>
    <row r="6" spans="1:14" x14ac:dyDescent="0.2">
      <c r="A6" t="s">
        <v>3</v>
      </c>
      <c r="B6">
        <v>120340</v>
      </c>
      <c r="C6">
        <v>92308</v>
      </c>
      <c r="D6">
        <v>116782</v>
      </c>
      <c r="E6">
        <v>98715</v>
      </c>
      <c r="G6" t="s">
        <v>3</v>
      </c>
      <c r="H6">
        <f t="shared" si="1"/>
        <v>3.4486701527829081E-2</v>
      </c>
      <c r="I6">
        <f t="shared" si="0"/>
        <v>3.0291047785811303E-2</v>
      </c>
      <c r="J6">
        <f t="shared" si="0"/>
        <v>3.2496059801966092E-2</v>
      </c>
      <c r="K6">
        <f t="shared" si="0"/>
        <v>3.0113213970530142E-2</v>
      </c>
      <c r="M6" t="s">
        <v>3</v>
      </c>
      <c r="N6">
        <f t="shared" si="2"/>
        <v>3.184675577153416E-2</v>
      </c>
    </row>
    <row r="7" spans="1:14" x14ac:dyDescent="0.2">
      <c r="A7" t="s">
        <v>4</v>
      </c>
      <c r="B7">
        <v>66607</v>
      </c>
      <c r="C7">
        <v>69820</v>
      </c>
      <c r="D7">
        <v>72528</v>
      </c>
      <c r="E7">
        <v>64211</v>
      </c>
      <c r="G7" t="s">
        <v>4</v>
      </c>
      <c r="H7">
        <f t="shared" si="1"/>
        <v>1.908804826877274E-2</v>
      </c>
      <c r="I7">
        <f t="shared" si="0"/>
        <v>2.2911567322500163E-2</v>
      </c>
      <c r="J7">
        <f t="shared" si="0"/>
        <v>2.018182789571164E-2</v>
      </c>
      <c r="K7">
        <f t="shared" si="0"/>
        <v>1.9587697738557574E-2</v>
      </c>
      <c r="M7" t="s">
        <v>4</v>
      </c>
      <c r="N7">
        <f t="shared" si="2"/>
        <v>2.0442285306385529E-2</v>
      </c>
    </row>
    <row r="8" spans="1:14" x14ac:dyDescent="0.2">
      <c r="A8" t="s">
        <v>5</v>
      </c>
      <c r="B8">
        <v>102367</v>
      </c>
      <c r="C8">
        <v>103799</v>
      </c>
      <c r="D8">
        <v>116809</v>
      </c>
      <c r="E8">
        <v>106959</v>
      </c>
      <c r="G8" t="s">
        <v>5</v>
      </c>
      <c r="H8">
        <f t="shared" si="1"/>
        <v>2.9336049321084259E-2</v>
      </c>
      <c r="I8">
        <f t="shared" si="0"/>
        <v>3.4061841542655319E-2</v>
      </c>
      <c r="J8">
        <f t="shared" si="0"/>
        <v>3.2503572891437529E-2</v>
      </c>
      <c r="K8">
        <f t="shared" si="0"/>
        <v>3.262806314211552E-2</v>
      </c>
      <c r="M8" t="s">
        <v>5</v>
      </c>
      <c r="N8">
        <f t="shared" si="2"/>
        <v>3.2132381724323159E-2</v>
      </c>
    </row>
    <row r="9" spans="1:14" x14ac:dyDescent="0.2">
      <c r="A9" t="s">
        <v>6</v>
      </c>
      <c r="B9">
        <v>152971</v>
      </c>
      <c r="C9">
        <v>136747</v>
      </c>
      <c r="D9">
        <v>148483</v>
      </c>
      <c r="E9">
        <v>172367</v>
      </c>
      <c r="G9" t="s">
        <v>6</v>
      </c>
      <c r="H9">
        <f t="shared" si="1"/>
        <v>4.3838002488063341E-2</v>
      </c>
      <c r="I9">
        <f t="shared" si="0"/>
        <v>4.4873791129331562E-2</v>
      </c>
      <c r="J9">
        <f t="shared" si="0"/>
        <v>4.1317261629149449E-2</v>
      </c>
      <c r="K9">
        <f t="shared" si="0"/>
        <v>5.2580908194887997E-2</v>
      </c>
      <c r="M9" t="s">
        <v>6</v>
      </c>
      <c r="N9">
        <f t="shared" si="2"/>
        <v>4.5652490860358087E-2</v>
      </c>
    </row>
    <row r="10" spans="1:14" x14ac:dyDescent="0.2">
      <c r="A10" t="s">
        <v>7</v>
      </c>
      <c r="B10">
        <v>110185</v>
      </c>
      <c r="C10">
        <v>105650</v>
      </c>
      <c r="D10">
        <v>100275</v>
      </c>
      <c r="E10">
        <v>94113</v>
      </c>
      <c r="G10" t="s">
        <v>7</v>
      </c>
      <c r="H10">
        <f t="shared" si="1"/>
        <v>3.1576509953829546E-2</v>
      </c>
      <c r="I10">
        <f t="shared" si="0"/>
        <v>3.4669250753682934E-2</v>
      </c>
      <c r="J10">
        <f t="shared" si="0"/>
        <v>2.7902779509189343E-2</v>
      </c>
      <c r="K10">
        <f t="shared" si="0"/>
        <v>2.8709364396581099E-2</v>
      </c>
      <c r="M10" t="s">
        <v>7</v>
      </c>
      <c r="N10">
        <f t="shared" si="2"/>
        <v>3.0714476153320732E-2</v>
      </c>
    </row>
    <row r="12" spans="1:14" x14ac:dyDescent="0.2">
      <c r="A12" t="s">
        <v>9</v>
      </c>
      <c r="B12">
        <v>95619</v>
      </c>
      <c r="C12">
        <v>91267</v>
      </c>
      <c r="D12">
        <v>101889</v>
      </c>
      <c r="E12">
        <v>89706</v>
      </c>
      <c r="G12" t="s">
        <v>9</v>
      </c>
      <c r="H12">
        <f t="shared" si="1"/>
        <v>2.7402226303718538E-2</v>
      </c>
      <c r="I12">
        <f t="shared" si="1"/>
        <v>2.9949441633093991E-2</v>
      </c>
      <c r="J12">
        <f t="shared" si="1"/>
        <v>2.8351895302037328E-2</v>
      </c>
      <c r="K12">
        <f t="shared" si="1"/>
        <v>2.7364999974070575E-2</v>
      </c>
      <c r="M12" t="s">
        <v>9</v>
      </c>
      <c r="N12">
        <f t="shared" si="2"/>
        <v>2.8267140803230107E-2</v>
      </c>
    </row>
    <row r="13" spans="1:14" x14ac:dyDescent="0.2">
      <c r="A13" t="s">
        <v>10</v>
      </c>
      <c r="B13">
        <v>90470</v>
      </c>
      <c r="C13">
        <v>88506</v>
      </c>
      <c r="D13">
        <v>110949</v>
      </c>
      <c r="E13">
        <v>91439</v>
      </c>
      <c r="G13" t="s">
        <v>10</v>
      </c>
      <c r="H13">
        <f t="shared" si="1"/>
        <v>2.5926640246158362E-2</v>
      </c>
      <c r="I13">
        <f t="shared" si="1"/>
        <v>2.904341417137209E-2</v>
      </c>
      <c r="J13">
        <f t="shared" si="1"/>
        <v>3.0872954213563186E-2</v>
      </c>
      <c r="K13">
        <f t="shared" si="1"/>
        <v>2.7893655191726745E-2</v>
      </c>
      <c r="M13" t="s">
        <v>10</v>
      </c>
      <c r="N13">
        <f t="shared" si="2"/>
        <v>2.8434165955705096E-2</v>
      </c>
    </row>
    <row r="14" spans="1:14" x14ac:dyDescent="0.2">
      <c r="A14" t="s">
        <v>11</v>
      </c>
      <c r="B14">
        <v>140545</v>
      </c>
      <c r="C14">
        <v>127019</v>
      </c>
      <c r="D14">
        <v>140573</v>
      </c>
      <c r="E14">
        <v>116838</v>
      </c>
      <c r="G14" t="s">
        <v>11</v>
      </c>
      <c r="H14">
        <f t="shared" si="1"/>
        <v>4.0276994068711471E-2</v>
      </c>
      <c r="I14">
        <f t="shared" si="1"/>
        <v>4.168152921421725E-2</v>
      </c>
      <c r="J14">
        <f t="shared" si="1"/>
        <v>3.911620467659211E-2</v>
      </c>
      <c r="K14">
        <f t="shared" si="1"/>
        <v>3.5641672429608473E-2</v>
      </c>
      <c r="M14" t="s">
        <v>11</v>
      </c>
      <c r="N14">
        <f t="shared" si="2"/>
        <v>3.9179100097282323E-2</v>
      </c>
    </row>
    <row r="15" spans="1:14" x14ac:dyDescent="0.2">
      <c r="A15" t="s">
        <v>12</v>
      </c>
      <c r="B15">
        <v>104789</v>
      </c>
      <c r="C15">
        <v>80561</v>
      </c>
      <c r="D15">
        <v>86629</v>
      </c>
      <c r="E15">
        <v>74277</v>
      </c>
      <c r="G15" t="s">
        <v>12</v>
      </c>
      <c r="H15">
        <f t="shared" si="1"/>
        <v>3.0030139325242493E-2</v>
      </c>
      <c r="I15">
        <f t="shared" si="1"/>
        <v>2.6436247136464273E-2</v>
      </c>
      <c r="J15">
        <f t="shared" si="1"/>
        <v>2.4105608437811656E-2</v>
      </c>
      <c r="K15">
        <f t="shared" si="1"/>
        <v>2.2658351761019775E-2</v>
      </c>
      <c r="M15" t="s">
        <v>12</v>
      </c>
      <c r="N15">
        <f t="shared" si="2"/>
        <v>2.5807586665134545E-2</v>
      </c>
    </row>
    <row r="16" spans="1:14" x14ac:dyDescent="0.2">
      <c r="A16" t="s">
        <v>13</v>
      </c>
      <c r="B16">
        <v>70823</v>
      </c>
      <c r="C16">
        <v>54209</v>
      </c>
      <c r="D16">
        <v>61266</v>
      </c>
      <c r="E16">
        <v>68053</v>
      </c>
      <c r="G16" t="s">
        <v>13</v>
      </c>
      <c r="H16">
        <f t="shared" si="1"/>
        <v>2.0296257788810362E-2</v>
      </c>
      <c r="I16">
        <f t="shared" si="1"/>
        <v>1.7788787639435855E-2</v>
      </c>
      <c r="J16">
        <f t="shared" si="1"/>
        <v>1.7048034798404332E-2</v>
      </c>
      <c r="K16">
        <f>E16/E$24</f>
        <v>2.0759707747925724E-2</v>
      </c>
      <c r="M16" t="s">
        <v>13</v>
      </c>
      <c r="N16">
        <f t="shared" si="2"/>
        <v>1.8973196993644068E-2</v>
      </c>
    </row>
    <row r="17" spans="1:14" x14ac:dyDescent="0.2">
      <c r="A17" t="s">
        <v>14</v>
      </c>
      <c r="B17">
        <v>77269</v>
      </c>
      <c r="C17">
        <v>64461</v>
      </c>
      <c r="D17">
        <v>74635</v>
      </c>
      <c r="E17">
        <v>64191</v>
      </c>
      <c r="G17" t="s">
        <v>14</v>
      </c>
      <c r="H17">
        <f t="shared" si="1"/>
        <v>2.2143534488564279E-2</v>
      </c>
      <c r="I17">
        <f t="shared" si="1"/>
        <v>2.1153001162642265E-2</v>
      </c>
      <c r="J17">
        <f t="shared" si="1"/>
        <v>2.0768127137056561E-2</v>
      </c>
      <c r="K17">
        <f t="shared" si="1"/>
        <v>1.9581596697384393E-2</v>
      </c>
      <c r="M17" t="s">
        <v>14</v>
      </c>
      <c r="N17">
        <f t="shared" si="2"/>
        <v>2.0911564871411874E-2</v>
      </c>
    </row>
    <row r="18" spans="1:14" x14ac:dyDescent="0.2">
      <c r="A18" t="s">
        <v>15</v>
      </c>
      <c r="B18">
        <v>140456</v>
      </c>
      <c r="C18">
        <v>130027</v>
      </c>
      <c r="D18">
        <v>130873</v>
      </c>
      <c r="E18">
        <v>148580</v>
      </c>
      <c r="G18" t="s">
        <v>15</v>
      </c>
      <c r="H18">
        <f t="shared" si="1"/>
        <v>4.0251488696964946E-2</v>
      </c>
      <c r="I18">
        <f t="shared" si="1"/>
        <v>4.2668610201127596E-2</v>
      </c>
      <c r="J18">
        <f t="shared" si="1"/>
        <v>3.6417057718335942E-2</v>
      </c>
      <c r="K18">
        <f t="shared" si="1"/>
        <v>4.5324634875564693E-2</v>
      </c>
      <c r="M18" t="s">
        <v>15</v>
      </c>
      <c r="N18">
        <f t="shared" si="2"/>
        <v>4.1165447872998293E-2</v>
      </c>
    </row>
    <row r="19" spans="1:14" x14ac:dyDescent="0.2">
      <c r="A19" t="s">
        <v>16</v>
      </c>
      <c r="B19">
        <v>464263</v>
      </c>
      <c r="C19">
        <v>388005</v>
      </c>
      <c r="D19">
        <v>496578</v>
      </c>
      <c r="E19">
        <v>409886</v>
      </c>
      <c r="G19" t="s">
        <v>16</v>
      </c>
      <c r="H19">
        <f t="shared" si="1"/>
        <v>0.13304719554108788</v>
      </c>
      <c r="I19">
        <f t="shared" si="1"/>
        <v>0.12732458720949119</v>
      </c>
      <c r="J19">
        <f t="shared" si="1"/>
        <v>0.13817907198318849</v>
      </c>
      <c r="K19">
        <f t="shared" si="1"/>
        <v>0.12503656811553177</v>
      </c>
      <c r="M19" t="s">
        <v>16</v>
      </c>
      <c r="N19">
        <f t="shared" si="2"/>
        <v>0.13089685571232482</v>
      </c>
    </row>
    <row r="20" spans="1:14" x14ac:dyDescent="0.2">
      <c r="A20" t="s">
        <v>40</v>
      </c>
      <c r="B20">
        <v>456928</v>
      </c>
      <c r="C20">
        <v>370001</v>
      </c>
      <c r="D20">
        <v>425748</v>
      </c>
      <c r="E20">
        <v>430807</v>
      </c>
      <c r="G20" t="s">
        <v>40</v>
      </c>
      <c r="H20">
        <f t="shared" si="1"/>
        <v>0.13094515170107934</v>
      </c>
      <c r="I20">
        <f t="shared" si="1"/>
        <v>0.12141653997267807</v>
      </c>
      <c r="J20">
        <f t="shared" si="1"/>
        <v>0.11846973393645818</v>
      </c>
      <c r="K20">
        <f t="shared" si="1"/>
        <v>0.13141856223473816</v>
      </c>
      <c r="M20" t="s">
        <v>40</v>
      </c>
      <c r="N20">
        <f t="shared" si="2"/>
        <v>0.12556249696123845</v>
      </c>
    </row>
    <row r="21" spans="1:14" x14ac:dyDescent="0.2">
      <c r="A21" t="s">
        <v>19</v>
      </c>
      <c r="B21">
        <v>383378</v>
      </c>
      <c r="C21">
        <v>326797</v>
      </c>
      <c r="D21">
        <v>379842</v>
      </c>
      <c r="E21">
        <v>371056</v>
      </c>
      <c r="G21" t="s">
        <v>19</v>
      </c>
      <c r="H21">
        <f t="shared" si="1"/>
        <v>0.10986739785886702</v>
      </c>
      <c r="I21">
        <f t="shared" si="1"/>
        <v>0.10723906425510006</v>
      </c>
      <c r="J21">
        <f t="shared" si="1"/>
        <v>0.10569581225958113</v>
      </c>
      <c r="K21">
        <f t="shared" si="1"/>
        <v>0.11319139667780005</v>
      </c>
      <c r="M21" t="s">
        <v>19</v>
      </c>
      <c r="N21">
        <f>AVERAGE(H21:K21)</f>
        <v>0.10899841776283707</v>
      </c>
    </row>
    <row r="22" spans="1:14" x14ac:dyDescent="0.2">
      <c r="A22" t="s">
        <v>41</v>
      </c>
      <c r="B22">
        <v>533463</v>
      </c>
      <c r="C22">
        <v>429269</v>
      </c>
      <c r="D22">
        <v>577352</v>
      </c>
      <c r="E22">
        <v>487744</v>
      </c>
      <c r="G22" t="s">
        <v>41</v>
      </c>
      <c r="H22">
        <f t="shared" si="1"/>
        <v>0.15287833851703744</v>
      </c>
      <c r="I22">
        <f>C22/C$24</f>
        <v>0.14086544819481986</v>
      </c>
      <c r="J22">
        <f t="shared" si="1"/>
        <v>0.16065545305599088</v>
      </c>
      <c r="K22">
        <f t="shared" si="1"/>
        <v>0.14878731129860967</v>
      </c>
      <c r="M22" t="s">
        <v>41</v>
      </c>
      <c r="N22">
        <f t="shared" si="2"/>
        <v>0.15079663776661445</v>
      </c>
    </row>
    <row r="24" spans="1:14" x14ac:dyDescent="0.2">
      <c r="A24" t="s">
        <v>35</v>
      </c>
      <c r="B24">
        <f>SUM(B3:B22)</f>
        <v>3489461</v>
      </c>
      <c r="C24">
        <f t="shared" ref="C24:E24" si="3">SUM(C3:C22)</f>
        <v>3047369</v>
      </c>
      <c r="D24">
        <f t="shared" si="3"/>
        <v>3593728</v>
      </c>
      <c r="E24">
        <f t="shared" si="3"/>
        <v>3278129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 layer specific 8-10-23</vt:lpstr>
      <vt:lpstr>Pan Teratoma 8-12-23</vt:lpstr>
      <vt:lpstr>Pre Inj Counts 6-23-2021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dailamy</dc:creator>
  <cp:lastModifiedBy>Sammi W Lu</cp:lastModifiedBy>
  <dcterms:created xsi:type="dcterms:W3CDTF">2023-05-03T18:35:53Z</dcterms:created>
  <dcterms:modified xsi:type="dcterms:W3CDTF">2023-10-06T21:26:54Z</dcterms:modified>
</cp:coreProperties>
</file>