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DSBRIDGE\Desktop\Codar-Data Analytics\Excel\"/>
    </mc:Choice>
  </mc:AlternateContent>
  <xr:revisionPtr revIDLastSave="0" documentId="13_ncr:1_{B815B395-9FD7-4A49-9CC9-10DC2D7C8CAC}" xr6:coauthVersionLast="47" xr6:coauthVersionMax="47" xr10:uidLastSave="{00000000-0000-0000-0000-000000000000}"/>
  <bookViews>
    <workbookView xWindow="-120" yWindow="-120" windowWidth="20730" windowHeight="11160" xr2:uid="{DFC54E23-1589-4515-918F-C201F7C169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4" i="2"/>
  <c r="I5" i="2"/>
  <c r="I4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J4" i="2"/>
  <c r="K4" i="2"/>
  <c r="H4" i="2"/>
  <c r="H5" i="2"/>
  <c r="H6" i="2"/>
  <c r="H7" i="2"/>
  <c r="H8" i="2"/>
  <c r="H9" i="2"/>
  <c r="H10" i="2"/>
  <c r="H11" i="2"/>
  <c r="J16" i="1" l="1"/>
  <c r="K16" i="1"/>
  <c r="J17" i="1"/>
  <c r="K17" i="1"/>
  <c r="AD5" i="1" l="1"/>
  <c r="AD6" i="1"/>
  <c r="AD7" i="1"/>
  <c r="AD8" i="1"/>
  <c r="AD9" i="1"/>
  <c r="AD10" i="1"/>
  <c r="AD11" i="1"/>
  <c r="AD12" i="1"/>
  <c r="AD13" i="1"/>
  <c r="AD14" i="1"/>
  <c r="AD15" i="1"/>
  <c r="AD18" i="1"/>
  <c r="AD19" i="1"/>
  <c r="AD20" i="1"/>
  <c r="AD21" i="1"/>
  <c r="AD22" i="1"/>
  <c r="AD23" i="1"/>
  <c r="AD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AA16" i="1"/>
  <c r="AB16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4" i="1"/>
  <c r="Z4" i="1"/>
  <c r="AA4" i="1"/>
  <c r="AB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Z16" i="1" s="1"/>
  <c r="V16" i="1"/>
  <c r="W16" i="1"/>
  <c r="T17" i="1"/>
  <c r="Y17" i="1" s="1"/>
  <c r="U17" i="1"/>
  <c r="Z17" i="1" s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U4" i="1"/>
  <c r="V4" i="1"/>
  <c r="W4" i="1"/>
  <c r="T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O4" i="1"/>
  <c r="P4" i="1"/>
  <c r="Q4" i="1"/>
  <c r="R4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K5" i="1"/>
  <c r="K6" i="1"/>
  <c r="K7" i="1"/>
  <c r="K8" i="1"/>
  <c r="K9" i="1"/>
  <c r="K10" i="1"/>
  <c r="K11" i="1"/>
  <c r="K12" i="1"/>
  <c r="K13" i="1"/>
  <c r="K14" i="1"/>
  <c r="K15" i="1"/>
  <c r="K18" i="1"/>
  <c r="K19" i="1"/>
  <c r="K20" i="1"/>
  <c r="K21" i="1"/>
  <c r="K22" i="1"/>
  <c r="K23" i="1"/>
  <c r="K4" i="1"/>
  <c r="L4" i="1"/>
  <c r="M4" i="1"/>
  <c r="J5" i="1"/>
  <c r="J6" i="1"/>
  <c r="J7" i="1"/>
  <c r="J8" i="1"/>
  <c r="J9" i="1"/>
  <c r="J10" i="1"/>
  <c r="J11" i="1"/>
  <c r="J12" i="1"/>
  <c r="J13" i="1"/>
  <c r="J14" i="1"/>
  <c r="J15" i="1"/>
  <c r="J18" i="1"/>
  <c r="J19" i="1"/>
  <c r="J20" i="1"/>
  <c r="J21" i="1"/>
  <c r="J22" i="1"/>
  <c r="J23" i="1"/>
  <c r="J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4" i="1"/>
  <c r="Y3" i="1"/>
  <c r="Z3" i="1" s="1"/>
  <c r="AA3" i="1" s="1"/>
  <c r="AB3" i="1" s="1"/>
  <c r="U3" i="1"/>
  <c r="V3" i="1" s="1"/>
  <c r="W3" i="1" s="1"/>
  <c r="T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P3" i="1"/>
  <c r="Q3" i="1"/>
  <c r="R3" i="1" s="1"/>
  <c r="O3" i="1"/>
  <c r="G3" i="1"/>
  <c r="H3" i="1"/>
  <c r="J3" i="1"/>
  <c r="K3" i="1" s="1"/>
  <c r="L3" i="1" s="1"/>
  <c r="M3" i="1" s="1"/>
  <c r="F3" i="1"/>
  <c r="E3" i="1"/>
  <c r="AD17" i="1" l="1"/>
  <c r="AD16" i="1"/>
  <c r="X4" i="1"/>
  <c r="AD28" i="1" l="1"/>
  <c r="AD29" i="1"/>
  <c r="AD27" i="1"/>
  <c r="AD26" i="1"/>
</calcChain>
</file>

<file path=xl/sharedStrings.xml><?xml version="1.0" encoding="utf-8"?>
<sst xmlns="http://schemas.openxmlformats.org/spreadsheetml/2006/main" count="82" uniqueCount="58">
  <si>
    <t xml:space="preserve">FIRST NAME </t>
  </si>
  <si>
    <t>LAST NAME</t>
  </si>
  <si>
    <t>HOURLY WAGE</t>
  </si>
  <si>
    <t xml:space="preserve">HOUR WORKED </t>
  </si>
  <si>
    <t>PAY</t>
  </si>
  <si>
    <t>AYOBAMI</t>
  </si>
  <si>
    <t>ELLANA</t>
  </si>
  <si>
    <t>EMMANUELLA</t>
  </si>
  <si>
    <t>ENOCH</t>
  </si>
  <si>
    <t>DAMMY</t>
  </si>
  <si>
    <t>IKECHUKWU</t>
  </si>
  <si>
    <t>JOSHUA</t>
  </si>
  <si>
    <t>JOY</t>
  </si>
  <si>
    <t>NELSON</t>
  </si>
  <si>
    <t>OLAMIDE</t>
  </si>
  <si>
    <t>TIMOTHY</t>
  </si>
  <si>
    <t>TOLUWANIMI</t>
  </si>
  <si>
    <t>VIVIAN</t>
  </si>
  <si>
    <t>SAMUEL</t>
  </si>
  <si>
    <t>SHOLAR</t>
  </si>
  <si>
    <t>IDOWU</t>
  </si>
  <si>
    <t xml:space="preserve">MERIT </t>
  </si>
  <si>
    <t>FOLA</t>
  </si>
  <si>
    <t>EMMANUEL</t>
  </si>
  <si>
    <t>OKECHUKWU</t>
  </si>
  <si>
    <t>CODAR</t>
  </si>
  <si>
    <t>OVERTIME</t>
  </si>
  <si>
    <t>TOTAL PAY</t>
  </si>
  <si>
    <t>OVERTIME BONUS 0.5%</t>
  </si>
  <si>
    <t>January Pay</t>
  </si>
  <si>
    <t>Max</t>
  </si>
  <si>
    <t>Min</t>
  </si>
  <si>
    <t>Average</t>
  </si>
  <si>
    <t>Total</t>
  </si>
  <si>
    <t>Grade Book</t>
  </si>
  <si>
    <t>Safety Test</t>
  </si>
  <si>
    <t>Company Philosophy Test</t>
  </si>
  <si>
    <t>Financial Skills Test</t>
  </si>
  <si>
    <t>Drug Test</t>
  </si>
  <si>
    <t>Fire Employee?</t>
  </si>
  <si>
    <t>First Name</t>
  </si>
  <si>
    <t>Last Name</t>
  </si>
  <si>
    <t>Samuel</t>
  </si>
  <si>
    <t>Damilola</t>
  </si>
  <si>
    <t>Yinka</t>
  </si>
  <si>
    <t>Folusho</t>
  </si>
  <si>
    <t>Tade</t>
  </si>
  <si>
    <t>Omotosho</t>
  </si>
  <si>
    <t>Kemi</t>
  </si>
  <si>
    <t>Ayodele</t>
  </si>
  <si>
    <t>Dara</t>
  </si>
  <si>
    <t>adekoya</t>
  </si>
  <si>
    <t>Momo</t>
  </si>
  <si>
    <t>Adekoya</t>
  </si>
  <si>
    <t>Tito</t>
  </si>
  <si>
    <t>Shade</t>
  </si>
  <si>
    <t>Fasanmi</t>
  </si>
  <si>
    <t>Point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</si>
</sst>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44" fontId="0" fillId="0" borderId="0" xfId="0" applyNumberFormat="1"/>
    <xf numFmtId="16" fontId="0" fillId="2" borderId="0" xfId="0" applyNumberFormat="1" applyFill="1"/>
    <xf numFmtId="16" fontId="0" fillId="2" borderId="1" xfId="0" applyNumberFormat="1" applyFill="1" applyBorder="1"/>
    <xf numFmtId="0" fontId="0" fillId="2" borderId="0" xfId="0" applyFill="1"/>
    <xf numFmtId="16" fontId="0" fillId="3" borderId="0" xfId="0" applyNumberFormat="1" applyFill="1"/>
    <xf numFmtId="16" fontId="0" fillId="3" borderId="1" xfId="0" applyNumberFormat="1" applyFill="1" applyBorder="1"/>
    <xf numFmtId="0" fontId="0" fillId="3" borderId="0" xfId="0" applyFill="1"/>
    <xf numFmtId="16" fontId="0" fillId="4" borderId="0" xfId="0" applyNumberFormat="1" applyFill="1"/>
    <xf numFmtId="44" fontId="0" fillId="4" borderId="0" xfId="1" applyFont="1" applyFill="1"/>
    <xf numFmtId="16" fontId="0" fillId="5" borderId="0" xfId="0" applyNumberFormat="1" applyFill="1"/>
    <xf numFmtId="0" fontId="0" fillId="5" borderId="0" xfId="0" applyFill="1"/>
    <xf numFmtId="44" fontId="0" fillId="5" borderId="0" xfId="1" applyFont="1" applyFill="1"/>
    <xf numFmtId="16" fontId="0" fillId="6" borderId="0" xfId="0" applyNumberFormat="1" applyFill="1"/>
    <xf numFmtId="0" fontId="0" fillId="6" borderId="0" xfId="0" applyFill="1"/>
    <xf numFmtId="0" fontId="0" fillId="7" borderId="0" xfId="0" applyFill="1"/>
    <xf numFmtId="44" fontId="0" fillId="7" borderId="0" xfId="1" applyFont="1" applyFill="1"/>
    <xf numFmtId="0" fontId="0" fillId="0" borderId="0" xfId="0" applyAlignment="1">
      <alignment textRotation="90"/>
    </xf>
    <xf numFmtId="9" fontId="0" fillId="0" borderId="0" xfId="0" applyNumberFormat="1"/>
    <xf numFmtId="10" fontId="0" fillId="0" borderId="0" xfId="0" applyNumberFormat="1"/>
    <xf numFmtId="0" fontId="0" fillId="5" borderId="0" xfId="0" applyNumberFormat="1" applyFill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Sheet1!$AD$3</c:f>
              <c:strCache>
                <c:ptCount val="1"/>
                <c:pt idx="0">
                  <c:v>January Pay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Sheet1!$A$4:$A$23</c:f>
              <c:strCache>
                <c:ptCount val="20"/>
                <c:pt idx="0">
                  <c:v>AYOBAMI</c:v>
                </c:pt>
                <c:pt idx="1">
                  <c:v>ELLANA</c:v>
                </c:pt>
                <c:pt idx="2">
                  <c:v>EMMANUELLA</c:v>
                </c:pt>
                <c:pt idx="3">
                  <c:v>ENOCH</c:v>
                </c:pt>
                <c:pt idx="4">
                  <c:v>DAMMY</c:v>
                </c:pt>
                <c:pt idx="5">
                  <c:v>IKECHUKWU</c:v>
                </c:pt>
                <c:pt idx="6">
                  <c:v>JOSHUA</c:v>
                </c:pt>
                <c:pt idx="7">
                  <c:v>JOY</c:v>
                </c:pt>
                <c:pt idx="8">
                  <c:v>NELSON</c:v>
                </c:pt>
                <c:pt idx="9">
                  <c:v>OLAMIDE</c:v>
                </c:pt>
                <c:pt idx="10">
                  <c:v>TIMOTHY</c:v>
                </c:pt>
                <c:pt idx="11">
                  <c:v>TOLUWANIMI</c:v>
                </c:pt>
                <c:pt idx="12">
                  <c:v>VIVIAN</c:v>
                </c:pt>
                <c:pt idx="13">
                  <c:v>SAMUEL</c:v>
                </c:pt>
                <c:pt idx="14">
                  <c:v>SHOLAR</c:v>
                </c:pt>
                <c:pt idx="15">
                  <c:v>IDOWU</c:v>
                </c:pt>
                <c:pt idx="16">
                  <c:v>MERIT </c:v>
                </c:pt>
                <c:pt idx="17">
                  <c:v>FOLA</c:v>
                </c:pt>
                <c:pt idx="18">
                  <c:v>EMMANUEL</c:v>
                </c:pt>
                <c:pt idx="19">
                  <c:v>OKECHUKWU</c:v>
                </c:pt>
              </c:strCache>
            </c:strRef>
          </c:cat>
          <c:val>
            <c:numRef>
              <c:f>Sheet1!$AD$4:$AD$23</c:f>
              <c:numCache>
                <c:formatCode>_("$"* #,##0.00_);_("$"* \(#,##0.00\);_("$"* "-"??_);_(@_)</c:formatCode>
                <c:ptCount val="20"/>
                <c:pt idx="0">
                  <c:v>3889.45</c:v>
                </c:pt>
                <c:pt idx="1">
                  <c:v>2712</c:v>
                </c:pt>
                <c:pt idx="2">
                  <c:v>5582.25</c:v>
                </c:pt>
                <c:pt idx="3">
                  <c:v>1643.15</c:v>
                </c:pt>
                <c:pt idx="4">
                  <c:v>3641.8</c:v>
                </c:pt>
                <c:pt idx="5">
                  <c:v>4218.5</c:v>
                </c:pt>
                <c:pt idx="6">
                  <c:v>4203.75</c:v>
                </c:pt>
                <c:pt idx="7">
                  <c:v>3017.45</c:v>
                </c:pt>
                <c:pt idx="8">
                  <c:v>2657.35</c:v>
                </c:pt>
                <c:pt idx="9">
                  <c:v>1786.4</c:v>
                </c:pt>
                <c:pt idx="10">
                  <c:v>2003.8500000000001</c:v>
                </c:pt>
                <c:pt idx="11">
                  <c:v>2783</c:v>
                </c:pt>
                <c:pt idx="12">
                  <c:v>1867.8799999999999</c:v>
                </c:pt>
                <c:pt idx="13">
                  <c:v>2877.5</c:v>
                </c:pt>
                <c:pt idx="14">
                  <c:v>9720.5</c:v>
                </c:pt>
                <c:pt idx="15">
                  <c:v>6605</c:v>
                </c:pt>
                <c:pt idx="16">
                  <c:v>3860</c:v>
                </c:pt>
                <c:pt idx="17">
                  <c:v>4753.25</c:v>
                </c:pt>
                <c:pt idx="18">
                  <c:v>4891</c:v>
                </c:pt>
                <c:pt idx="19">
                  <c:v>4660.5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6-4A4A-B6EF-3B363E6C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6890240"/>
        <c:axId val="1532278512"/>
      </c:barChart>
      <c:catAx>
        <c:axId val="15668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78512"/>
        <c:crosses val="autoZero"/>
        <c:auto val="1"/>
        <c:lblAlgn val="ctr"/>
        <c:lblOffset val="100"/>
        <c:noMultiLvlLbl val="0"/>
      </c:catAx>
      <c:valAx>
        <c:axId val="15322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8"/>
                <c:pt idx="0">
                  <c:v>Samuel</c:v>
                </c:pt>
                <c:pt idx="1">
                  <c:v>Yinka</c:v>
                </c:pt>
                <c:pt idx="2">
                  <c:v>Tade</c:v>
                </c:pt>
                <c:pt idx="3">
                  <c:v>Kemi</c:v>
                </c:pt>
                <c:pt idx="4">
                  <c:v>Dara</c:v>
                </c:pt>
                <c:pt idx="5">
                  <c:v>Momo</c:v>
                </c:pt>
                <c:pt idx="6">
                  <c:v>Folusho</c:v>
                </c:pt>
                <c:pt idx="7">
                  <c:v>Shade</c:v>
                </c:pt>
              </c:strCache>
            </c:strRef>
          </c:cat>
          <c:val>
            <c:numRef>
              <c:f>Sheet2!$H$4:$H$11</c:f>
              <c:numCache>
                <c:formatCode>0.00%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0.95</c:v>
                </c:pt>
                <c:pt idx="3">
                  <c:v>1</c:v>
                </c:pt>
                <c:pt idx="4">
                  <c:v>0.9</c:v>
                </c:pt>
                <c:pt idx="5">
                  <c:v>0.75</c:v>
                </c:pt>
                <c:pt idx="6">
                  <c:v>0.7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B-49C0-852E-49EC8979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193136"/>
        <c:axId val="1560195056"/>
      </c:barChart>
      <c:catAx>
        <c:axId val="15601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95056"/>
        <c:crosses val="autoZero"/>
        <c:auto val="1"/>
        <c:lblAlgn val="ctr"/>
        <c:lblOffset val="100"/>
        <c:noMultiLvlLbl val="0"/>
      </c:catAx>
      <c:valAx>
        <c:axId val="15601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541735</xdr:colOff>
      <xdr:row>4</xdr:row>
      <xdr:rowOff>170259</xdr:rowOff>
    </xdr:from>
    <xdr:to>
      <xdr:col>38</xdr:col>
      <xdr:colOff>255985</xdr:colOff>
      <xdr:row>19</xdr:row>
      <xdr:rowOff>55959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9C534-D522-25A2-BCC6-B8C3C5AE8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1</xdr:row>
      <xdr:rowOff>157162</xdr:rowOff>
    </xdr:from>
    <xdr:to>
      <xdr:col>21</xdr:col>
      <xdr:colOff>104775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DF82F-F935-CC04-4D43-B66401A6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6DFA-4594-409C-B6FA-AFE6D06DA3D6}">
  <dimension ref="A2:AD29"/>
  <sheetViews>
    <sheetView tabSelected="1" zoomScale="60" zoomScaleNormal="60" workbookViewId="0">
      <selection activeCell="D4" sqref="D4"/>
    </sheetView>
  </sheetViews>
  <sheetFormatPr defaultRowHeight="15" x14ac:dyDescent="0.25"/>
  <cols>
    <col min="1" max="1" width="15.7109375" customWidth="1"/>
    <col min="2" max="2" width="12.42578125" customWidth="1"/>
    <col min="3" max="3" width="14" bestFit="1" customWidth="1"/>
    <col min="4" max="4" width="15" bestFit="1" customWidth="1"/>
    <col min="8" max="8" width="9.140625" style="1"/>
    <col min="13" max="13" width="9.140625" style="1"/>
    <col min="14" max="16" width="12" bestFit="1" customWidth="1"/>
    <col min="17" max="17" width="12.5703125" bestFit="1" customWidth="1"/>
    <col min="18" max="18" width="12" bestFit="1" customWidth="1"/>
    <col min="20" max="20" width="10.42578125" bestFit="1" customWidth="1"/>
    <col min="21" max="21" width="10.85546875" bestFit="1" customWidth="1"/>
    <col min="22" max="22" width="11.5703125" customWidth="1"/>
    <col min="23" max="23" width="11" customWidth="1"/>
    <col min="30" max="30" width="14.42578125" bestFit="1" customWidth="1"/>
  </cols>
  <sheetData>
    <row r="2" spans="1:30" x14ac:dyDescent="0.25">
      <c r="D2" t="s">
        <v>3</v>
      </c>
      <c r="I2" t="s">
        <v>26</v>
      </c>
      <c r="N2" t="s">
        <v>4</v>
      </c>
      <c r="S2" t="s">
        <v>28</v>
      </c>
      <c r="X2" t="s">
        <v>27</v>
      </c>
    </row>
    <row r="3" spans="1:30" x14ac:dyDescent="0.25">
      <c r="A3" t="s">
        <v>0</v>
      </c>
      <c r="B3" t="s">
        <v>1</v>
      </c>
      <c r="C3" t="s">
        <v>2</v>
      </c>
      <c r="D3" s="3">
        <v>45292</v>
      </c>
      <c r="E3" s="3">
        <f>D3+7</f>
        <v>45299</v>
      </c>
      <c r="F3" s="3">
        <f t="shared" ref="F3:H3" si="0">E3+7</f>
        <v>45306</v>
      </c>
      <c r="G3" s="3">
        <f>F3+7</f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7">
        <f t="shared" si="1"/>
        <v>45320</v>
      </c>
      <c r="N3" s="9">
        <v>45292</v>
      </c>
      <c r="O3" s="9">
        <f>N3+7</f>
        <v>45299</v>
      </c>
      <c r="P3" s="9">
        <f t="shared" ref="P3:R3" si="2">O3+7</f>
        <v>45306</v>
      </c>
      <c r="Q3" s="9">
        <f t="shared" si="2"/>
        <v>45313</v>
      </c>
      <c r="R3" s="9">
        <f t="shared" si="2"/>
        <v>45320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14">
        <v>45292</v>
      </c>
      <c r="Y3" s="14">
        <f>X3+7</f>
        <v>45299</v>
      </c>
      <c r="Z3" s="14">
        <f t="shared" ref="Z3:AB3" si="4">Y3+7</f>
        <v>45306</v>
      </c>
      <c r="AA3" s="14">
        <f t="shared" si="4"/>
        <v>45313</v>
      </c>
      <c r="AB3" s="14">
        <f t="shared" si="4"/>
        <v>45320</v>
      </c>
      <c r="AD3" s="16" t="s">
        <v>29</v>
      </c>
    </row>
    <row r="4" spans="1:30" x14ac:dyDescent="0.25">
      <c r="A4" t="s">
        <v>5</v>
      </c>
      <c r="B4" t="s">
        <v>25</v>
      </c>
      <c r="C4">
        <v>15.9</v>
      </c>
      <c r="D4" s="5">
        <v>41</v>
      </c>
      <c r="E4" s="5">
        <v>30</v>
      </c>
      <c r="F4" s="5">
        <v>56</v>
      </c>
      <c r="G4" s="5">
        <v>49</v>
      </c>
      <c r="H4" s="5">
        <v>39</v>
      </c>
      <c r="I4" s="8">
        <f>IF(D4&gt;40,D4-40,0)</f>
        <v>1</v>
      </c>
      <c r="J4" s="8">
        <f>IF(E4&gt;40,E4-40,0)</f>
        <v>0</v>
      </c>
      <c r="K4" s="8">
        <f t="shared" ref="K4:M19" si="5">IF(F4&gt;40,F4-40,0)</f>
        <v>16</v>
      </c>
      <c r="L4" s="8">
        <f t="shared" si="5"/>
        <v>9</v>
      </c>
      <c r="M4" s="8">
        <f t="shared" si="5"/>
        <v>0</v>
      </c>
      <c r="N4" s="10">
        <f>$C4*D4</f>
        <v>651.9</v>
      </c>
      <c r="O4" s="10">
        <f t="shared" ref="O4:R4" si="6">$C4*E4</f>
        <v>477</v>
      </c>
      <c r="P4" s="10">
        <f t="shared" si="6"/>
        <v>890.4</v>
      </c>
      <c r="Q4" s="10">
        <f t="shared" si="6"/>
        <v>779.1</v>
      </c>
      <c r="R4" s="10">
        <f t="shared" si="6"/>
        <v>620.1</v>
      </c>
      <c r="S4" s="21">
        <f>0.5*C4*I4</f>
        <v>7.95</v>
      </c>
      <c r="T4" s="13">
        <f>0.5*C4*J4</f>
        <v>0</v>
      </c>
      <c r="U4" s="13">
        <f t="shared" ref="U4:W4" si="7">0.5*D4*K4</f>
        <v>328</v>
      </c>
      <c r="V4" s="13">
        <f t="shared" si="7"/>
        <v>135</v>
      </c>
      <c r="W4" s="13">
        <f t="shared" si="7"/>
        <v>0</v>
      </c>
      <c r="X4" s="15">
        <f>N4+S4</f>
        <v>659.85</v>
      </c>
      <c r="Y4" s="15">
        <f t="shared" ref="Y4:AB4" si="8">O4+T4</f>
        <v>477</v>
      </c>
      <c r="Z4" s="15">
        <f t="shared" si="8"/>
        <v>1218.4000000000001</v>
      </c>
      <c r="AA4" s="15">
        <f t="shared" si="8"/>
        <v>914.1</v>
      </c>
      <c r="AB4" s="15">
        <f t="shared" si="8"/>
        <v>620.1</v>
      </c>
      <c r="AD4" s="17">
        <f>SUM(X4:AB4)</f>
        <v>3889.45</v>
      </c>
    </row>
    <row r="5" spans="1:30" x14ac:dyDescent="0.25">
      <c r="A5" t="s">
        <v>6</v>
      </c>
      <c r="B5" t="s">
        <v>25</v>
      </c>
      <c r="C5">
        <v>10</v>
      </c>
      <c r="D5" s="5">
        <v>42</v>
      </c>
      <c r="E5" s="5">
        <v>56</v>
      </c>
      <c r="F5" s="5">
        <v>44</v>
      </c>
      <c r="G5" s="5">
        <v>45</v>
      </c>
      <c r="H5" s="5">
        <v>44</v>
      </c>
      <c r="I5" s="8">
        <f t="shared" ref="I5:I23" si="9">IF(D5&gt;40,D5-40,0)</f>
        <v>2</v>
      </c>
      <c r="J5" s="8">
        <f t="shared" ref="J5:K23" si="10">IF(E5&gt;40,E5-40,0)</f>
        <v>16</v>
      </c>
      <c r="K5" s="8">
        <f t="shared" si="5"/>
        <v>4</v>
      </c>
      <c r="L5" s="8">
        <f t="shared" ref="L5:L23" si="11">IF(G5&gt;40,G5-40,0)</f>
        <v>5</v>
      </c>
      <c r="M5" s="8">
        <f t="shared" ref="M5:M23" si="12">IF(H5&gt;40,H5-40,0)</f>
        <v>4</v>
      </c>
      <c r="N5" s="10">
        <f t="shared" ref="N5:N23" si="13">C5*D5</f>
        <v>420</v>
      </c>
      <c r="O5" s="10">
        <f t="shared" ref="O5:O23" si="14">C5*E5</f>
        <v>560</v>
      </c>
      <c r="P5" s="10">
        <f t="shared" ref="P5:P23" si="15">$C5*F5</f>
        <v>440</v>
      </c>
      <c r="Q5" s="10">
        <f t="shared" ref="Q5:Q23" si="16">$C5*G5</f>
        <v>450</v>
      </c>
      <c r="R5" s="10">
        <f t="shared" ref="R5:R23" si="17">$C5*H5</f>
        <v>440</v>
      </c>
      <c r="S5" s="12">
        <f t="shared" ref="S5:S23" si="18">0.5*C5*I5</f>
        <v>10</v>
      </c>
      <c r="T5" s="13">
        <f t="shared" ref="T5:T23" si="19">0.5*C5*J5</f>
        <v>80</v>
      </c>
      <c r="U5" s="13">
        <f t="shared" ref="U5:U23" si="20">0.5*D5*K5</f>
        <v>84</v>
      </c>
      <c r="V5" s="13">
        <f t="shared" ref="V5:V23" si="21">0.5*E5*L5</f>
        <v>140</v>
      </c>
      <c r="W5" s="13">
        <f t="shared" ref="W5:W23" si="22">0.5*F5*M5</f>
        <v>88</v>
      </c>
      <c r="X5" s="15">
        <f t="shared" ref="X5:X23" si="23">N5+S5</f>
        <v>430</v>
      </c>
      <c r="Y5" s="15">
        <f t="shared" ref="Y5:Y23" si="24">O5+T5</f>
        <v>640</v>
      </c>
      <c r="Z5" s="15">
        <f t="shared" ref="Z5:Z23" si="25">P5+U5</f>
        <v>524</v>
      </c>
      <c r="AA5" s="15">
        <f t="shared" ref="AA5:AA23" si="26">Q5+V5</f>
        <v>590</v>
      </c>
      <c r="AB5" s="15">
        <f t="shared" ref="AB5:AB23" si="27">R5+W5</f>
        <v>528</v>
      </c>
      <c r="AD5" s="17">
        <f t="shared" ref="AD5:AD23" si="28">SUM(X5:AB5)</f>
        <v>2712</v>
      </c>
    </row>
    <row r="6" spans="1:30" x14ac:dyDescent="0.25">
      <c r="A6" t="s">
        <v>7</v>
      </c>
      <c r="B6" t="s">
        <v>25</v>
      </c>
      <c r="C6">
        <v>22.1</v>
      </c>
      <c r="D6" s="5">
        <v>49</v>
      </c>
      <c r="E6" s="5">
        <v>27</v>
      </c>
      <c r="F6" s="5">
        <v>45</v>
      </c>
      <c r="G6" s="5">
        <v>47</v>
      </c>
      <c r="H6" s="5">
        <v>55</v>
      </c>
      <c r="I6" s="8">
        <f t="shared" si="9"/>
        <v>9</v>
      </c>
      <c r="J6" s="8">
        <f t="shared" si="10"/>
        <v>0</v>
      </c>
      <c r="K6" s="8">
        <f t="shared" si="5"/>
        <v>5</v>
      </c>
      <c r="L6" s="8">
        <f t="shared" si="11"/>
        <v>7</v>
      </c>
      <c r="M6" s="8">
        <f t="shared" si="12"/>
        <v>15</v>
      </c>
      <c r="N6" s="10">
        <f t="shared" si="13"/>
        <v>1082.9000000000001</v>
      </c>
      <c r="O6" s="10">
        <f t="shared" si="14"/>
        <v>596.70000000000005</v>
      </c>
      <c r="P6" s="10">
        <f t="shared" si="15"/>
        <v>994.50000000000011</v>
      </c>
      <c r="Q6" s="10">
        <f t="shared" si="16"/>
        <v>1038.7</v>
      </c>
      <c r="R6" s="10">
        <f t="shared" si="17"/>
        <v>1215.5</v>
      </c>
      <c r="S6" s="12">
        <f t="shared" si="18"/>
        <v>99.45</v>
      </c>
      <c r="T6" s="13">
        <f t="shared" si="19"/>
        <v>0</v>
      </c>
      <c r="U6" s="13">
        <f t="shared" si="20"/>
        <v>122.5</v>
      </c>
      <c r="V6" s="13">
        <f t="shared" si="21"/>
        <v>94.5</v>
      </c>
      <c r="W6" s="13">
        <f t="shared" si="22"/>
        <v>337.5</v>
      </c>
      <c r="X6" s="15">
        <f t="shared" si="23"/>
        <v>1182.3500000000001</v>
      </c>
      <c r="Y6" s="15">
        <f t="shared" si="24"/>
        <v>596.70000000000005</v>
      </c>
      <c r="Z6" s="15">
        <f t="shared" si="25"/>
        <v>1117</v>
      </c>
      <c r="AA6" s="15">
        <f t="shared" si="26"/>
        <v>1133.2</v>
      </c>
      <c r="AB6" s="15">
        <f t="shared" si="27"/>
        <v>1553</v>
      </c>
      <c r="AD6" s="17">
        <f t="shared" si="28"/>
        <v>5582.25</v>
      </c>
    </row>
    <row r="7" spans="1:30" x14ac:dyDescent="0.25">
      <c r="A7" t="s">
        <v>8</v>
      </c>
      <c r="B7" t="s">
        <v>25</v>
      </c>
      <c r="C7">
        <v>6.9</v>
      </c>
      <c r="D7" s="5">
        <v>41</v>
      </c>
      <c r="E7" s="5">
        <v>36</v>
      </c>
      <c r="F7" s="5">
        <v>42</v>
      </c>
      <c r="G7" s="5">
        <v>51</v>
      </c>
      <c r="H7" s="5">
        <v>33</v>
      </c>
      <c r="I7" s="8">
        <f t="shared" si="9"/>
        <v>1</v>
      </c>
      <c r="J7" s="8">
        <f t="shared" si="10"/>
        <v>0</v>
      </c>
      <c r="K7" s="8">
        <f t="shared" si="5"/>
        <v>2</v>
      </c>
      <c r="L7" s="8">
        <f t="shared" si="11"/>
        <v>11</v>
      </c>
      <c r="M7" s="8">
        <f t="shared" si="12"/>
        <v>0</v>
      </c>
      <c r="N7" s="10">
        <f t="shared" si="13"/>
        <v>282.90000000000003</v>
      </c>
      <c r="O7" s="10">
        <f t="shared" si="14"/>
        <v>248.4</v>
      </c>
      <c r="P7" s="10">
        <f t="shared" si="15"/>
        <v>289.8</v>
      </c>
      <c r="Q7" s="10">
        <f t="shared" si="16"/>
        <v>351.90000000000003</v>
      </c>
      <c r="R7" s="10">
        <f t="shared" si="17"/>
        <v>227.70000000000002</v>
      </c>
      <c r="S7" s="12">
        <f t="shared" si="18"/>
        <v>3.45</v>
      </c>
      <c r="T7" s="13">
        <f t="shared" si="19"/>
        <v>0</v>
      </c>
      <c r="U7" s="13">
        <f t="shared" si="20"/>
        <v>41</v>
      </c>
      <c r="V7" s="13">
        <f t="shared" si="21"/>
        <v>198</v>
      </c>
      <c r="W7" s="13">
        <f t="shared" si="22"/>
        <v>0</v>
      </c>
      <c r="X7" s="15">
        <f t="shared" si="23"/>
        <v>286.35000000000002</v>
      </c>
      <c r="Y7" s="15">
        <f t="shared" si="24"/>
        <v>248.4</v>
      </c>
      <c r="Z7" s="15">
        <f t="shared" si="25"/>
        <v>330.8</v>
      </c>
      <c r="AA7" s="15">
        <f t="shared" si="26"/>
        <v>549.90000000000009</v>
      </c>
      <c r="AB7" s="15">
        <f t="shared" si="27"/>
        <v>227.70000000000002</v>
      </c>
      <c r="AD7" s="17">
        <f t="shared" si="28"/>
        <v>1643.15</v>
      </c>
    </row>
    <row r="8" spans="1:30" x14ac:dyDescent="0.25">
      <c r="A8" t="s">
        <v>9</v>
      </c>
      <c r="B8" t="s">
        <v>25</v>
      </c>
      <c r="C8">
        <v>14.2</v>
      </c>
      <c r="D8" s="5">
        <v>39</v>
      </c>
      <c r="E8" s="5">
        <v>42</v>
      </c>
      <c r="F8" s="5">
        <v>46</v>
      </c>
      <c r="G8" s="5">
        <v>52</v>
      </c>
      <c r="H8" s="5">
        <v>44</v>
      </c>
      <c r="I8" s="8">
        <f t="shared" si="9"/>
        <v>0</v>
      </c>
      <c r="J8" s="8">
        <f t="shared" si="10"/>
        <v>2</v>
      </c>
      <c r="K8" s="8">
        <f t="shared" si="5"/>
        <v>6</v>
      </c>
      <c r="L8" s="8">
        <f t="shared" si="11"/>
        <v>12</v>
      </c>
      <c r="M8" s="8">
        <f t="shared" si="12"/>
        <v>4</v>
      </c>
      <c r="N8" s="10">
        <f t="shared" si="13"/>
        <v>553.79999999999995</v>
      </c>
      <c r="O8" s="10">
        <f t="shared" si="14"/>
        <v>596.4</v>
      </c>
      <c r="P8" s="10">
        <f t="shared" si="15"/>
        <v>653.19999999999993</v>
      </c>
      <c r="Q8" s="10">
        <f t="shared" si="16"/>
        <v>738.4</v>
      </c>
      <c r="R8" s="10">
        <f t="shared" si="17"/>
        <v>624.79999999999995</v>
      </c>
      <c r="S8" s="12">
        <f t="shared" si="18"/>
        <v>0</v>
      </c>
      <c r="T8" s="13">
        <f t="shared" si="19"/>
        <v>14.2</v>
      </c>
      <c r="U8" s="13">
        <f t="shared" si="20"/>
        <v>117</v>
      </c>
      <c r="V8" s="13">
        <f t="shared" si="21"/>
        <v>252</v>
      </c>
      <c r="W8" s="13">
        <f t="shared" si="22"/>
        <v>92</v>
      </c>
      <c r="X8" s="15">
        <f t="shared" si="23"/>
        <v>553.79999999999995</v>
      </c>
      <c r="Y8" s="15">
        <f t="shared" si="24"/>
        <v>610.6</v>
      </c>
      <c r="Z8" s="15">
        <f t="shared" si="25"/>
        <v>770.19999999999993</v>
      </c>
      <c r="AA8" s="15">
        <f t="shared" si="26"/>
        <v>990.4</v>
      </c>
      <c r="AB8" s="15">
        <f t="shared" si="27"/>
        <v>716.8</v>
      </c>
      <c r="AD8" s="17">
        <f t="shared" si="28"/>
        <v>3641.8</v>
      </c>
    </row>
    <row r="9" spans="1:30" x14ac:dyDescent="0.25">
      <c r="A9" t="s">
        <v>10</v>
      </c>
      <c r="B9" t="s">
        <v>25</v>
      </c>
      <c r="C9">
        <v>18</v>
      </c>
      <c r="D9" s="5">
        <v>44</v>
      </c>
      <c r="E9" s="5">
        <v>44</v>
      </c>
      <c r="F9" s="5">
        <v>45</v>
      </c>
      <c r="G9" s="5">
        <v>40</v>
      </c>
      <c r="H9" s="5">
        <v>45</v>
      </c>
      <c r="I9" s="8">
        <f t="shared" si="9"/>
        <v>4</v>
      </c>
      <c r="J9" s="8">
        <f t="shared" si="10"/>
        <v>4</v>
      </c>
      <c r="K9" s="8">
        <f t="shared" si="5"/>
        <v>5</v>
      </c>
      <c r="L9" s="8">
        <f t="shared" si="11"/>
        <v>0</v>
      </c>
      <c r="M9" s="8">
        <f t="shared" si="12"/>
        <v>5</v>
      </c>
      <c r="N9" s="10">
        <f t="shared" si="13"/>
        <v>792</v>
      </c>
      <c r="O9" s="10">
        <f t="shared" si="14"/>
        <v>792</v>
      </c>
      <c r="P9" s="10">
        <f t="shared" si="15"/>
        <v>810</v>
      </c>
      <c r="Q9" s="10">
        <f t="shared" si="16"/>
        <v>720</v>
      </c>
      <c r="R9" s="10">
        <f t="shared" si="17"/>
        <v>810</v>
      </c>
      <c r="S9" s="12">
        <f t="shared" si="18"/>
        <v>36</v>
      </c>
      <c r="T9" s="13">
        <f t="shared" si="19"/>
        <v>36</v>
      </c>
      <c r="U9" s="13">
        <f t="shared" si="20"/>
        <v>110</v>
      </c>
      <c r="V9" s="13">
        <f t="shared" si="21"/>
        <v>0</v>
      </c>
      <c r="W9" s="13">
        <f t="shared" si="22"/>
        <v>112.5</v>
      </c>
      <c r="X9" s="15">
        <f t="shared" si="23"/>
        <v>828</v>
      </c>
      <c r="Y9" s="15">
        <f t="shared" si="24"/>
        <v>828</v>
      </c>
      <c r="Z9" s="15">
        <f t="shared" si="25"/>
        <v>920</v>
      </c>
      <c r="AA9" s="15">
        <f t="shared" si="26"/>
        <v>720</v>
      </c>
      <c r="AB9" s="15">
        <f t="shared" si="27"/>
        <v>922.5</v>
      </c>
      <c r="AD9" s="17">
        <f t="shared" si="28"/>
        <v>4218.5</v>
      </c>
    </row>
    <row r="10" spans="1:30" x14ac:dyDescent="0.25">
      <c r="A10" t="s">
        <v>11</v>
      </c>
      <c r="B10" t="s">
        <v>25</v>
      </c>
      <c r="C10">
        <v>17.5</v>
      </c>
      <c r="D10" s="5">
        <v>55</v>
      </c>
      <c r="E10" s="5">
        <v>56</v>
      </c>
      <c r="F10" s="5">
        <v>30</v>
      </c>
      <c r="G10" s="5">
        <v>40</v>
      </c>
      <c r="H10" s="5">
        <v>42</v>
      </c>
      <c r="I10" s="8">
        <f t="shared" si="9"/>
        <v>15</v>
      </c>
      <c r="J10" s="8">
        <f t="shared" si="10"/>
        <v>16</v>
      </c>
      <c r="K10" s="8">
        <f t="shared" si="5"/>
        <v>0</v>
      </c>
      <c r="L10" s="8">
        <f t="shared" si="11"/>
        <v>0</v>
      </c>
      <c r="M10" s="8">
        <f t="shared" si="12"/>
        <v>2</v>
      </c>
      <c r="N10" s="10">
        <f t="shared" si="13"/>
        <v>962.5</v>
      </c>
      <c r="O10" s="10">
        <f t="shared" si="14"/>
        <v>980</v>
      </c>
      <c r="P10" s="10">
        <f t="shared" si="15"/>
        <v>525</v>
      </c>
      <c r="Q10" s="10">
        <f t="shared" si="16"/>
        <v>700</v>
      </c>
      <c r="R10" s="10">
        <f t="shared" si="17"/>
        <v>735</v>
      </c>
      <c r="S10" s="12">
        <f t="shared" si="18"/>
        <v>131.25</v>
      </c>
      <c r="T10" s="13">
        <f t="shared" si="19"/>
        <v>140</v>
      </c>
      <c r="U10" s="13">
        <f t="shared" si="20"/>
        <v>0</v>
      </c>
      <c r="V10" s="13">
        <f t="shared" si="21"/>
        <v>0</v>
      </c>
      <c r="W10" s="13">
        <f t="shared" si="22"/>
        <v>30</v>
      </c>
      <c r="X10" s="15">
        <f t="shared" si="23"/>
        <v>1093.75</v>
      </c>
      <c r="Y10" s="15">
        <f t="shared" si="24"/>
        <v>1120</v>
      </c>
      <c r="Z10" s="15">
        <f t="shared" si="25"/>
        <v>525</v>
      </c>
      <c r="AA10" s="15">
        <f t="shared" si="26"/>
        <v>700</v>
      </c>
      <c r="AB10" s="15">
        <f t="shared" si="27"/>
        <v>765</v>
      </c>
      <c r="AD10" s="17">
        <f t="shared" si="28"/>
        <v>4203.75</v>
      </c>
    </row>
    <row r="11" spans="1:30" x14ac:dyDescent="0.25">
      <c r="A11" t="s">
        <v>12</v>
      </c>
      <c r="B11" t="s">
        <v>25</v>
      </c>
      <c r="C11">
        <v>14.7</v>
      </c>
      <c r="D11" s="5">
        <v>33</v>
      </c>
      <c r="E11" s="5">
        <v>49</v>
      </c>
      <c r="F11" s="5">
        <v>25</v>
      </c>
      <c r="G11" s="5">
        <v>41</v>
      </c>
      <c r="H11" s="5">
        <v>46</v>
      </c>
      <c r="I11" s="8">
        <f t="shared" si="9"/>
        <v>0</v>
      </c>
      <c r="J11" s="8">
        <f t="shared" si="10"/>
        <v>9</v>
      </c>
      <c r="K11" s="8">
        <f t="shared" si="5"/>
        <v>0</v>
      </c>
      <c r="L11" s="8">
        <f t="shared" si="11"/>
        <v>1</v>
      </c>
      <c r="M11" s="8">
        <f t="shared" si="12"/>
        <v>6</v>
      </c>
      <c r="N11" s="10">
        <f t="shared" si="13"/>
        <v>485.09999999999997</v>
      </c>
      <c r="O11" s="10">
        <f t="shared" si="14"/>
        <v>720.3</v>
      </c>
      <c r="P11" s="10">
        <f t="shared" si="15"/>
        <v>367.5</v>
      </c>
      <c r="Q11" s="10">
        <f t="shared" si="16"/>
        <v>602.69999999999993</v>
      </c>
      <c r="R11" s="10">
        <f t="shared" si="17"/>
        <v>676.19999999999993</v>
      </c>
      <c r="S11" s="12">
        <f t="shared" si="18"/>
        <v>0</v>
      </c>
      <c r="T11" s="13">
        <f t="shared" si="19"/>
        <v>66.149999999999991</v>
      </c>
      <c r="U11" s="13">
        <f t="shared" si="20"/>
        <v>0</v>
      </c>
      <c r="V11" s="13">
        <f t="shared" si="21"/>
        <v>24.5</v>
      </c>
      <c r="W11" s="13">
        <f t="shared" si="22"/>
        <v>75</v>
      </c>
      <c r="X11" s="15">
        <f t="shared" si="23"/>
        <v>485.09999999999997</v>
      </c>
      <c r="Y11" s="15">
        <f t="shared" si="24"/>
        <v>786.44999999999993</v>
      </c>
      <c r="Z11" s="15">
        <f t="shared" si="25"/>
        <v>367.5</v>
      </c>
      <c r="AA11" s="15">
        <f t="shared" si="26"/>
        <v>627.19999999999993</v>
      </c>
      <c r="AB11" s="15">
        <f t="shared" si="27"/>
        <v>751.19999999999993</v>
      </c>
      <c r="AD11" s="17">
        <f t="shared" si="28"/>
        <v>3017.45</v>
      </c>
    </row>
    <row r="12" spans="1:30" x14ac:dyDescent="0.25">
      <c r="A12" t="s">
        <v>13</v>
      </c>
      <c r="B12" t="s">
        <v>25</v>
      </c>
      <c r="C12">
        <v>13.9</v>
      </c>
      <c r="D12" s="5">
        <v>29</v>
      </c>
      <c r="E12" s="5">
        <v>45</v>
      </c>
      <c r="F12" s="5">
        <v>26</v>
      </c>
      <c r="G12" s="5">
        <v>39</v>
      </c>
      <c r="H12" s="5">
        <v>45</v>
      </c>
      <c r="I12" s="8">
        <f t="shared" si="9"/>
        <v>0</v>
      </c>
      <c r="J12" s="8">
        <f t="shared" si="10"/>
        <v>5</v>
      </c>
      <c r="K12" s="8">
        <f t="shared" si="5"/>
        <v>0</v>
      </c>
      <c r="L12" s="8">
        <f t="shared" si="11"/>
        <v>0</v>
      </c>
      <c r="M12" s="8">
        <f t="shared" si="12"/>
        <v>5</v>
      </c>
      <c r="N12" s="10">
        <f t="shared" si="13"/>
        <v>403.1</v>
      </c>
      <c r="O12" s="10">
        <f t="shared" si="14"/>
        <v>625.5</v>
      </c>
      <c r="P12" s="10">
        <f t="shared" si="15"/>
        <v>361.40000000000003</v>
      </c>
      <c r="Q12" s="10">
        <f t="shared" si="16"/>
        <v>542.1</v>
      </c>
      <c r="R12" s="10">
        <f t="shared" si="17"/>
        <v>625.5</v>
      </c>
      <c r="S12" s="12">
        <f t="shared" si="18"/>
        <v>0</v>
      </c>
      <c r="T12" s="13">
        <f t="shared" si="19"/>
        <v>34.75</v>
      </c>
      <c r="U12" s="13">
        <f t="shared" si="20"/>
        <v>0</v>
      </c>
      <c r="V12" s="13">
        <f t="shared" si="21"/>
        <v>0</v>
      </c>
      <c r="W12" s="13">
        <f t="shared" si="22"/>
        <v>65</v>
      </c>
      <c r="X12" s="15">
        <f t="shared" si="23"/>
        <v>403.1</v>
      </c>
      <c r="Y12" s="15">
        <f t="shared" si="24"/>
        <v>660.25</v>
      </c>
      <c r="Z12" s="15">
        <f t="shared" si="25"/>
        <v>361.40000000000003</v>
      </c>
      <c r="AA12" s="15">
        <f t="shared" si="26"/>
        <v>542.1</v>
      </c>
      <c r="AB12" s="15">
        <f t="shared" si="27"/>
        <v>690.5</v>
      </c>
      <c r="AD12" s="17">
        <f t="shared" si="28"/>
        <v>2657.35</v>
      </c>
    </row>
    <row r="13" spans="1:30" x14ac:dyDescent="0.25">
      <c r="A13" t="s">
        <v>14</v>
      </c>
      <c r="B13" t="s">
        <v>25</v>
      </c>
      <c r="C13">
        <v>11.2</v>
      </c>
      <c r="D13" s="5">
        <v>40</v>
      </c>
      <c r="E13" s="5">
        <v>47</v>
      </c>
      <c r="F13" s="5">
        <v>24</v>
      </c>
      <c r="G13" s="5">
        <v>15</v>
      </c>
      <c r="H13" s="5">
        <v>30</v>
      </c>
      <c r="I13" s="8">
        <f t="shared" si="9"/>
        <v>0</v>
      </c>
      <c r="J13" s="8">
        <f t="shared" si="10"/>
        <v>7</v>
      </c>
      <c r="K13" s="8">
        <f t="shared" si="5"/>
        <v>0</v>
      </c>
      <c r="L13" s="8">
        <f t="shared" si="11"/>
        <v>0</v>
      </c>
      <c r="M13" s="8">
        <f t="shared" si="12"/>
        <v>0</v>
      </c>
      <c r="N13" s="10">
        <f t="shared" si="13"/>
        <v>448</v>
      </c>
      <c r="O13" s="10">
        <f t="shared" si="14"/>
        <v>526.4</v>
      </c>
      <c r="P13" s="10">
        <f t="shared" si="15"/>
        <v>268.79999999999995</v>
      </c>
      <c r="Q13" s="10">
        <f t="shared" si="16"/>
        <v>168</v>
      </c>
      <c r="R13" s="10">
        <f t="shared" si="17"/>
        <v>336</v>
      </c>
      <c r="S13" s="12">
        <f t="shared" si="18"/>
        <v>0</v>
      </c>
      <c r="T13" s="13">
        <f t="shared" si="19"/>
        <v>39.199999999999996</v>
      </c>
      <c r="U13" s="13">
        <f t="shared" si="20"/>
        <v>0</v>
      </c>
      <c r="V13" s="13">
        <f t="shared" si="21"/>
        <v>0</v>
      </c>
      <c r="W13" s="13">
        <f t="shared" si="22"/>
        <v>0</v>
      </c>
      <c r="X13" s="15">
        <f t="shared" si="23"/>
        <v>448</v>
      </c>
      <c r="Y13" s="15">
        <f t="shared" si="24"/>
        <v>565.6</v>
      </c>
      <c r="Z13" s="15">
        <f t="shared" si="25"/>
        <v>268.79999999999995</v>
      </c>
      <c r="AA13" s="15">
        <f t="shared" si="26"/>
        <v>168</v>
      </c>
      <c r="AB13" s="15">
        <f t="shared" si="27"/>
        <v>336</v>
      </c>
      <c r="AD13" s="17">
        <f t="shared" si="28"/>
        <v>1786.4</v>
      </c>
    </row>
    <row r="14" spans="1:30" x14ac:dyDescent="0.25">
      <c r="A14" t="s">
        <v>15</v>
      </c>
      <c r="B14" t="s">
        <v>25</v>
      </c>
      <c r="C14">
        <v>10.1</v>
      </c>
      <c r="D14" s="5">
        <v>40</v>
      </c>
      <c r="E14" s="5">
        <v>51</v>
      </c>
      <c r="F14" s="5">
        <v>45</v>
      </c>
      <c r="G14" s="5">
        <v>22</v>
      </c>
      <c r="H14" s="5">
        <v>25</v>
      </c>
      <c r="I14" s="8">
        <f t="shared" si="9"/>
        <v>0</v>
      </c>
      <c r="J14" s="8">
        <f t="shared" si="10"/>
        <v>11</v>
      </c>
      <c r="K14" s="8">
        <f t="shared" si="5"/>
        <v>5</v>
      </c>
      <c r="L14" s="8">
        <f t="shared" si="11"/>
        <v>0</v>
      </c>
      <c r="M14" s="8">
        <f t="shared" si="12"/>
        <v>0</v>
      </c>
      <c r="N14" s="10">
        <f t="shared" si="13"/>
        <v>404</v>
      </c>
      <c r="O14" s="10">
        <f t="shared" si="14"/>
        <v>515.1</v>
      </c>
      <c r="P14" s="10">
        <f t="shared" si="15"/>
        <v>454.5</v>
      </c>
      <c r="Q14" s="10">
        <f t="shared" si="16"/>
        <v>222.2</v>
      </c>
      <c r="R14" s="10">
        <f t="shared" si="17"/>
        <v>252.5</v>
      </c>
      <c r="S14" s="12">
        <f t="shared" si="18"/>
        <v>0</v>
      </c>
      <c r="T14" s="13">
        <f t="shared" si="19"/>
        <v>55.55</v>
      </c>
      <c r="U14" s="13">
        <f t="shared" si="20"/>
        <v>100</v>
      </c>
      <c r="V14" s="13">
        <f t="shared" si="21"/>
        <v>0</v>
      </c>
      <c r="W14" s="13">
        <f t="shared" si="22"/>
        <v>0</v>
      </c>
      <c r="X14" s="15">
        <f t="shared" si="23"/>
        <v>404</v>
      </c>
      <c r="Y14" s="15">
        <f t="shared" si="24"/>
        <v>570.65</v>
      </c>
      <c r="Z14" s="15">
        <f t="shared" si="25"/>
        <v>554.5</v>
      </c>
      <c r="AA14" s="15">
        <f t="shared" si="26"/>
        <v>222.2</v>
      </c>
      <c r="AB14" s="15">
        <f t="shared" si="27"/>
        <v>252.5</v>
      </c>
      <c r="AD14" s="17">
        <f t="shared" si="28"/>
        <v>2003.8500000000001</v>
      </c>
    </row>
    <row r="15" spans="1:30" x14ac:dyDescent="0.25">
      <c r="A15" t="s">
        <v>16</v>
      </c>
      <c r="B15" t="s">
        <v>25</v>
      </c>
      <c r="C15">
        <v>9</v>
      </c>
      <c r="D15" s="5">
        <v>42</v>
      </c>
      <c r="E15" s="5">
        <v>52</v>
      </c>
      <c r="F15" s="5">
        <v>45</v>
      </c>
      <c r="G15" s="5">
        <v>44</v>
      </c>
      <c r="H15" s="5">
        <v>56</v>
      </c>
      <c r="I15" s="8">
        <f t="shared" si="9"/>
        <v>2</v>
      </c>
      <c r="J15" s="8">
        <f t="shared" si="10"/>
        <v>12</v>
      </c>
      <c r="K15" s="8">
        <f t="shared" si="5"/>
        <v>5</v>
      </c>
      <c r="L15" s="8">
        <f t="shared" si="11"/>
        <v>4</v>
      </c>
      <c r="M15" s="8">
        <f t="shared" si="12"/>
        <v>16</v>
      </c>
      <c r="N15" s="10">
        <f t="shared" si="13"/>
        <v>378</v>
      </c>
      <c r="O15" s="10">
        <f t="shared" si="14"/>
        <v>468</v>
      </c>
      <c r="P15" s="10">
        <f t="shared" si="15"/>
        <v>405</v>
      </c>
      <c r="Q15" s="10">
        <f t="shared" si="16"/>
        <v>396</v>
      </c>
      <c r="R15" s="10">
        <f t="shared" si="17"/>
        <v>504</v>
      </c>
      <c r="S15" s="12">
        <f t="shared" si="18"/>
        <v>9</v>
      </c>
      <c r="T15" s="13">
        <f t="shared" si="19"/>
        <v>54</v>
      </c>
      <c r="U15" s="13">
        <f t="shared" si="20"/>
        <v>105</v>
      </c>
      <c r="V15" s="13">
        <f t="shared" si="21"/>
        <v>104</v>
      </c>
      <c r="W15" s="13">
        <f t="shared" si="22"/>
        <v>360</v>
      </c>
      <c r="X15" s="15">
        <f t="shared" si="23"/>
        <v>387</v>
      </c>
      <c r="Y15" s="15">
        <f t="shared" si="24"/>
        <v>522</v>
      </c>
      <c r="Z15" s="15">
        <f t="shared" si="25"/>
        <v>510</v>
      </c>
      <c r="AA15" s="15">
        <f t="shared" si="26"/>
        <v>500</v>
      </c>
      <c r="AB15" s="15">
        <f t="shared" si="27"/>
        <v>864</v>
      </c>
      <c r="AD15" s="17">
        <f t="shared" si="28"/>
        <v>2783</v>
      </c>
    </row>
    <row r="16" spans="1:30" x14ac:dyDescent="0.25">
      <c r="A16" t="s">
        <v>17</v>
      </c>
      <c r="B16" t="s">
        <v>25</v>
      </c>
      <c r="C16">
        <v>8.44</v>
      </c>
      <c r="D16" s="5">
        <v>40</v>
      </c>
      <c r="E16" s="5">
        <v>34</v>
      </c>
      <c r="F16" s="5">
        <v>39</v>
      </c>
      <c r="G16" s="5">
        <v>45</v>
      </c>
      <c r="H16" s="5">
        <v>44</v>
      </c>
      <c r="I16" s="8">
        <f t="shared" si="9"/>
        <v>0</v>
      </c>
      <c r="J16" s="8">
        <f t="shared" ref="J16:J17" si="29">IF(E16&gt;40,E16-40,0)</f>
        <v>0</v>
      </c>
      <c r="K16" s="8">
        <f t="shared" ref="K16:K17" si="30">IF(F16&gt;40,F16-40,0)</f>
        <v>0</v>
      </c>
      <c r="L16" s="8">
        <f t="shared" si="11"/>
        <v>5</v>
      </c>
      <c r="M16" s="8">
        <f t="shared" si="12"/>
        <v>4</v>
      </c>
      <c r="N16" s="10">
        <f t="shared" si="13"/>
        <v>337.59999999999997</v>
      </c>
      <c r="O16" s="10">
        <f t="shared" si="14"/>
        <v>286.95999999999998</v>
      </c>
      <c r="P16" s="10">
        <f t="shared" si="15"/>
        <v>329.15999999999997</v>
      </c>
      <c r="Q16" s="10">
        <f t="shared" si="16"/>
        <v>379.79999999999995</v>
      </c>
      <c r="R16" s="10">
        <f t="shared" si="17"/>
        <v>371.35999999999996</v>
      </c>
      <c r="S16" s="12">
        <f t="shared" si="18"/>
        <v>0</v>
      </c>
      <c r="T16" s="13">
        <f t="shared" si="19"/>
        <v>0</v>
      </c>
      <c r="U16" s="13">
        <f t="shared" si="20"/>
        <v>0</v>
      </c>
      <c r="V16" s="13">
        <f t="shared" si="21"/>
        <v>85</v>
      </c>
      <c r="W16" s="13">
        <f t="shared" si="22"/>
        <v>78</v>
      </c>
      <c r="X16" s="15">
        <f t="shared" si="23"/>
        <v>337.59999999999997</v>
      </c>
      <c r="Y16" s="15">
        <f t="shared" si="24"/>
        <v>286.95999999999998</v>
      </c>
      <c r="Z16" s="15">
        <f t="shared" si="25"/>
        <v>329.15999999999997</v>
      </c>
      <c r="AA16" s="15">
        <f t="shared" si="26"/>
        <v>464.79999999999995</v>
      </c>
      <c r="AB16" s="15">
        <f t="shared" si="27"/>
        <v>449.35999999999996</v>
      </c>
      <c r="AD16" s="17">
        <f t="shared" si="28"/>
        <v>1867.8799999999999</v>
      </c>
    </row>
    <row r="17" spans="1:30" x14ac:dyDescent="0.25">
      <c r="A17" t="s">
        <v>18</v>
      </c>
      <c r="B17" t="s">
        <v>25</v>
      </c>
      <c r="C17">
        <v>12.2</v>
      </c>
      <c r="D17" s="5">
        <v>40</v>
      </c>
      <c r="E17" s="5">
        <v>42</v>
      </c>
      <c r="F17" s="5">
        <v>45</v>
      </c>
      <c r="G17" s="5">
        <v>42</v>
      </c>
      <c r="H17" s="5">
        <v>45</v>
      </c>
      <c r="I17" s="8">
        <f t="shared" si="9"/>
        <v>0</v>
      </c>
      <c r="J17" s="8">
        <f t="shared" si="29"/>
        <v>2</v>
      </c>
      <c r="K17" s="8">
        <f t="shared" si="30"/>
        <v>5</v>
      </c>
      <c r="L17" s="8">
        <f t="shared" si="11"/>
        <v>2</v>
      </c>
      <c r="M17" s="8">
        <f t="shared" si="12"/>
        <v>5</v>
      </c>
      <c r="N17" s="10">
        <f t="shared" si="13"/>
        <v>488</v>
      </c>
      <c r="O17" s="10">
        <f t="shared" si="14"/>
        <v>512.4</v>
      </c>
      <c r="P17" s="10">
        <f t="shared" si="15"/>
        <v>549</v>
      </c>
      <c r="Q17" s="10">
        <f t="shared" si="16"/>
        <v>512.4</v>
      </c>
      <c r="R17" s="10">
        <f t="shared" si="17"/>
        <v>549</v>
      </c>
      <c r="S17" s="12">
        <f t="shared" si="18"/>
        <v>0</v>
      </c>
      <c r="T17" s="13">
        <f t="shared" si="19"/>
        <v>12.2</v>
      </c>
      <c r="U17" s="13">
        <f t="shared" si="20"/>
        <v>100</v>
      </c>
      <c r="V17" s="13">
        <f t="shared" si="21"/>
        <v>42</v>
      </c>
      <c r="W17" s="13">
        <f t="shared" si="22"/>
        <v>112.5</v>
      </c>
      <c r="X17" s="15">
        <f t="shared" si="23"/>
        <v>488</v>
      </c>
      <c r="Y17" s="15">
        <f t="shared" si="24"/>
        <v>524.6</v>
      </c>
      <c r="Z17" s="15">
        <f t="shared" si="25"/>
        <v>649</v>
      </c>
      <c r="AA17" s="15">
        <f t="shared" si="26"/>
        <v>554.4</v>
      </c>
      <c r="AB17" s="15">
        <f t="shared" si="27"/>
        <v>661.5</v>
      </c>
      <c r="AD17" s="17">
        <f t="shared" si="28"/>
        <v>2877.5</v>
      </c>
    </row>
    <row r="18" spans="1:30" x14ac:dyDescent="0.25">
      <c r="A18" t="s">
        <v>19</v>
      </c>
      <c r="B18" t="s">
        <v>25</v>
      </c>
      <c r="C18">
        <v>45</v>
      </c>
      <c r="D18" s="5">
        <v>41</v>
      </c>
      <c r="E18" s="5">
        <v>40</v>
      </c>
      <c r="F18" s="5">
        <v>42</v>
      </c>
      <c r="G18" s="5">
        <v>46</v>
      </c>
      <c r="H18" s="5">
        <v>42</v>
      </c>
      <c r="I18" s="8">
        <f t="shared" si="9"/>
        <v>1</v>
      </c>
      <c r="J18" s="8">
        <f t="shared" si="10"/>
        <v>0</v>
      </c>
      <c r="K18" s="8">
        <f t="shared" si="5"/>
        <v>2</v>
      </c>
      <c r="L18" s="8">
        <f t="shared" si="11"/>
        <v>6</v>
      </c>
      <c r="M18" s="8">
        <f t="shared" si="12"/>
        <v>2</v>
      </c>
      <c r="N18" s="10">
        <f t="shared" si="13"/>
        <v>1845</v>
      </c>
      <c r="O18" s="10">
        <f t="shared" si="14"/>
        <v>1800</v>
      </c>
      <c r="P18" s="10">
        <f t="shared" si="15"/>
        <v>1890</v>
      </c>
      <c r="Q18" s="10">
        <f t="shared" si="16"/>
        <v>2070</v>
      </c>
      <c r="R18" s="10">
        <f t="shared" si="17"/>
        <v>1890</v>
      </c>
      <c r="S18" s="12">
        <f t="shared" si="18"/>
        <v>22.5</v>
      </c>
      <c r="T18" s="13">
        <f t="shared" si="19"/>
        <v>0</v>
      </c>
      <c r="U18" s="13">
        <f t="shared" si="20"/>
        <v>41</v>
      </c>
      <c r="V18" s="13">
        <f t="shared" si="21"/>
        <v>120</v>
      </c>
      <c r="W18" s="13">
        <f t="shared" si="22"/>
        <v>42</v>
      </c>
      <c r="X18" s="15">
        <f t="shared" si="23"/>
        <v>1867.5</v>
      </c>
      <c r="Y18" s="15">
        <f t="shared" si="24"/>
        <v>1800</v>
      </c>
      <c r="Z18" s="15">
        <f t="shared" si="25"/>
        <v>1931</v>
      </c>
      <c r="AA18" s="15">
        <f t="shared" si="26"/>
        <v>2190</v>
      </c>
      <c r="AB18" s="15">
        <f t="shared" si="27"/>
        <v>1932</v>
      </c>
      <c r="AD18" s="17">
        <f t="shared" si="28"/>
        <v>9720.5</v>
      </c>
    </row>
    <row r="19" spans="1:30" x14ac:dyDescent="0.25">
      <c r="A19" t="s">
        <v>20</v>
      </c>
      <c r="B19" t="s">
        <v>25</v>
      </c>
      <c r="C19">
        <v>30</v>
      </c>
      <c r="D19" s="5">
        <v>39</v>
      </c>
      <c r="E19" s="5">
        <v>44</v>
      </c>
      <c r="F19" s="5">
        <v>30</v>
      </c>
      <c r="G19" s="5">
        <v>45</v>
      </c>
      <c r="H19" s="5">
        <v>51</v>
      </c>
      <c r="I19" s="8">
        <f t="shared" si="9"/>
        <v>0</v>
      </c>
      <c r="J19" s="8">
        <f t="shared" si="10"/>
        <v>4</v>
      </c>
      <c r="K19" s="8">
        <f t="shared" si="5"/>
        <v>0</v>
      </c>
      <c r="L19" s="8">
        <f t="shared" si="11"/>
        <v>5</v>
      </c>
      <c r="M19" s="8">
        <f t="shared" si="12"/>
        <v>11</v>
      </c>
      <c r="N19" s="10">
        <f t="shared" si="13"/>
        <v>1170</v>
      </c>
      <c r="O19" s="10">
        <f t="shared" si="14"/>
        <v>1320</v>
      </c>
      <c r="P19" s="10">
        <f t="shared" si="15"/>
        <v>900</v>
      </c>
      <c r="Q19" s="10">
        <f t="shared" si="16"/>
        <v>1350</v>
      </c>
      <c r="R19" s="10">
        <f t="shared" si="17"/>
        <v>1530</v>
      </c>
      <c r="S19" s="12">
        <f t="shared" si="18"/>
        <v>0</v>
      </c>
      <c r="T19" s="13">
        <f t="shared" si="19"/>
        <v>60</v>
      </c>
      <c r="U19" s="13">
        <f t="shared" si="20"/>
        <v>0</v>
      </c>
      <c r="V19" s="13">
        <f t="shared" si="21"/>
        <v>110</v>
      </c>
      <c r="W19" s="13">
        <f t="shared" si="22"/>
        <v>165</v>
      </c>
      <c r="X19" s="15">
        <f t="shared" si="23"/>
        <v>1170</v>
      </c>
      <c r="Y19" s="15">
        <f t="shared" si="24"/>
        <v>1380</v>
      </c>
      <c r="Z19" s="15">
        <f t="shared" si="25"/>
        <v>900</v>
      </c>
      <c r="AA19" s="15">
        <f t="shared" si="26"/>
        <v>1460</v>
      </c>
      <c r="AB19" s="15">
        <f t="shared" si="27"/>
        <v>1695</v>
      </c>
      <c r="AD19" s="17">
        <f t="shared" si="28"/>
        <v>6605</v>
      </c>
    </row>
    <row r="20" spans="1:30" x14ac:dyDescent="0.25">
      <c r="A20" t="s">
        <v>21</v>
      </c>
      <c r="B20" t="s">
        <v>25</v>
      </c>
      <c r="C20">
        <v>20</v>
      </c>
      <c r="D20" s="5">
        <v>15</v>
      </c>
      <c r="E20" s="5">
        <v>47</v>
      </c>
      <c r="F20" s="5">
        <v>35</v>
      </c>
      <c r="G20" s="5">
        <v>30</v>
      </c>
      <c r="H20" s="5">
        <v>52</v>
      </c>
      <c r="I20" s="8">
        <f t="shared" si="9"/>
        <v>0</v>
      </c>
      <c r="J20" s="8">
        <f t="shared" si="10"/>
        <v>7</v>
      </c>
      <c r="K20" s="8">
        <f t="shared" si="10"/>
        <v>0</v>
      </c>
      <c r="L20" s="8">
        <f t="shared" si="11"/>
        <v>0</v>
      </c>
      <c r="M20" s="8">
        <f t="shared" si="12"/>
        <v>12</v>
      </c>
      <c r="N20" s="10">
        <f t="shared" si="13"/>
        <v>300</v>
      </c>
      <c r="O20" s="10">
        <f t="shared" si="14"/>
        <v>940</v>
      </c>
      <c r="P20" s="10">
        <f t="shared" si="15"/>
        <v>700</v>
      </c>
      <c r="Q20" s="10">
        <f t="shared" si="16"/>
        <v>600</v>
      </c>
      <c r="R20" s="10">
        <f t="shared" si="17"/>
        <v>1040</v>
      </c>
      <c r="S20" s="12">
        <f t="shared" si="18"/>
        <v>0</v>
      </c>
      <c r="T20" s="13">
        <f t="shared" si="19"/>
        <v>70</v>
      </c>
      <c r="U20" s="13">
        <f t="shared" si="20"/>
        <v>0</v>
      </c>
      <c r="V20" s="13">
        <f t="shared" si="21"/>
        <v>0</v>
      </c>
      <c r="W20" s="13">
        <f t="shared" si="22"/>
        <v>210</v>
      </c>
      <c r="X20" s="15">
        <f t="shared" si="23"/>
        <v>300</v>
      </c>
      <c r="Y20" s="15">
        <f t="shared" si="24"/>
        <v>1010</v>
      </c>
      <c r="Z20" s="15">
        <f t="shared" si="25"/>
        <v>700</v>
      </c>
      <c r="AA20" s="15">
        <f t="shared" si="26"/>
        <v>600</v>
      </c>
      <c r="AB20" s="15">
        <f t="shared" si="27"/>
        <v>1250</v>
      </c>
      <c r="AD20" s="17">
        <f t="shared" si="28"/>
        <v>3860</v>
      </c>
    </row>
    <row r="21" spans="1:30" x14ac:dyDescent="0.25">
      <c r="A21" t="s">
        <v>22</v>
      </c>
      <c r="B21" t="s">
        <v>25</v>
      </c>
      <c r="C21">
        <v>23.5</v>
      </c>
      <c r="D21" s="5">
        <v>22</v>
      </c>
      <c r="E21" s="5">
        <v>45</v>
      </c>
      <c r="F21" s="5">
        <v>63</v>
      </c>
      <c r="G21" s="5">
        <v>25</v>
      </c>
      <c r="H21" s="5">
        <v>34</v>
      </c>
      <c r="I21" s="8">
        <f t="shared" si="9"/>
        <v>0</v>
      </c>
      <c r="J21" s="8">
        <f t="shared" si="10"/>
        <v>5</v>
      </c>
      <c r="K21" s="8">
        <f t="shared" si="10"/>
        <v>23</v>
      </c>
      <c r="L21" s="8">
        <f t="shared" si="11"/>
        <v>0</v>
      </c>
      <c r="M21" s="8">
        <f t="shared" si="12"/>
        <v>0</v>
      </c>
      <c r="N21" s="10">
        <f t="shared" si="13"/>
        <v>517</v>
      </c>
      <c r="O21" s="10">
        <f t="shared" si="14"/>
        <v>1057.5</v>
      </c>
      <c r="P21" s="10">
        <f t="shared" si="15"/>
        <v>1480.5</v>
      </c>
      <c r="Q21" s="10">
        <f t="shared" si="16"/>
        <v>587.5</v>
      </c>
      <c r="R21" s="10">
        <f t="shared" si="17"/>
        <v>799</v>
      </c>
      <c r="S21" s="12">
        <f t="shared" si="18"/>
        <v>0</v>
      </c>
      <c r="T21" s="13">
        <f t="shared" si="19"/>
        <v>58.75</v>
      </c>
      <c r="U21" s="13">
        <f t="shared" si="20"/>
        <v>253</v>
      </c>
      <c r="V21" s="13">
        <f t="shared" si="21"/>
        <v>0</v>
      </c>
      <c r="W21" s="13">
        <f t="shared" si="22"/>
        <v>0</v>
      </c>
      <c r="X21" s="15">
        <f t="shared" si="23"/>
        <v>517</v>
      </c>
      <c r="Y21" s="15">
        <f t="shared" si="24"/>
        <v>1116.25</v>
      </c>
      <c r="Z21" s="15">
        <f t="shared" si="25"/>
        <v>1733.5</v>
      </c>
      <c r="AA21" s="15">
        <f t="shared" si="26"/>
        <v>587.5</v>
      </c>
      <c r="AB21" s="15">
        <f t="shared" si="27"/>
        <v>799</v>
      </c>
      <c r="AD21" s="17">
        <f t="shared" si="28"/>
        <v>4753.25</v>
      </c>
    </row>
    <row r="22" spans="1:30" x14ac:dyDescent="0.25">
      <c r="A22" t="s">
        <v>23</v>
      </c>
      <c r="B22" t="s">
        <v>25</v>
      </c>
      <c r="C22">
        <v>19</v>
      </c>
      <c r="D22" s="5">
        <v>43</v>
      </c>
      <c r="E22" s="5">
        <v>49</v>
      </c>
      <c r="F22" s="5">
        <v>58</v>
      </c>
      <c r="G22" s="5">
        <v>36</v>
      </c>
      <c r="H22" s="5">
        <v>42</v>
      </c>
      <c r="I22" s="8">
        <f t="shared" si="9"/>
        <v>3</v>
      </c>
      <c r="J22" s="8">
        <f t="shared" si="10"/>
        <v>9</v>
      </c>
      <c r="K22" s="8">
        <f t="shared" si="10"/>
        <v>18</v>
      </c>
      <c r="L22" s="8">
        <f t="shared" si="11"/>
        <v>0</v>
      </c>
      <c r="M22" s="8">
        <f t="shared" si="12"/>
        <v>2</v>
      </c>
      <c r="N22" s="10">
        <f t="shared" si="13"/>
        <v>817</v>
      </c>
      <c r="O22" s="10">
        <f t="shared" si="14"/>
        <v>931</v>
      </c>
      <c r="P22" s="10">
        <f t="shared" si="15"/>
        <v>1102</v>
      </c>
      <c r="Q22" s="10">
        <f t="shared" si="16"/>
        <v>684</v>
      </c>
      <c r="R22" s="10">
        <f t="shared" si="17"/>
        <v>798</v>
      </c>
      <c r="S22" s="12">
        <f t="shared" si="18"/>
        <v>28.5</v>
      </c>
      <c r="T22" s="13">
        <f t="shared" si="19"/>
        <v>85.5</v>
      </c>
      <c r="U22" s="13">
        <f t="shared" si="20"/>
        <v>387</v>
      </c>
      <c r="V22" s="13">
        <f t="shared" si="21"/>
        <v>0</v>
      </c>
      <c r="W22" s="13">
        <f t="shared" si="22"/>
        <v>58</v>
      </c>
      <c r="X22" s="15">
        <f t="shared" si="23"/>
        <v>845.5</v>
      </c>
      <c r="Y22" s="15">
        <f t="shared" si="24"/>
        <v>1016.5</v>
      </c>
      <c r="Z22" s="15">
        <f t="shared" si="25"/>
        <v>1489</v>
      </c>
      <c r="AA22" s="15">
        <f t="shared" si="26"/>
        <v>684</v>
      </c>
      <c r="AB22" s="15">
        <f t="shared" si="27"/>
        <v>856</v>
      </c>
      <c r="AD22" s="17">
        <f t="shared" si="28"/>
        <v>4891</v>
      </c>
    </row>
    <row r="23" spans="1:30" x14ac:dyDescent="0.25">
      <c r="A23" t="s">
        <v>24</v>
      </c>
      <c r="B23" t="s">
        <v>25</v>
      </c>
      <c r="C23">
        <v>24</v>
      </c>
      <c r="D23" s="5">
        <v>45</v>
      </c>
      <c r="E23" s="5">
        <v>12</v>
      </c>
      <c r="F23" s="5">
        <v>45</v>
      </c>
      <c r="G23" s="5">
        <v>44</v>
      </c>
      <c r="H23" s="5">
        <v>40</v>
      </c>
      <c r="I23" s="8">
        <f t="shared" si="9"/>
        <v>5</v>
      </c>
      <c r="J23" s="8">
        <f t="shared" si="10"/>
        <v>0</v>
      </c>
      <c r="K23" s="8">
        <f t="shared" si="10"/>
        <v>5</v>
      </c>
      <c r="L23" s="8">
        <f t="shared" si="11"/>
        <v>4</v>
      </c>
      <c r="M23" s="8">
        <f t="shared" si="12"/>
        <v>0</v>
      </c>
      <c r="N23" s="10">
        <f t="shared" si="13"/>
        <v>1080</v>
      </c>
      <c r="O23" s="10">
        <f t="shared" si="14"/>
        <v>288</v>
      </c>
      <c r="P23" s="10">
        <f t="shared" si="15"/>
        <v>1080</v>
      </c>
      <c r="Q23" s="10">
        <f t="shared" si="16"/>
        <v>1056</v>
      </c>
      <c r="R23" s="10">
        <f t="shared" si="17"/>
        <v>960</v>
      </c>
      <c r="S23" s="12">
        <f t="shared" si="18"/>
        <v>60</v>
      </c>
      <c r="T23" s="13">
        <f t="shared" si="19"/>
        <v>0</v>
      </c>
      <c r="U23" s="13">
        <f t="shared" si="20"/>
        <v>112.5</v>
      </c>
      <c r="V23" s="13">
        <f t="shared" si="21"/>
        <v>24</v>
      </c>
      <c r="W23" s="13">
        <f t="shared" si="22"/>
        <v>0</v>
      </c>
      <c r="X23" s="15">
        <f t="shared" si="23"/>
        <v>1140</v>
      </c>
      <c r="Y23" s="15">
        <f t="shared" si="24"/>
        <v>288</v>
      </c>
      <c r="Z23" s="15">
        <f t="shared" si="25"/>
        <v>1192.5</v>
      </c>
      <c r="AA23" s="15">
        <f t="shared" si="26"/>
        <v>1080</v>
      </c>
      <c r="AB23" s="15">
        <f t="shared" si="27"/>
        <v>960</v>
      </c>
      <c r="AD23" s="17">
        <f t="shared" si="28"/>
        <v>4660.5</v>
      </c>
    </row>
    <row r="24" spans="1:30" x14ac:dyDescent="0.25">
      <c r="H24"/>
    </row>
    <row r="25" spans="1:30" x14ac:dyDescent="0.25">
      <c r="H25"/>
    </row>
    <row r="26" spans="1:30" x14ac:dyDescent="0.25">
      <c r="AC26" t="s">
        <v>30</v>
      </c>
      <c r="AD26" s="2">
        <f>MAX(AD4:AD23)</f>
        <v>9720.5</v>
      </c>
    </row>
    <row r="27" spans="1:30" x14ac:dyDescent="0.25">
      <c r="AC27" t="s">
        <v>31</v>
      </c>
      <c r="AD27" s="2">
        <f>MIN(AD4:AD23)</f>
        <v>1643.15</v>
      </c>
    </row>
    <row r="28" spans="1:30" x14ac:dyDescent="0.25">
      <c r="AC28" t="s">
        <v>32</v>
      </c>
      <c r="AD28" s="2">
        <f>AVERAGE(AD4:AD23)</f>
        <v>3868.7289999999994</v>
      </c>
    </row>
    <row r="29" spans="1:30" x14ac:dyDescent="0.25">
      <c r="AC29" t="s">
        <v>33</v>
      </c>
      <c r="AD29" s="2">
        <f>SUM(AD4:AD23)</f>
        <v>77374.579999999987</v>
      </c>
    </row>
  </sheetData>
  <conditionalFormatting sqref="AD26:AD29">
    <cfRule type="iconSet" priority="2">
      <iconSet>
        <cfvo type="percent" val="0"/>
        <cfvo type="percent" val="33"/>
        <cfvo type="percent" val="67"/>
      </iconSet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C0B2-717D-4E86-A703-C72383DDE48E}">
  <dimension ref="A1:M11"/>
  <sheetViews>
    <sheetView workbookViewId="0">
      <selection activeCell="H1" sqref="H1"/>
    </sheetView>
  </sheetViews>
  <sheetFormatPr defaultRowHeight="15" x14ac:dyDescent="0.25"/>
  <cols>
    <col min="1" max="1" width="11.140625" bestFit="1" customWidth="1"/>
    <col min="2" max="2" width="13.7109375" bestFit="1" customWidth="1"/>
  </cols>
  <sheetData>
    <row r="1" spans="1:13" ht="126.75" x14ac:dyDescent="0.25">
      <c r="A1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H1" s="18" t="s">
        <v>35</v>
      </c>
      <c r="I1" s="18" t="s">
        <v>36</v>
      </c>
      <c r="J1" s="18" t="s">
        <v>37</v>
      </c>
      <c r="K1" s="18" t="s">
        <v>38</v>
      </c>
      <c r="M1" s="18" t="s">
        <v>39</v>
      </c>
    </row>
    <row r="2" spans="1:13" x14ac:dyDescent="0.25">
      <c r="B2" t="s">
        <v>57</v>
      </c>
      <c r="C2">
        <v>20</v>
      </c>
      <c r="D2">
        <v>30</v>
      </c>
      <c r="E2">
        <v>50</v>
      </c>
      <c r="F2">
        <v>1</v>
      </c>
      <c r="H2" s="19">
        <v>1</v>
      </c>
      <c r="I2" s="19">
        <v>1</v>
      </c>
      <c r="J2" s="19">
        <v>1</v>
      </c>
      <c r="K2" s="19">
        <v>1</v>
      </c>
    </row>
    <row r="3" spans="1:13" x14ac:dyDescent="0.25">
      <c r="A3" t="s">
        <v>40</v>
      </c>
      <c r="B3" t="s">
        <v>41</v>
      </c>
    </row>
    <row r="4" spans="1:13" x14ac:dyDescent="0.25">
      <c r="A4" t="s">
        <v>42</v>
      </c>
      <c r="B4" t="s">
        <v>43</v>
      </c>
      <c r="C4">
        <v>10</v>
      </c>
      <c r="D4">
        <v>30</v>
      </c>
      <c r="E4">
        <v>45</v>
      </c>
      <c r="F4">
        <v>1</v>
      </c>
      <c r="H4" s="20">
        <f>C4/C$2</f>
        <v>0.5</v>
      </c>
      <c r="I4" s="20">
        <f>D4/D$2</f>
        <v>1</v>
      </c>
      <c r="J4" s="20">
        <f t="shared" ref="J4:K4" si="0">E4/E$2</f>
        <v>0.9</v>
      </c>
      <c r="K4" s="20">
        <f t="shared" si="0"/>
        <v>1</v>
      </c>
      <c r="M4" s="20" t="b">
        <f>OR(H4&lt;50%,I4&lt;50%,J4&lt;50%,K4&lt;50%)</f>
        <v>0</v>
      </c>
    </row>
    <row r="5" spans="1:13" x14ac:dyDescent="0.25">
      <c r="A5" t="s">
        <v>44</v>
      </c>
      <c r="B5" t="s">
        <v>45</v>
      </c>
      <c r="C5">
        <v>15</v>
      </c>
      <c r="D5">
        <v>25</v>
      </c>
      <c r="E5">
        <v>43</v>
      </c>
      <c r="F5">
        <v>1</v>
      </c>
      <c r="H5" s="20">
        <f t="shared" ref="H5:H11" si="1">C5/C$2</f>
        <v>0.75</v>
      </c>
      <c r="I5" s="20">
        <f>D5/D$2</f>
        <v>0.83333333333333337</v>
      </c>
      <c r="J5" s="20">
        <f t="shared" ref="J5:J11" si="2">E5/E$2</f>
        <v>0.86</v>
      </c>
      <c r="K5" s="20">
        <f t="shared" ref="K5:K11" si="3">F5/F$2</f>
        <v>1</v>
      </c>
      <c r="M5" s="20" t="b">
        <f t="shared" ref="M5:M11" si="4">OR(H5&lt;50%,I5&lt;50%,J5&lt;50%,K5&lt;50%)</f>
        <v>0</v>
      </c>
    </row>
    <row r="6" spans="1:13" x14ac:dyDescent="0.25">
      <c r="A6" t="s">
        <v>46</v>
      </c>
      <c r="B6" t="s">
        <v>47</v>
      </c>
      <c r="C6">
        <v>19</v>
      </c>
      <c r="D6">
        <v>15</v>
      </c>
      <c r="E6">
        <v>49</v>
      </c>
      <c r="F6">
        <v>1</v>
      </c>
      <c r="H6" s="20">
        <f t="shared" si="1"/>
        <v>0.95</v>
      </c>
      <c r="I6" s="20">
        <f t="shared" ref="I6:I11" si="5">D6/D$2</f>
        <v>0.5</v>
      </c>
      <c r="J6" s="20">
        <f t="shared" si="2"/>
        <v>0.98</v>
      </c>
      <c r="K6" s="20">
        <f t="shared" si="3"/>
        <v>1</v>
      </c>
      <c r="M6" s="20" t="b">
        <f t="shared" si="4"/>
        <v>0</v>
      </c>
    </row>
    <row r="7" spans="1:13" x14ac:dyDescent="0.25">
      <c r="A7" t="s">
        <v>48</v>
      </c>
      <c r="B7" t="s">
        <v>49</v>
      </c>
      <c r="C7">
        <v>20</v>
      </c>
      <c r="D7">
        <v>20</v>
      </c>
      <c r="E7">
        <v>44</v>
      </c>
      <c r="F7">
        <v>0</v>
      </c>
      <c r="H7" s="20">
        <f t="shared" si="1"/>
        <v>1</v>
      </c>
      <c r="I7" s="20">
        <f t="shared" si="5"/>
        <v>0.66666666666666663</v>
      </c>
      <c r="J7" s="20">
        <f t="shared" si="2"/>
        <v>0.88</v>
      </c>
      <c r="K7" s="20">
        <f t="shared" si="3"/>
        <v>0</v>
      </c>
      <c r="M7" s="20" t="b">
        <f t="shared" si="4"/>
        <v>1</v>
      </c>
    </row>
    <row r="8" spans="1:13" x14ac:dyDescent="0.25">
      <c r="A8" t="s">
        <v>50</v>
      </c>
      <c r="B8" t="s">
        <v>51</v>
      </c>
      <c r="C8">
        <v>18</v>
      </c>
      <c r="D8">
        <v>28</v>
      </c>
      <c r="E8">
        <v>35</v>
      </c>
      <c r="F8">
        <v>1</v>
      </c>
      <c r="H8" s="20">
        <f t="shared" si="1"/>
        <v>0.9</v>
      </c>
      <c r="I8" s="20">
        <f t="shared" si="5"/>
        <v>0.93333333333333335</v>
      </c>
      <c r="J8" s="20">
        <f t="shared" si="2"/>
        <v>0.7</v>
      </c>
      <c r="K8" s="20">
        <f t="shared" si="3"/>
        <v>1</v>
      </c>
      <c r="M8" s="20" t="b">
        <f t="shared" si="4"/>
        <v>0</v>
      </c>
    </row>
    <row r="9" spans="1:13" x14ac:dyDescent="0.25">
      <c r="A9" t="s">
        <v>52</v>
      </c>
      <c r="B9" t="s">
        <v>53</v>
      </c>
      <c r="C9">
        <v>15</v>
      </c>
      <c r="D9">
        <v>25</v>
      </c>
      <c r="E9">
        <v>36</v>
      </c>
      <c r="F9">
        <v>1</v>
      </c>
      <c r="H9" s="20">
        <f t="shared" si="1"/>
        <v>0.75</v>
      </c>
      <c r="I9" s="20">
        <f t="shared" si="5"/>
        <v>0.83333333333333337</v>
      </c>
      <c r="J9" s="20">
        <f t="shared" si="2"/>
        <v>0.72</v>
      </c>
      <c r="K9" s="20">
        <f t="shared" si="3"/>
        <v>1</v>
      </c>
      <c r="M9" s="20" t="b">
        <f t="shared" si="4"/>
        <v>0</v>
      </c>
    </row>
    <row r="10" spans="1:13" x14ac:dyDescent="0.25">
      <c r="A10" t="s">
        <v>45</v>
      </c>
      <c r="B10" t="s">
        <v>54</v>
      </c>
      <c r="C10">
        <v>14</v>
      </c>
      <c r="D10">
        <v>16</v>
      </c>
      <c r="E10">
        <v>28</v>
      </c>
      <c r="F10">
        <v>0</v>
      </c>
      <c r="H10" s="20">
        <f t="shared" si="1"/>
        <v>0.7</v>
      </c>
      <c r="I10" s="20">
        <f t="shared" si="5"/>
        <v>0.53333333333333333</v>
      </c>
      <c r="J10" s="20">
        <f t="shared" si="2"/>
        <v>0.56000000000000005</v>
      </c>
      <c r="K10" s="20">
        <f t="shared" si="3"/>
        <v>0</v>
      </c>
      <c r="M10" s="20" t="b">
        <f t="shared" si="4"/>
        <v>1</v>
      </c>
    </row>
    <row r="11" spans="1:13" x14ac:dyDescent="0.25">
      <c r="A11" t="s">
        <v>55</v>
      </c>
      <c r="B11" t="s">
        <v>56</v>
      </c>
      <c r="C11">
        <v>16</v>
      </c>
      <c r="D11">
        <v>23</v>
      </c>
      <c r="E11">
        <v>30</v>
      </c>
      <c r="F11">
        <v>1</v>
      </c>
      <c r="H11" s="20">
        <f t="shared" si="1"/>
        <v>0.8</v>
      </c>
      <c r="I11" s="20">
        <f t="shared" si="5"/>
        <v>0.76666666666666672</v>
      </c>
      <c r="J11" s="20">
        <f t="shared" si="2"/>
        <v>0.6</v>
      </c>
      <c r="K11" s="20">
        <f t="shared" si="3"/>
        <v>1</v>
      </c>
      <c r="M11" s="20" t="b">
        <f t="shared" si="4"/>
        <v>0</v>
      </c>
    </row>
  </sheetData>
  <conditionalFormatting sqref="M4:M11">
    <cfRule type="containsText" dxfId="0" priority="1" operator="containsText" text="True">
      <formula>NOT(ISERROR(SEARCH("True",M4)))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NEEDSBRIDGE</dc:creator>
  <cp:lastModifiedBy>NEEDSBRIDGE</cp:lastModifiedBy>
  <dcterms:created xsi:type="dcterms:W3CDTF">2024-04-29T09:50:36Z</dcterms:created>
  <dcterms:modified xsi:type="dcterms:W3CDTF">2024-05-04T09:45:25Z</dcterms:modified>
</cp:coreProperties>
</file>