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tabRatio="882" firstSheet="171" activeTab="178"/>
  </bookViews>
  <sheets>
    <sheet name="20 09 2018" sheetId="99" r:id="rId1"/>
    <sheet name="25 09 2018" sheetId="100" r:id="rId2"/>
    <sheet name="04 10 2018" sheetId="101" r:id="rId3"/>
    <sheet name="16 10 2018" sheetId="102" r:id="rId4"/>
    <sheet name="30 10 2018" sheetId="103" r:id="rId5"/>
    <sheet name="22 11 2018" sheetId="105" r:id="rId6"/>
    <sheet name="04 12 2018" sheetId="106" r:id="rId7"/>
    <sheet name="17 12 2018" sheetId="107" r:id="rId8"/>
    <sheet name="27 12 2018" sheetId="108" r:id="rId9"/>
    <sheet name="08 01 2019" sheetId="109" r:id="rId10"/>
    <sheet name="22 01 2019" sheetId="110" r:id="rId11"/>
    <sheet name="28 01 2019" sheetId="111" r:id="rId12"/>
    <sheet name="05 02 2018" sheetId="112" r:id="rId13"/>
    <sheet name="19 02 2019" sheetId="113" r:id="rId14"/>
    <sheet name="07 03 2019" sheetId="114" r:id="rId15"/>
    <sheet name="19 03 2019" sheetId="115" r:id="rId16"/>
    <sheet name="09 04 2019" sheetId="116" r:id="rId17"/>
    <sheet name="23 04 2019" sheetId="117" r:id="rId18"/>
    <sheet name="07 05 2019" sheetId="118" r:id="rId19"/>
    <sheet name="18 05 2019" sheetId="119" r:id="rId20"/>
    <sheet name="28 05 2019" sheetId="120" r:id="rId21"/>
    <sheet name="04 06 2019" sheetId="121" r:id="rId22"/>
    <sheet name="30 07 2019" sheetId="122" r:id="rId23"/>
    <sheet name="06 08 2019" sheetId="123" r:id="rId24"/>
    <sheet name="21 01 2020" sheetId="124" r:id="rId25"/>
    <sheet name="04 02 2020" sheetId="125" r:id="rId26"/>
    <sheet name="13 02 2020" sheetId="126" r:id="rId27"/>
    <sheet name="27 02 2020" sheetId="127" r:id="rId28"/>
    <sheet name="10 03 2020" sheetId="128" r:id="rId29"/>
    <sheet name="19 03 2020" sheetId="129" r:id="rId30"/>
    <sheet name="07 05 2020" sheetId="130" r:id="rId31"/>
    <sheet name="14 05 2020" sheetId="131" r:id="rId32"/>
    <sheet name="26 05 2020" sheetId="132" r:id="rId33"/>
    <sheet name="04 06 2020" sheetId="133" r:id="rId34"/>
    <sheet name="18 06 2020" sheetId="134" r:id="rId35"/>
    <sheet name="30 06 2020" sheetId="135" r:id="rId36"/>
    <sheet name="09 07 2020" sheetId="136" r:id="rId37"/>
    <sheet name="21 07 2020" sheetId="137" r:id="rId38"/>
    <sheet name="30 07 2020" sheetId="138" r:id="rId39"/>
    <sheet name="04 08 2020" sheetId="139" r:id="rId40"/>
    <sheet name="11 8 2020" sheetId="140" r:id="rId41"/>
    <sheet name="20 08 2020" sheetId="141" r:id="rId42"/>
    <sheet name="25 08 2020" sheetId="142" r:id="rId43"/>
    <sheet name="03 09 2020" sheetId="143" r:id="rId44"/>
    <sheet name="10 09 2020" sheetId="144" r:id="rId45"/>
    <sheet name="29 09 2020" sheetId="145" r:id="rId46"/>
    <sheet name="06 10 2020" sheetId="146" r:id="rId47"/>
    <sheet name="15 10 2020" sheetId="147" r:id="rId48"/>
    <sheet name="29 10 2020" sheetId="148" r:id="rId49"/>
    <sheet name="05 11 2020" sheetId="149" r:id="rId50"/>
    <sheet name="12 11 2020" sheetId="150" r:id="rId51"/>
    <sheet name="24 11 2020" sheetId="151" r:id="rId52"/>
    <sheet name="08 12 2020" sheetId="152" r:id="rId53"/>
    <sheet name="22 12 2020" sheetId="153" r:id="rId54"/>
    <sheet name="12 01 2021" sheetId="154" r:id="rId55"/>
    <sheet name="26 01 2021" sheetId="155" r:id="rId56"/>
    <sheet name="09 02 2021" sheetId="156" r:id="rId57"/>
    <sheet name="18 02 2021" sheetId="157" r:id="rId58"/>
    <sheet name="02 03 2021" sheetId="158" r:id="rId59"/>
    <sheet name="18 03 2021" sheetId="159" r:id="rId60"/>
    <sheet name="09 04 2021" sheetId="160" r:id="rId61"/>
    <sheet name="22 04 2021" sheetId="161" r:id="rId62"/>
    <sheet name="04 05 2021" sheetId="162" r:id="rId63"/>
    <sheet name="25 05 2021" sheetId="163" r:id="rId64"/>
    <sheet name="08 06 2021" sheetId="164" r:id="rId65"/>
    <sheet name="17 06 2021" sheetId="165" r:id="rId66"/>
    <sheet name="29 06 2021" sheetId="166" r:id="rId67"/>
    <sheet name="06 07 2021" sheetId="167" r:id="rId68"/>
    <sheet name="15 07 2021" sheetId="168" r:id="rId69"/>
    <sheet name="29 07 2021" sheetId="169" r:id="rId70"/>
    <sheet name="10 08 2021" sheetId="170" r:id="rId71"/>
    <sheet name="19 08 2021" sheetId="171" r:id="rId72"/>
    <sheet name="31 08 2021" sheetId="172" r:id="rId73"/>
    <sheet name="14 09 2021" sheetId="173" r:id="rId74"/>
    <sheet name="28 09 2021" sheetId="174" r:id="rId75"/>
    <sheet name="08 10 2021" sheetId="175" r:id="rId76"/>
    <sheet name="26 10 2021" sheetId="176" r:id="rId77"/>
    <sheet name="09 11 2021" sheetId="177" r:id="rId78"/>
    <sheet name="18 11 2021" sheetId="178" r:id="rId79"/>
    <sheet name="30 11 2021" sheetId="179" r:id="rId80"/>
    <sheet name="09 12 2021" sheetId="180" r:id="rId81"/>
    <sheet name="17 02 2022" sheetId="181" r:id="rId82"/>
    <sheet name="10 03 2022" sheetId="182" r:id="rId83"/>
    <sheet name="24 03 2022" sheetId="183" r:id="rId84"/>
    <sheet name="31 03 2022" sheetId="184" r:id="rId85"/>
    <sheet name="07 04 2022" sheetId="185" r:id="rId86"/>
    <sheet name="19 04 2022" sheetId="186" r:id="rId87"/>
    <sheet name="28 04 2022" sheetId="187" r:id="rId88"/>
    <sheet name="05 05 2022" sheetId="188" r:id="rId89"/>
    <sheet name="17 05 2022" sheetId="189" r:id="rId90"/>
    <sheet name="26 05 2022" sheetId="190" r:id="rId91"/>
    <sheet name="07 06 2022" sheetId="191" r:id="rId92"/>
    <sheet name="21 06 2022" sheetId="192" r:id="rId93"/>
    <sheet name="30 06 2022" sheetId="193" r:id="rId94"/>
    <sheet name="07 07 2022" sheetId="194" r:id="rId95"/>
    <sheet name="19 07 2022 " sheetId="195" r:id="rId96"/>
    <sheet name="28 07 2022" sheetId="196" r:id="rId97"/>
    <sheet name="04 08 2022" sheetId="197" r:id="rId98"/>
    <sheet name="18 08 2022" sheetId="198" r:id="rId99"/>
    <sheet name="30 08 2022" sheetId="199" r:id="rId100"/>
    <sheet name="06 09 2022" sheetId="200" r:id="rId101"/>
    <sheet name="13 09 2022" sheetId="201" r:id="rId102"/>
    <sheet name="04 10 2022" sheetId="202" r:id="rId103"/>
    <sheet name="25 10 2022" sheetId="203" r:id="rId104"/>
    <sheet name="08 11 2022" sheetId="204" r:id="rId105"/>
    <sheet name="17 11 2022" sheetId="205" r:id="rId106"/>
    <sheet name="25 11 2022" sheetId="206" r:id="rId107"/>
    <sheet name="13 12 2022 " sheetId="207" r:id="rId108"/>
    <sheet name="27 12 2022" sheetId="208" r:id="rId109"/>
    <sheet name="10 01 2023" sheetId="209" r:id="rId110"/>
    <sheet name="17 01 2023" sheetId="210" r:id="rId111"/>
    <sheet name="31 01 2023" sheetId="211" r:id="rId112"/>
    <sheet name="07 02 2023" sheetId="212" r:id="rId113"/>
    <sheet name="14 02 2023 " sheetId="213" r:id="rId114"/>
    <sheet name="28 02 2023 " sheetId="214" r:id="rId115"/>
    <sheet name="14 03 2023" sheetId="215" r:id="rId116"/>
    <sheet name="21 03 2023" sheetId="216" r:id="rId117"/>
    <sheet name="28 03 2023" sheetId="217" r:id="rId118"/>
    <sheet name="04 04 2023" sheetId="218" r:id="rId119"/>
    <sheet name="18 04 2023" sheetId="219" r:id="rId120"/>
    <sheet name="04 05 2023 " sheetId="220" r:id="rId121"/>
    <sheet name="16 05 2023  " sheetId="221" r:id="rId122"/>
    <sheet name="30 05 2023   " sheetId="222" r:id="rId123"/>
    <sheet name="06 06 2023" sheetId="223" r:id="rId124"/>
    <sheet name="13 06 2023" sheetId="224" r:id="rId125"/>
    <sheet name="27 06 2023" sheetId="225" r:id="rId126"/>
    <sheet name="04 07 2023" sheetId="226" r:id="rId127"/>
    <sheet name="11 07 2023" sheetId="227" r:id="rId128"/>
    <sheet name="25 07 2023 " sheetId="228" r:id="rId129"/>
    <sheet name="01 08 2023" sheetId="229" r:id="rId130"/>
    <sheet name="08 08 2023" sheetId="230" r:id="rId131"/>
    <sheet name="15 08 2023" sheetId="231" r:id="rId132"/>
    <sheet name="29 08 2023" sheetId="232" r:id="rId133"/>
    <sheet name="05 09 2023" sheetId="233" r:id="rId134"/>
    <sheet name="12 09 2023 " sheetId="234" r:id="rId135"/>
    <sheet name="19 09 2023" sheetId="235" r:id="rId136"/>
    <sheet name="03 10 2023" sheetId="236" r:id="rId137"/>
    <sheet name="17 10 2023" sheetId="237" r:id="rId138"/>
    <sheet name="31 10 2023" sheetId="238" r:id="rId139"/>
    <sheet name="07 11 2023" sheetId="239" r:id="rId140"/>
    <sheet name="21 11 2023" sheetId="240" r:id="rId141"/>
    <sheet name="05 12 2023" sheetId="241" r:id="rId142"/>
    <sheet name="12 12 2023" sheetId="242" r:id="rId143"/>
    <sheet name="26 12 2023" sheetId="243" r:id="rId144"/>
    <sheet name="09 01 2024" sheetId="244" r:id="rId145"/>
    <sheet name="23 01 2024" sheetId="245" r:id="rId146"/>
    <sheet name="06 02 2024" sheetId="246" r:id="rId147"/>
    <sheet name="27 02 2024" sheetId="247" r:id="rId148"/>
    <sheet name="05 03 2024" sheetId="248" r:id="rId149"/>
    <sheet name="12 03 2024" sheetId="249" r:id="rId150"/>
    <sheet name="26 03 2024 " sheetId="250" r:id="rId151"/>
    <sheet name="09 04 2024" sheetId="251" r:id="rId152"/>
    <sheet name="23 04 2024" sheetId="252" r:id="rId153"/>
    <sheet name="07 05 2024" sheetId="253" r:id="rId154"/>
    <sheet name="21 05 2024" sheetId="254" r:id="rId155"/>
    <sheet name="04 06 2024" sheetId="255" r:id="rId156"/>
    <sheet name="18 06 2024" sheetId="256" r:id="rId157"/>
    <sheet name="25 06 2024" sheetId="257" r:id="rId158"/>
    <sheet name="09 07 2024" sheetId="258" r:id="rId159"/>
    <sheet name="23 07 2024" sheetId="259" r:id="rId160"/>
    <sheet name="06 08 2024" sheetId="260" r:id="rId161"/>
    <sheet name="20 08 2024" sheetId="261" r:id="rId162"/>
    <sheet name="30 08 2024" sheetId="262" r:id="rId163"/>
    <sheet name="03 09 2024" sheetId="263" r:id="rId164"/>
    <sheet name="10 09 2024" sheetId="264" r:id="rId165"/>
    <sheet name="24 09 2024" sheetId="265" r:id="rId166"/>
    <sheet name="01 10 2024" sheetId="266" r:id="rId167"/>
    <sheet name="08 10 2024" sheetId="267" r:id="rId168"/>
    <sheet name="29 10 2024" sheetId="268" r:id="rId169"/>
    <sheet name="12 11 2024" sheetId="269" r:id="rId170"/>
    <sheet name="26 11 2024" sheetId="270" r:id="rId171"/>
    <sheet name="10 12 2024" sheetId="271" r:id="rId172"/>
    <sheet name="17 12 2024" sheetId="272" r:id="rId173"/>
    <sheet name="09 01 2025" sheetId="273" r:id="rId174"/>
    <sheet name="21 01 2025" sheetId="274" r:id="rId175"/>
    <sheet name="28 01 2025" sheetId="275" r:id="rId176"/>
    <sheet name="11 02 2025" sheetId="276" r:id="rId177"/>
    <sheet name="25 02 2025" sheetId="277" r:id="rId178"/>
    <sheet name="11 03 2025" sheetId="278" r:id="rId179"/>
  </sheets>
  <calcPr calcId="162913"/>
  <fileRecoveryPr autoRecover="0"/>
</workbook>
</file>

<file path=xl/calcChain.xml><?xml version="1.0" encoding="utf-8"?>
<calcChain xmlns="http://schemas.openxmlformats.org/spreadsheetml/2006/main">
  <c r="B50" i="278" l="1"/>
  <c r="B49" i="278"/>
  <c r="B48" i="278"/>
  <c r="C46" i="278"/>
  <c r="B46" i="278"/>
  <c r="F45" i="278"/>
  <c r="C45" i="278"/>
  <c r="B45" i="278"/>
  <c r="F44" i="278"/>
  <c r="C44" i="278"/>
  <c r="B44" i="278"/>
  <c r="F43" i="278"/>
  <c r="C43" i="278"/>
  <c r="B43" i="278"/>
  <c r="B47" i="278" l="1"/>
  <c r="C47" i="278"/>
  <c r="F45" i="277"/>
  <c r="B50" i="277"/>
  <c r="B49" i="277"/>
  <c r="B48" i="277"/>
  <c r="C46" i="277"/>
  <c r="B46" i="277"/>
  <c r="C45" i="277"/>
  <c r="B45" i="277"/>
  <c r="F44" i="277"/>
  <c r="C44" i="277"/>
  <c r="B44" i="277"/>
  <c r="F43" i="277"/>
  <c r="C43" i="277"/>
  <c r="B43" i="277"/>
  <c r="B47" i="277" l="1"/>
  <c r="C47" i="277"/>
  <c r="F43" i="276"/>
  <c r="F44" i="276"/>
  <c r="B53" i="276"/>
  <c r="B52" i="276"/>
  <c r="B51" i="276"/>
  <c r="B50" i="276"/>
  <c r="B49" i="276"/>
  <c r="C47" i="276"/>
  <c r="B47" i="276"/>
  <c r="C46" i="276"/>
  <c r="B46" i="276"/>
  <c r="C45" i="276"/>
  <c r="B45" i="276"/>
  <c r="C44" i="276"/>
  <c r="B44" i="276"/>
  <c r="C43" i="276"/>
  <c r="B43" i="276"/>
  <c r="B48" i="276" l="1"/>
  <c r="C48" i="276"/>
  <c r="B53" i="275"/>
  <c r="B52" i="275"/>
  <c r="B51" i="275"/>
  <c r="B50" i="275"/>
  <c r="B49" i="275"/>
  <c r="C47" i="275"/>
  <c r="B47" i="275"/>
  <c r="C46" i="275"/>
  <c r="B46" i="275"/>
  <c r="C45" i="275"/>
  <c r="B45" i="275"/>
  <c r="F44" i="275"/>
  <c r="C44" i="275"/>
  <c r="B44" i="275"/>
  <c r="F43" i="275"/>
  <c r="C43" i="275"/>
  <c r="B43" i="275"/>
  <c r="C48" i="275" l="1"/>
  <c r="B48" i="275"/>
  <c r="F43" i="274"/>
  <c r="B53" i="274"/>
  <c r="B52" i="274"/>
  <c r="B51" i="274"/>
  <c r="B50" i="274"/>
  <c r="B49" i="274"/>
  <c r="C47" i="274"/>
  <c r="B47" i="274"/>
  <c r="C46" i="274"/>
  <c r="B46" i="274"/>
  <c r="C45" i="274"/>
  <c r="B45" i="274"/>
  <c r="F44" i="274"/>
  <c r="C44" i="274"/>
  <c r="B44" i="274"/>
  <c r="C43" i="274"/>
  <c r="B43" i="274"/>
  <c r="B48" i="274" l="1"/>
  <c r="C48" i="274"/>
  <c r="B53" i="273"/>
  <c r="B52" i="273"/>
  <c r="B51" i="273"/>
  <c r="B50" i="273"/>
  <c r="B49" i="273"/>
  <c r="C47" i="273"/>
  <c r="B47" i="273"/>
  <c r="C46" i="273"/>
  <c r="B46" i="273"/>
  <c r="C45" i="273"/>
  <c r="B45" i="273"/>
  <c r="F44" i="273"/>
  <c r="C44" i="273"/>
  <c r="B44" i="273"/>
  <c r="F43" i="273"/>
  <c r="C43" i="273"/>
  <c r="B43" i="273"/>
  <c r="B48" i="273" l="1"/>
  <c r="C48" i="273"/>
  <c r="B53" i="272"/>
  <c r="B52" i="272"/>
  <c r="B51" i="272"/>
  <c r="B50" i="272"/>
  <c r="B49" i="272"/>
  <c r="C47" i="272"/>
  <c r="B47" i="272"/>
  <c r="C46" i="272"/>
  <c r="B46" i="272"/>
  <c r="C45" i="272"/>
  <c r="B45" i="272"/>
  <c r="F44" i="272"/>
  <c r="C44" i="272"/>
  <c r="B44" i="272"/>
  <c r="F43" i="272"/>
  <c r="C43" i="272"/>
  <c r="B43" i="272"/>
  <c r="C48" i="272" l="1"/>
  <c r="B48" i="272"/>
  <c r="B53" i="271"/>
  <c r="B52" i="271"/>
  <c r="B51" i="271"/>
  <c r="B50" i="271"/>
  <c r="B49" i="271"/>
  <c r="C47" i="271"/>
  <c r="B47" i="271"/>
  <c r="C46" i="271"/>
  <c r="B46" i="271"/>
  <c r="C45" i="271"/>
  <c r="B45" i="271"/>
  <c r="F44" i="271"/>
  <c r="C44" i="271"/>
  <c r="B44" i="271"/>
  <c r="F43" i="271"/>
  <c r="C43" i="271"/>
  <c r="B43" i="271"/>
  <c r="C48" i="271" l="1"/>
  <c r="B48" i="271"/>
  <c r="B53" i="270"/>
  <c r="B52" i="270"/>
  <c r="B51" i="270"/>
  <c r="B50" i="270"/>
  <c r="B49" i="270"/>
  <c r="C47" i="270"/>
  <c r="B47" i="270"/>
  <c r="C46" i="270"/>
  <c r="B46" i="270"/>
  <c r="C45" i="270"/>
  <c r="B45" i="270"/>
  <c r="F44" i="270"/>
  <c r="C44" i="270"/>
  <c r="B44" i="270"/>
  <c r="F43" i="270"/>
  <c r="C43" i="270"/>
  <c r="B43" i="270"/>
  <c r="B48" i="270" l="1"/>
  <c r="C48" i="270"/>
  <c r="B53" i="269"/>
  <c r="B52" i="269"/>
  <c r="B51" i="269"/>
  <c r="B50" i="269"/>
  <c r="B49" i="269"/>
  <c r="C47" i="269"/>
  <c r="B47" i="269"/>
  <c r="C46" i="269"/>
  <c r="B46" i="269"/>
  <c r="C45" i="269"/>
  <c r="B45" i="269"/>
  <c r="F44" i="269"/>
  <c r="C44" i="269"/>
  <c r="B44" i="269"/>
  <c r="F43" i="269"/>
  <c r="C43" i="269"/>
  <c r="B43" i="269"/>
  <c r="C48" i="269" l="1"/>
  <c r="B48" i="269"/>
  <c r="B53" i="268"/>
  <c r="B52" i="268"/>
  <c r="B51" i="268"/>
  <c r="B50" i="268"/>
  <c r="B49" i="268"/>
  <c r="C47" i="268"/>
  <c r="B47" i="268"/>
  <c r="C46" i="268"/>
  <c r="B46" i="268"/>
  <c r="C45" i="268"/>
  <c r="B45" i="268"/>
  <c r="F44" i="268"/>
  <c r="C44" i="268"/>
  <c r="B44" i="268"/>
  <c r="F43" i="268"/>
  <c r="C43" i="268"/>
  <c r="B43" i="268"/>
  <c r="B48" i="268" l="1"/>
  <c r="C48" i="268"/>
  <c r="B54" i="267"/>
  <c r="B53" i="267"/>
  <c r="B52" i="267"/>
  <c r="B51" i="267"/>
  <c r="B50" i="267"/>
  <c r="C48" i="267"/>
  <c r="B48" i="267"/>
  <c r="C47" i="267"/>
  <c r="B47" i="267"/>
  <c r="C46" i="267"/>
  <c r="B46" i="267"/>
  <c r="F45" i="267"/>
  <c r="C45" i="267"/>
  <c r="B45" i="267"/>
  <c r="F44" i="267"/>
  <c r="C44" i="267"/>
  <c r="B44" i="267"/>
  <c r="B49" i="267" l="1"/>
  <c r="C49" i="267"/>
  <c r="B54" i="266"/>
  <c r="B53" i="266"/>
  <c r="B52" i="266"/>
  <c r="B51" i="266"/>
  <c r="B50" i="266"/>
  <c r="C48" i="266"/>
  <c r="B48" i="266"/>
  <c r="C47" i="266"/>
  <c r="B47" i="266"/>
  <c r="C46" i="266"/>
  <c r="B46" i="266"/>
  <c r="F45" i="266"/>
  <c r="C45" i="266"/>
  <c r="B45" i="266"/>
  <c r="F44" i="266"/>
  <c r="C44" i="266"/>
  <c r="B44" i="266"/>
  <c r="C49" i="266" l="1"/>
  <c r="B49" i="266"/>
  <c r="B54" i="265"/>
  <c r="B53" i="265"/>
  <c r="B52" i="265"/>
  <c r="B51" i="265"/>
  <c r="B50" i="265"/>
  <c r="C48" i="265"/>
  <c r="B48" i="265"/>
  <c r="C47" i="265"/>
  <c r="B47" i="265"/>
  <c r="C46" i="265"/>
  <c r="B46" i="265"/>
  <c r="F45" i="265"/>
  <c r="C45" i="265"/>
  <c r="B45" i="265"/>
  <c r="F44" i="265"/>
  <c r="C44" i="265"/>
  <c r="B44" i="265"/>
  <c r="C49" i="265" l="1"/>
  <c r="B49" i="265"/>
  <c r="B54" i="264"/>
  <c r="B53" i="264"/>
  <c r="B52" i="264"/>
  <c r="B51" i="264"/>
  <c r="B50" i="264"/>
  <c r="C48" i="264"/>
  <c r="B48" i="264"/>
  <c r="C47" i="264"/>
  <c r="B47" i="264"/>
  <c r="C46" i="264"/>
  <c r="B46" i="264"/>
  <c r="F45" i="264"/>
  <c r="C45" i="264"/>
  <c r="B45" i="264"/>
  <c r="F44" i="264"/>
  <c r="C44" i="264"/>
  <c r="B44" i="264"/>
  <c r="C49" i="264" l="1"/>
  <c r="B49" i="264"/>
  <c r="B53" i="263"/>
  <c r="B52" i="263"/>
  <c r="B51" i="263"/>
  <c r="B50" i="263"/>
  <c r="B49" i="263"/>
  <c r="C47" i="263"/>
  <c r="B47" i="263"/>
  <c r="C46" i="263"/>
  <c r="B46" i="263"/>
  <c r="C45" i="263"/>
  <c r="B45" i="263"/>
  <c r="F44" i="263"/>
  <c r="C44" i="263"/>
  <c r="B44" i="263"/>
  <c r="F43" i="263"/>
  <c r="C43" i="263"/>
  <c r="B43" i="263"/>
  <c r="C48" i="263" l="1"/>
  <c r="B48" i="263"/>
  <c r="B53" i="262"/>
  <c r="B52" i="262"/>
  <c r="B51" i="262"/>
  <c r="B50" i="262"/>
  <c r="B49" i="262"/>
  <c r="C47" i="262"/>
  <c r="B47" i="262"/>
  <c r="C46" i="262"/>
  <c r="B46" i="262"/>
  <c r="C45" i="262"/>
  <c r="B45" i="262"/>
  <c r="F44" i="262"/>
  <c r="C44" i="262"/>
  <c r="B44" i="262"/>
  <c r="F43" i="262"/>
  <c r="C43" i="262"/>
  <c r="B43" i="262"/>
  <c r="B48" i="262" l="1"/>
  <c r="C48" i="262"/>
  <c r="B53" i="261"/>
  <c r="B52" i="261"/>
  <c r="B51" i="261"/>
  <c r="B50" i="261"/>
  <c r="B49" i="261"/>
  <c r="C47" i="261"/>
  <c r="B47" i="261"/>
  <c r="C46" i="261"/>
  <c r="B46" i="261"/>
  <c r="C45" i="261"/>
  <c r="B45" i="261"/>
  <c r="F44" i="261"/>
  <c r="C44" i="261"/>
  <c r="B44" i="261"/>
  <c r="F43" i="261"/>
  <c r="C43" i="261"/>
  <c r="B43" i="261"/>
  <c r="C48" i="261" l="1"/>
  <c r="B48" i="261"/>
  <c r="F46" i="260"/>
  <c r="F45" i="260"/>
  <c r="B49" i="260"/>
  <c r="B48" i="260"/>
  <c r="B47" i="260"/>
  <c r="B46" i="260"/>
  <c r="B45" i="260"/>
  <c r="B55" i="260"/>
  <c r="B54" i="260"/>
  <c r="B53" i="260"/>
  <c r="B52" i="260"/>
  <c r="B51" i="260"/>
  <c r="C49" i="260"/>
  <c r="C48" i="260"/>
  <c r="C47" i="260"/>
  <c r="C46" i="260"/>
  <c r="C45" i="260"/>
  <c r="B50" i="260" l="1"/>
  <c r="C50" i="260"/>
  <c r="B51" i="259"/>
  <c r="B50" i="259"/>
  <c r="B49" i="259"/>
  <c r="B48" i="259"/>
  <c r="B47" i="259"/>
  <c r="C45" i="259"/>
  <c r="B45" i="259"/>
  <c r="C44" i="259"/>
  <c r="B44" i="259"/>
  <c r="C43" i="259"/>
  <c r="B43" i="259"/>
  <c r="F42" i="259"/>
  <c r="C42" i="259"/>
  <c r="B42" i="259"/>
  <c r="F41" i="259"/>
  <c r="C41" i="259"/>
  <c r="B41" i="259"/>
  <c r="C46" i="259" l="1"/>
  <c r="B46" i="259"/>
  <c r="B51" i="258"/>
  <c r="B50" i="258"/>
  <c r="B49" i="258"/>
  <c r="B48" i="258"/>
  <c r="B47" i="258"/>
  <c r="C45" i="258"/>
  <c r="B45" i="258"/>
  <c r="C44" i="258"/>
  <c r="B44" i="258"/>
  <c r="C43" i="258"/>
  <c r="B43" i="258"/>
  <c r="F42" i="258"/>
  <c r="C42" i="258"/>
  <c r="B42" i="258"/>
  <c r="F41" i="258"/>
  <c r="C41" i="258"/>
  <c r="B41" i="258"/>
  <c r="C46" i="258" l="1"/>
  <c r="B46" i="258"/>
  <c r="B51" i="257"/>
  <c r="B50" i="257"/>
  <c r="B49" i="257"/>
  <c r="B48" i="257"/>
  <c r="B47" i="257"/>
  <c r="C45" i="257"/>
  <c r="B45" i="257"/>
  <c r="C44" i="257"/>
  <c r="B44" i="257"/>
  <c r="C43" i="257"/>
  <c r="B43" i="257"/>
  <c r="F42" i="257"/>
  <c r="C42" i="257"/>
  <c r="B42" i="257"/>
  <c r="F41" i="257"/>
  <c r="C41" i="257"/>
  <c r="B41" i="257"/>
  <c r="B46" i="257" l="1"/>
  <c r="C46" i="257"/>
  <c r="B50" i="256"/>
  <c r="B49" i="256"/>
  <c r="B48" i="256"/>
  <c r="B47" i="256"/>
  <c r="C45" i="256"/>
  <c r="B45" i="256"/>
  <c r="C44" i="256"/>
  <c r="B44" i="256"/>
  <c r="C43" i="256"/>
  <c r="B43" i="256"/>
  <c r="F42" i="256"/>
  <c r="C42" i="256"/>
  <c r="B42" i="256"/>
  <c r="F41" i="256"/>
  <c r="C41" i="256"/>
  <c r="B41" i="256"/>
  <c r="C46" i="256" l="1"/>
  <c r="B46" i="256"/>
  <c r="B50" i="255"/>
  <c r="B49" i="255"/>
  <c r="B48" i="255"/>
  <c r="B47" i="255"/>
  <c r="C45" i="255"/>
  <c r="B45" i="255"/>
  <c r="C44" i="255"/>
  <c r="B44" i="255"/>
  <c r="C43" i="255"/>
  <c r="B43" i="255"/>
  <c r="F42" i="255"/>
  <c r="C42" i="255"/>
  <c r="B42" i="255"/>
  <c r="F41" i="255"/>
  <c r="C41" i="255"/>
  <c r="B41" i="255"/>
  <c r="C46" i="255" l="1"/>
  <c r="B46" i="255"/>
  <c r="B51" i="254"/>
  <c r="B50" i="254"/>
  <c r="B49" i="254"/>
  <c r="B48" i="254"/>
  <c r="C46" i="254"/>
  <c r="B46" i="254"/>
  <c r="C45" i="254"/>
  <c r="B45" i="254"/>
  <c r="C44" i="254"/>
  <c r="B44" i="254"/>
  <c r="F43" i="254"/>
  <c r="C43" i="254"/>
  <c r="B43" i="254"/>
  <c r="F42" i="254"/>
  <c r="C42" i="254"/>
  <c r="B42" i="254"/>
  <c r="C47" i="254" l="1"/>
  <c r="B47" i="254"/>
  <c r="B53" i="253"/>
  <c r="B52" i="253"/>
  <c r="B51" i="253"/>
  <c r="B50" i="253"/>
  <c r="B49" i="253"/>
  <c r="C47" i="253"/>
  <c r="B47" i="253"/>
  <c r="C46" i="253"/>
  <c r="B46" i="253"/>
  <c r="C45" i="253"/>
  <c r="B45" i="253"/>
  <c r="F44" i="253"/>
  <c r="C44" i="253"/>
  <c r="B44" i="253"/>
  <c r="F43" i="253"/>
  <c r="C43" i="253"/>
  <c r="B43" i="253"/>
  <c r="B48" i="253" l="1"/>
  <c r="C48" i="253"/>
  <c r="B53" i="252"/>
  <c r="B52" i="252"/>
  <c r="B51" i="252"/>
  <c r="B50" i="252"/>
  <c r="B49" i="252"/>
  <c r="C47" i="252"/>
  <c r="B47" i="252"/>
  <c r="C46" i="252"/>
  <c r="B46" i="252"/>
  <c r="C45" i="252"/>
  <c r="B45" i="252"/>
  <c r="F44" i="252"/>
  <c r="C44" i="252"/>
  <c r="B44" i="252"/>
  <c r="F43" i="252"/>
  <c r="C43" i="252"/>
  <c r="B43" i="252"/>
  <c r="B48" i="252" l="1"/>
  <c r="C48" i="252"/>
  <c r="B53" i="251"/>
  <c r="B52" i="251"/>
  <c r="B51" i="251"/>
  <c r="B50" i="251"/>
  <c r="B49" i="251"/>
  <c r="C47" i="251"/>
  <c r="B47" i="251"/>
  <c r="C46" i="251"/>
  <c r="B46" i="251"/>
  <c r="C45" i="251"/>
  <c r="B45" i="251"/>
  <c r="F44" i="251"/>
  <c r="C44" i="251"/>
  <c r="B44" i="251"/>
  <c r="F43" i="251"/>
  <c r="C43" i="251"/>
  <c r="B43" i="251"/>
  <c r="C48" i="251" l="1"/>
  <c r="B48" i="251"/>
  <c r="B53" i="250"/>
  <c r="B52" i="250"/>
  <c r="B51" i="250"/>
  <c r="B50" i="250"/>
  <c r="B49" i="250"/>
  <c r="C47" i="250"/>
  <c r="B47" i="250"/>
  <c r="C46" i="250"/>
  <c r="B46" i="250"/>
  <c r="C45" i="250"/>
  <c r="B45" i="250"/>
  <c r="F44" i="250"/>
  <c r="C44" i="250"/>
  <c r="B44" i="250"/>
  <c r="F43" i="250"/>
  <c r="C43" i="250"/>
  <c r="B43" i="250"/>
  <c r="B48" i="250" l="1"/>
  <c r="C48" i="250"/>
  <c r="B53" i="249"/>
  <c r="B52" i="249"/>
  <c r="B51" i="249"/>
  <c r="B50" i="249"/>
  <c r="B49" i="249"/>
  <c r="C47" i="249"/>
  <c r="B47" i="249"/>
  <c r="C46" i="249"/>
  <c r="B46" i="249"/>
  <c r="C45" i="249"/>
  <c r="B45" i="249"/>
  <c r="F44" i="249"/>
  <c r="C44" i="249"/>
  <c r="B44" i="249"/>
  <c r="F43" i="249"/>
  <c r="C43" i="249"/>
  <c r="B43" i="249"/>
  <c r="C48" i="249" l="1"/>
  <c r="B48" i="249"/>
  <c r="B54" i="248"/>
  <c r="B53" i="248"/>
  <c r="B52" i="248"/>
  <c r="B51" i="248"/>
  <c r="B50" i="248"/>
  <c r="C48" i="248"/>
  <c r="B48" i="248"/>
  <c r="C47" i="248"/>
  <c r="B47" i="248"/>
  <c r="C46" i="248"/>
  <c r="B46" i="248"/>
  <c r="F45" i="248"/>
  <c r="C45" i="248"/>
  <c r="B45" i="248"/>
  <c r="F44" i="248"/>
  <c r="C44" i="248"/>
  <c r="B44" i="248"/>
  <c r="B49" i="248" l="1"/>
  <c r="C49" i="248"/>
  <c r="B54" i="247"/>
  <c r="B53" i="247"/>
  <c r="B52" i="247"/>
  <c r="B51" i="247"/>
  <c r="B50" i="247"/>
  <c r="C48" i="247"/>
  <c r="B48" i="247"/>
  <c r="C47" i="247"/>
  <c r="B47" i="247"/>
  <c r="C46" i="247"/>
  <c r="B46" i="247"/>
  <c r="F45" i="247"/>
  <c r="C45" i="247"/>
  <c r="B45" i="247"/>
  <c r="F44" i="247"/>
  <c r="C44" i="247"/>
  <c r="B44" i="247"/>
  <c r="B49" i="247" l="1"/>
  <c r="C49" i="247"/>
  <c r="B54" i="246"/>
  <c r="B53" i="246"/>
  <c r="B52" i="246"/>
  <c r="B51" i="246"/>
  <c r="B50" i="246"/>
  <c r="C48" i="246"/>
  <c r="B48" i="246"/>
  <c r="C47" i="246"/>
  <c r="B47" i="246"/>
  <c r="C46" i="246"/>
  <c r="B46" i="246"/>
  <c r="F45" i="246"/>
  <c r="C45" i="246"/>
  <c r="B45" i="246"/>
  <c r="F44" i="246"/>
  <c r="C44" i="246"/>
  <c r="B44" i="246"/>
  <c r="B49" i="246" l="1"/>
  <c r="C49" i="246"/>
  <c r="B54" i="245"/>
  <c r="B53" i="245"/>
  <c r="B52" i="245"/>
  <c r="B51" i="245"/>
  <c r="B50" i="245"/>
  <c r="C48" i="245"/>
  <c r="B48" i="245"/>
  <c r="C47" i="245"/>
  <c r="B47" i="245"/>
  <c r="C46" i="245"/>
  <c r="B46" i="245"/>
  <c r="F45" i="245"/>
  <c r="C45" i="245"/>
  <c r="B45" i="245"/>
  <c r="F44" i="245"/>
  <c r="C44" i="245"/>
  <c r="B44" i="245"/>
  <c r="B49" i="245" l="1"/>
  <c r="C49" i="245"/>
  <c r="B54" i="244"/>
  <c r="B53" i="244"/>
  <c r="B52" i="244"/>
  <c r="B51" i="244"/>
  <c r="B50" i="244"/>
  <c r="C48" i="244"/>
  <c r="B48" i="244"/>
  <c r="C47" i="244"/>
  <c r="B47" i="244"/>
  <c r="C46" i="244"/>
  <c r="B46" i="244"/>
  <c r="F45" i="244"/>
  <c r="C45" i="244"/>
  <c r="B45" i="244"/>
  <c r="F44" i="244"/>
  <c r="C44" i="244"/>
  <c r="B44" i="244"/>
  <c r="C49" i="244" l="1"/>
  <c r="B49" i="244"/>
  <c r="B54" i="243"/>
  <c r="B53" i="243"/>
  <c r="B52" i="243"/>
  <c r="B51" i="243"/>
  <c r="B50" i="243"/>
  <c r="C48" i="243"/>
  <c r="B48" i="243"/>
  <c r="C47" i="243"/>
  <c r="B47" i="243"/>
  <c r="C46" i="243"/>
  <c r="B46" i="243"/>
  <c r="F45" i="243"/>
  <c r="C45" i="243"/>
  <c r="B45" i="243"/>
  <c r="F44" i="243"/>
  <c r="C44" i="243"/>
  <c r="B44" i="243"/>
  <c r="C49" i="243" l="1"/>
  <c r="B49" i="243"/>
  <c r="B54" i="242"/>
  <c r="B53" i="242"/>
  <c r="B52" i="242"/>
  <c r="B51" i="242"/>
  <c r="B50" i="242"/>
  <c r="C48" i="242"/>
  <c r="B48" i="242"/>
  <c r="C47" i="242"/>
  <c r="B47" i="242"/>
  <c r="C46" i="242"/>
  <c r="B46" i="242"/>
  <c r="F45" i="242"/>
  <c r="C45" i="242"/>
  <c r="B45" i="242"/>
  <c r="F44" i="242"/>
  <c r="C44" i="242"/>
  <c r="B44" i="242"/>
  <c r="C49" i="242" l="1"/>
  <c r="B49" i="242"/>
  <c r="C44" i="241"/>
  <c r="F44" i="241"/>
  <c r="C45" i="241"/>
  <c r="F45" i="241"/>
  <c r="C46" i="241"/>
  <c r="C47" i="241"/>
  <c r="C48" i="241"/>
  <c r="B54" i="241"/>
  <c r="B53" i="241"/>
  <c r="B52" i="241"/>
  <c r="B51" i="241"/>
  <c r="B50" i="241"/>
  <c r="B48" i="241"/>
  <c r="B47" i="241"/>
  <c r="B46" i="241"/>
  <c r="B45" i="241"/>
  <c r="B44" i="241"/>
  <c r="C49" i="241" l="1"/>
  <c r="B49" i="241"/>
  <c r="B55" i="240"/>
  <c r="B54" i="240"/>
  <c r="B53" i="240"/>
  <c r="B52" i="240"/>
  <c r="B51" i="240"/>
  <c r="C49" i="240"/>
  <c r="B49" i="240"/>
  <c r="C48" i="240"/>
  <c r="B48" i="240"/>
  <c r="C47" i="240"/>
  <c r="B47" i="240"/>
  <c r="F46" i="240"/>
  <c r="C46" i="240"/>
  <c r="B46" i="240"/>
  <c r="F45" i="240"/>
  <c r="C45" i="240"/>
  <c r="B45" i="240"/>
  <c r="C50" i="240" l="1"/>
  <c r="B50" i="240"/>
  <c r="B55" i="239"/>
  <c r="B54" i="239"/>
  <c r="B53" i="239"/>
  <c r="B52" i="239"/>
  <c r="B51" i="239"/>
  <c r="C49" i="239"/>
  <c r="B49" i="239"/>
  <c r="C48" i="239"/>
  <c r="B48" i="239"/>
  <c r="C47" i="239"/>
  <c r="B47" i="239"/>
  <c r="F46" i="239"/>
  <c r="C46" i="239"/>
  <c r="B46" i="239"/>
  <c r="F45" i="239"/>
  <c r="C45" i="239"/>
  <c r="B45" i="239"/>
  <c r="C50" i="239" l="1"/>
  <c r="B50" i="239"/>
  <c r="B55" i="238"/>
  <c r="B54" i="238"/>
  <c r="B53" i="238"/>
  <c r="B52" i="238"/>
  <c r="B51" i="238"/>
  <c r="C49" i="238"/>
  <c r="B49" i="238"/>
  <c r="C48" i="238"/>
  <c r="B48" i="238"/>
  <c r="C47" i="238"/>
  <c r="B47" i="238"/>
  <c r="F46" i="238"/>
  <c r="C46" i="238"/>
  <c r="B46" i="238"/>
  <c r="F45" i="238"/>
  <c r="C45" i="238"/>
  <c r="B45" i="238"/>
  <c r="B50" i="238" l="1"/>
  <c r="C50" i="238"/>
  <c r="B55" i="237"/>
  <c r="B54" i="237"/>
  <c r="B53" i="237"/>
  <c r="B52" i="237"/>
  <c r="B51" i="237"/>
  <c r="C49" i="237"/>
  <c r="B49" i="237"/>
  <c r="C48" i="237"/>
  <c r="B48" i="237"/>
  <c r="C47" i="237"/>
  <c r="B47" i="237"/>
  <c r="F46" i="237"/>
  <c r="C46" i="237"/>
  <c r="B46" i="237"/>
  <c r="F45" i="237"/>
  <c r="C45" i="237"/>
  <c r="B45" i="237"/>
  <c r="C50" i="237" l="1"/>
  <c r="B50" i="237"/>
  <c r="B55" i="236"/>
  <c r="B54" i="236"/>
  <c r="B53" i="236"/>
  <c r="B52" i="236"/>
  <c r="B51" i="236"/>
  <c r="C49" i="236"/>
  <c r="B49" i="236"/>
  <c r="C48" i="236"/>
  <c r="B48" i="236"/>
  <c r="C47" i="236"/>
  <c r="B47" i="236"/>
  <c r="F46" i="236"/>
  <c r="C46" i="236"/>
  <c r="B46" i="236"/>
  <c r="F45" i="236"/>
  <c r="C45" i="236"/>
  <c r="B45" i="236"/>
  <c r="B50" i="236" l="1"/>
  <c r="C50" i="236"/>
  <c r="B55" i="235"/>
  <c r="B54" i="235"/>
  <c r="B53" i="235"/>
  <c r="B52" i="235"/>
  <c r="B51" i="235"/>
  <c r="C49" i="235"/>
  <c r="B49" i="235"/>
  <c r="C48" i="235"/>
  <c r="B48" i="235"/>
  <c r="C47" i="235"/>
  <c r="B47" i="235"/>
  <c r="F46" i="235"/>
  <c r="C46" i="235"/>
  <c r="B46" i="235"/>
  <c r="F45" i="235"/>
  <c r="C45" i="235"/>
  <c r="B45" i="235"/>
  <c r="B50" i="235" l="1"/>
  <c r="C50" i="235"/>
  <c r="B55" i="234"/>
  <c r="B54" i="234"/>
  <c r="B53" i="234"/>
  <c r="B52" i="234"/>
  <c r="B51" i="234"/>
  <c r="C49" i="234"/>
  <c r="B49" i="234"/>
  <c r="C48" i="234"/>
  <c r="B48" i="234"/>
  <c r="F47" i="234"/>
  <c r="C47" i="234"/>
  <c r="B47" i="234"/>
  <c r="F46" i="234"/>
  <c r="C46" i="234"/>
  <c r="B46" i="234"/>
  <c r="F45" i="234"/>
  <c r="C45" i="234"/>
  <c r="B45" i="234"/>
  <c r="F48" i="234" l="1"/>
  <c r="F49" i="234" s="1"/>
  <c r="B50" i="234"/>
  <c r="C50" i="234"/>
  <c r="B55" i="233"/>
  <c r="B54" i="233"/>
  <c r="B53" i="233"/>
  <c r="B52" i="233"/>
  <c r="B51" i="233"/>
  <c r="C49" i="233"/>
  <c r="B49" i="233"/>
  <c r="C48" i="233"/>
  <c r="B48" i="233"/>
  <c r="F47" i="233"/>
  <c r="C47" i="233"/>
  <c r="B47" i="233"/>
  <c r="F46" i="233"/>
  <c r="C46" i="233"/>
  <c r="B46" i="233"/>
  <c r="F45" i="233"/>
  <c r="C45" i="233"/>
  <c r="B45" i="233"/>
  <c r="F50" i="234" l="1"/>
  <c r="F48" i="233"/>
  <c r="F49" i="233" s="1"/>
  <c r="B50" i="233"/>
  <c r="C50" i="233"/>
  <c r="B55" i="232"/>
  <c r="B54" i="232"/>
  <c r="B53" i="232"/>
  <c r="B52" i="232"/>
  <c r="B51" i="232"/>
  <c r="C49" i="232"/>
  <c r="B49" i="232"/>
  <c r="C48" i="232"/>
  <c r="B48" i="232"/>
  <c r="F47" i="232"/>
  <c r="C47" i="232"/>
  <c r="B47" i="232"/>
  <c r="F46" i="232"/>
  <c r="C46" i="232"/>
  <c r="B46" i="232"/>
  <c r="F45" i="232"/>
  <c r="C45" i="232"/>
  <c r="B45" i="232"/>
  <c r="F50" i="233" l="1"/>
  <c r="F48" i="232"/>
  <c r="F49" i="232" s="1"/>
  <c r="B50" i="232"/>
  <c r="C50" i="232"/>
  <c r="B55" i="231"/>
  <c r="B54" i="231"/>
  <c r="B53" i="231"/>
  <c r="B52" i="231"/>
  <c r="B51" i="231"/>
  <c r="C49" i="231"/>
  <c r="B49" i="231"/>
  <c r="C48" i="231"/>
  <c r="B48" i="231"/>
  <c r="F47" i="231"/>
  <c r="C47" i="231"/>
  <c r="B47" i="231"/>
  <c r="F46" i="231"/>
  <c r="C46" i="231"/>
  <c r="B46" i="231"/>
  <c r="F45" i="231"/>
  <c r="C45" i="231"/>
  <c r="B45" i="231"/>
  <c r="F50" i="232" l="1"/>
  <c r="F48" i="231"/>
  <c r="F49" i="231" s="1"/>
  <c r="B50" i="231"/>
  <c r="C50" i="231"/>
  <c r="B55" i="230"/>
  <c r="B54" i="230"/>
  <c r="B53" i="230"/>
  <c r="B52" i="230"/>
  <c r="B51" i="230"/>
  <c r="C49" i="230"/>
  <c r="B49" i="230"/>
  <c r="C48" i="230"/>
  <c r="B48" i="230"/>
  <c r="F47" i="230"/>
  <c r="C47" i="230"/>
  <c r="B47" i="230"/>
  <c r="F46" i="230"/>
  <c r="C46" i="230"/>
  <c r="B46" i="230"/>
  <c r="F45" i="230"/>
  <c r="C45" i="230"/>
  <c r="B45" i="230"/>
  <c r="F50" i="231" l="1"/>
  <c r="B50" i="230"/>
  <c r="C50" i="230"/>
  <c r="F48" i="230"/>
  <c r="F49" i="230" s="1"/>
  <c r="B55" i="229"/>
  <c r="B54" i="229"/>
  <c r="B53" i="229"/>
  <c r="B52" i="229"/>
  <c r="B51" i="229"/>
  <c r="C49" i="229"/>
  <c r="B49" i="229"/>
  <c r="C48" i="229"/>
  <c r="B48" i="229"/>
  <c r="F47" i="229"/>
  <c r="C47" i="229"/>
  <c r="B47" i="229"/>
  <c r="F46" i="229"/>
  <c r="C46" i="229"/>
  <c r="B46" i="229"/>
  <c r="F45" i="229"/>
  <c r="C45" i="229"/>
  <c r="B45" i="229"/>
  <c r="F50" i="230" l="1"/>
  <c r="F48" i="229"/>
  <c r="F49" i="229" s="1"/>
  <c r="B50" i="229"/>
  <c r="C50" i="229"/>
  <c r="B55" i="228"/>
  <c r="B54" i="228"/>
  <c r="B53" i="228"/>
  <c r="B52" i="228"/>
  <c r="B51" i="228"/>
  <c r="C49" i="228"/>
  <c r="B49" i="228"/>
  <c r="C48" i="228"/>
  <c r="B48" i="228"/>
  <c r="F47" i="228"/>
  <c r="C47" i="228"/>
  <c r="B47" i="228"/>
  <c r="F46" i="228"/>
  <c r="C46" i="228"/>
  <c r="B46" i="228"/>
  <c r="F45" i="228"/>
  <c r="C45" i="228"/>
  <c r="B45" i="228"/>
  <c r="F50" i="229" l="1"/>
  <c r="F48" i="228"/>
  <c r="F49" i="228" s="1"/>
  <c r="B50" i="228"/>
  <c r="C50" i="228"/>
  <c r="B55" i="227"/>
  <c r="B54" i="227"/>
  <c r="B53" i="227"/>
  <c r="B52" i="227"/>
  <c r="B51" i="227"/>
  <c r="C49" i="227"/>
  <c r="B49" i="227"/>
  <c r="C48" i="227"/>
  <c r="B48" i="227"/>
  <c r="F47" i="227"/>
  <c r="C47" i="227"/>
  <c r="B47" i="227"/>
  <c r="F46" i="227"/>
  <c r="C46" i="227"/>
  <c r="B46" i="227"/>
  <c r="F45" i="227"/>
  <c r="C45" i="227"/>
  <c r="B45" i="227"/>
  <c r="F50" i="228" l="1"/>
  <c r="F48" i="227"/>
  <c r="F49" i="227" s="1"/>
  <c r="B50" i="227"/>
  <c r="C50" i="227"/>
  <c r="B55" i="226"/>
  <c r="B54" i="226"/>
  <c r="B53" i="226"/>
  <c r="B52" i="226"/>
  <c r="B51" i="226"/>
  <c r="C49" i="226"/>
  <c r="B49" i="226"/>
  <c r="C48" i="226"/>
  <c r="B48" i="226"/>
  <c r="F47" i="226"/>
  <c r="C47" i="226"/>
  <c r="B47" i="226"/>
  <c r="F46" i="226"/>
  <c r="C46" i="226"/>
  <c r="B46" i="226"/>
  <c r="F45" i="226"/>
  <c r="C45" i="226"/>
  <c r="B45" i="226"/>
  <c r="F50" i="227" l="1"/>
  <c r="B50" i="226"/>
  <c r="C50" i="226"/>
  <c r="F48" i="226"/>
  <c r="F49" i="226" s="1"/>
  <c r="B55" i="225"/>
  <c r="B54" i="225"/>
  <c r="B53" i="225"/>
  <c r="B52" i="225"/>
  <c r="B51" i="225"/>
  <c r="C49" i="225"/>
  <c r="B49" i="225"/>
  <c r="C48" i="225"/>
  <c r="B48" i="225"/>
  <c r="F47" i="225"/>
  <c r="C47" i="225"/>
  <c r="B47" i="225"/>
  <c r="F46" i="225"/>
  <c r="C46" i="225"/>
  <c r="B46" i="225"/>
  <c r="F45" i="225"/>
  <c r="C45" i="225"/>
  <c r="B45" i="225"/>
  <c r="F50" i="226" l="1"/>
  <c r="F48" i="225"/>
  <c r="F49" i="225" s="1"/>
  <c r="B50" i="225"/>
  <c r="C50" i="225"/>
  <c r="B55" i="224"/>
  <c r="B54" i="224"/>
  <c r="B53" i="224"/>
  <c r="B52" i="224"/>
  <c r="B51" i="224"/>
  <c r="C49" i="224"/>
  <c r="B49" i="224"/>
  <c r="C48" i="224"/>
  <c r="B48" i="224"/>
  <c r="F47" i="224"/>
  <c r="C47" i="224"/>
  <c r="B47" i="224"/>
  <c r="F46" i="224"/>
  <c r="C46" i="224"/>
  <c r="B46" i="224"/>
  <c r="F45" i="224"/>
  <c r="C45" i="224"/>
  <c r="B45" i="224"/>
  <c r="F50" i="225" l="1"/>
  <c r="C50" i="224"/>
  <c r="B50" i="224"/>
  <c r="F48" i="224"/>
  <c r="B55" i="223"/>
  <c r="B54" i="223"/>
  <c r="B53" i="223"/>
  <c r="B52" i="223"/>
  <c r="B51" i="223"/>
  <c r="C49" i="223"/>
  <c r="B49" i="223"/>
  <c r="C48" i="223"/>
  <c r="B48" i="223"/>
  <c r="F47" i="223"/>
  <c r="C47" i="223"/>
  <c r="B47" i="223"/>
  <c r="F46" i="223"/>
  <c r="C46" i="223"/>
  <c r="B46" i="223"/>
  <c r="F45" i="223"/>
  <c r="C45" i="223"/>
  <c r="B45" i="223"/>
  <c r="F50" i="224" l="1"/>
  <c r="F49" i="224"/>
  <c r="F48" i="223"/>
  <c r="B50" i="223"/>
  <c r="C50" i="223"/>
  <c r="B55" i="222"/>
  <c r="B54" i="222"/>
  <c r="B53" i="222"/>
  <c r="B52" i="222"/>
  <c r="B51" i="222"/>
  <c r="C49" i="222"/>
  <c r="B49" i="222"/>
  <c r="C48" i="222"/>
  <c r="B48" i="222"/>
  <c r="F47" i="222"/>
  <c r="C47" i="222"/>
  <c r="B47" i="222"/>
  <c r="F46" i="222"/>
  <c r="C46" i="222"/>
  <c r="B46" i="222"/>
  <c r="F45" i="222"/>
  <c r="C45" i="222"/>
  <c r="B45" i="222"/>
  <c r="F50" i="223" l="1"/>
  <c r="F49" i="223"/>
  <c r="C50" i="222"/>
  <c r="F48" i="222"/>
  <c r="B50" i="222"/>
  <c r="B55" i="221"/>
  <c r="B54" i="221"/>
  <c r="B53" i="221"/>
  <c r="B52" i="221"/>
  <c r="B51" i="221"/>
  <c r="C49" i="221"/>
  <c r="B49" i="221"/>
  <c r="C48" i="221"/>
  <c r="B48" i="221"/>
  <c r="F47" i="221"/>
  <c r="C47" i="221"/>
  <c r="B47" i="221"/>
  <c r="F46" i="221"/>
  <c r="C46" i="221"/>
  <c r="B46" i="221"/>
  <c r="F45" i="221"/>
  <c r="C45" i="221"/>
  <c r="B45" i="221"/>
  <c r="F50" i="222" l="1"/>
  <c r="F49" i="222"/>
  <c r="C50" i="221"/>
  <c r="F48" i="221"/>
  <c r="F49" i="221" s="1"/>
  <c r="B50" i="221"/>
  <c r="B55" i="220"/>
  <c r="B54" i="220"/>
  <c r="B53" i="220"/>
  <c r="B52" i="220"/>
  <c r="B51" i="220"/>
  <c r="C49" i="220"/>
  <c r="B49" i="220"/>
  <c r="C48" i="220"/>
  <c r="B48" i="220"/>
  <c r="F47" i="220"/>
  <c r="C47" i="220"/>
  <c r="B47" i="220"/>
  <c r="F46" i="220"/>
  <c r="C46" i="220"/>
  <c r="B46" i="220"/>
  <c r="F45" i="220"/>
  <c r="C45" i="220"/>
  <c r="B45" i="220"/>
  <c r="F50" i="221" l="1"/>
  <c r="F48" i="220"/>
  <c r="F49" i="220" s="1"/>
  <c r="B50" i="220"/>
  <c r="C50" i="220"/>
  <c r="B55" i="219"/>
  <c r="B54" i="219"/>
  <c r="B53" i="219"/>
  <c r="B52" i="219"/>
  <c r="B51" i="219"/>
  <c r="C49" i="219"/>
  <c r="B49" i="219"/>
  <c r="C48" i="219"/>
  <c r="B48" i="219"/>
  <c r="F47" i="219"/>
  <c r="C47" i="219"/>
  <c r="B47" i="219"/>
  <c r="F46" i="219"/>
  <c r="C46" i="219"/>
  <c r="B46" i="219"/>
  <c r="F45" i="219"/>
  <c r="C45" i="219"/>
  <c r="B45" i="219"/>
  <c r="F50" i="220" l="1"/>
  <c r="F48" i="219"/>
  <c r="F49" i="219" s="1"/>
  <c r="B50" i="219"/>
  <c r="C50" i="219"/>
  <c r="B55" i="218"/>
  <c r="B54" i="218"/>
  <c r="B53" i="218"/>
  <c r="B52" i="218"/>
  <c r="B51" i="218"/>
  <c r="C49" i="218"/>
  <c r="B49" i="218"/>
  <c r="C48" i="218"/>
  <c r="B48" i="218"/>
  <c r="F47" i="218"/>
  <c r="C47" i="218"/>
  <c r="B47" i="218"/>
  <c r="F46" i="218"/>
  <c r="C46" i="218"/>
  <c r="B46" i="218"/>
  <c r="F45" i="218"/>
  <c r="C45" i="218"/>
  <c r="B45" i="218"/>
  <c r="F50" i="219" l="1"/>
  <c r="F48" i="218"/>
  <c r="F49" i="218" s="1"/>
  <c r="B50" i="218"/>
  <c r="C50" i="218"/>
  <c r="B55" i="217"/>
  <c r="B54" i="217"/>
  <c r="B53" i="217"/>
  <c r="B52" i="217"/>
  <c r="B51" i="217"/>
  <c r="C49" i="217"/>
  <c r="B49" i="217"/>
  <c r="C48" i="217"/>
  <c r="B48" i="217"/>
  <c r="F47" i="217"/>
  <c r="C47" i="217"/>
  <c r="B47" i="217"/>
  <c r="F46" i="217"/>
  <c r="C46" i="217"/>
  <c r="B46" i="217"/>
  <c r="F45" i="217"/>
  <c r="C45" i="217"/>
  <c r="B45" i="217"/>
  <c r="F50" i="218" l="1"/>
  <c r="B50" i="217"/>
  <c r="F48" i="217"/>
  <c r="F49" i="217" s="1"/>
  <c r="C50" i="217"/>
  <c r="B55" i="216"/>
  <c r="B54" i="216"/>
  <c r="B53" i="216"/>
  <c r="B52" i="216"/>
  <c r="B51" i="216"/>
  <c r="C49" i="216"/>
  <c r="B49" i="216"/>
  <c r="C48" i="216"/>
  <c r="B48" i="216"/>
  <c r="F47" i="216"/>
  <c r="C47" i="216"/>
  <c r="B47" i="216"/>
  <c r="F46" i="216"/>
  <c r="C46" i="216"/>
  <c r="B46" i="216"/>
  <c r="F45" i="216"/>
  <c r="C45" i="216"/>
  <c r="B45" i="216"/>
  <c r="F50" i="217" l="1"/>
  <c r="B50" i="216"/>
  <c r="C50" i="216"/>
  <c r="F48" i="216"/>
  <c r="F49" i="216" s="1"/>
  <c r="B55" i="215"/>
  <c r="B54" i="215"/>
  <c r="B53" i="215"/>
  <c r="B52" i="215"/>
  <c r="B51" i="215"/>
  <c r="C49" i="215"/>
  <c r="B49" i="215"/>
  <c r="C48" i="215"/>
  <c r="B48" i="215"/>
  <c r="F47" i="215"/>
  <c r="C47" i="215"/>
  <c r="B47" i="215"/>
  <c r="F46" i="215"/>
  <c r="C46" i="215"/>
  <c r="B46" i="215"/>
  <c r="F45" i="215"/>
  <c r="C45" i="215"/>
  <c r="B45" i="215"/>
  <c r="F50" i="216" l="1"/>
  <c r="B50" i="215"/>
  <c r="F48" i="215"/>
  <c r="F49" i="215" s="1"/>
  <c r="C50" i="215"/>
  <c r="B45" i="214"/>
  <c r="C45" i="214"/>
  <c r="F45" i="214"/>
  <c r="B46" i="214"/>
  <c r="C46" i="214"/>
  <c r="F46" i="214"/>
  <c r="B47" i="214"/>
  <c r="C47" i="214"/>
  <c r="F47" i="214"/>
  <c r="B48" i="214"/>
  <c r="C48" i="214"/>
  <c r="B49" i="214"/>
  <c r="C49" i="214"/>
  <c r="B51" i="214"/>
  <c r="B52" i="214"/>
  <c r="B53" i="214"/>
  <c r="B54" i="214"/>
  <c r="B55" i="214"/>
  <c r="F50" i="215" l="1"/>
  <c r="B50" i="214"/>
  <c r="C50" i="214"/>
  <c r="F48" i="214"/>
  <c r="F49" i="214" s="1"/>
  <c r="B63" i="213"/>
  <c r="B62" i="213"/>
  <c r="B61" i="213"/>
  <c r="B60" i="213"/>
  <c r="B59" i="213"/>
  <c r="C57" i="213"/>
  <c r="B57" i="213"/>
  <c r="C56" i="213"/>
  <c r="B56" i="213"/>
  <c r="F55" i="213"/>
  <c r="C55" i="213"/>
  <c r="B55" i="213"/>
  <c r="F54" i="213"/>
  <c r="C54" i="213"/>
  <c r="B54" i="213"/>
  <c r="F53" i="213"/>
  <c r="C53" i="213"/>
  <c r="B53" i="213"/>
  <c r="F50" i="214" l="1"/>
  <c r="B58" i="213"/>
  <c r="F56" i="213"/>
  <c r="F57" i="213" s="1"/>
  <c r="C58" i="213"/>
  <c r="B63" i="212"/>
  <c r="B62" i="212"/>
  <c r="B61" i="212"/>
  <c r="B60" i="212"/>
  <c r="B59" i="212"/>
  <c r="C57" i="212"/>
  <c r="B57" i="212"/>
  <c r="C56" i="212"/>
  <c r="B56" i="212"/>
  <c r="F55" i="212"/>
  <c r="C55" i="212"/>
  <c r="B55" i="212"/>
  <c r="F54" i="212"/>
  <c r="C54" i="212"/>
  <c r="B54" i="212"/>
  <c r="F53" i="212"/>
  <c r="C53" i="212"/>
  <c r="B53" i="212"/>
  <c r="F58" i="213" l="1"/>
  <c r="F56" i="212"/>
  <c r="F57" i="212" s="1"/>
  <c r="B58" i="212"/>
  <c r="C58" i="212"/>
  <c r="B63" i="211"/>
  <c r="B62" i="211"/>
  <c r="B61" i="211"/>
  <c r="B60" i="211"/>
  <c r="B59" i="211"/>
  <c r="C57" i="211"/>
  <c r="B57" i="211"/>
  <c r="C56" i="211"/>
  <c r="B56" i="211"/>
  <c r="F55" i="211"/>
  <c r="C55" i="211"/>
  <c r="B55" i="211"/>
  <c r="F54" i="211"/>
  <c r="C54" i="211"/>
  <c r="B54" i="211"/>
  <c r="F53" i="211"/>
  <c r="C53" i="211"/>
  <c r="B53" i="211"/>
  <c r="F58" i="212" l="1"/>
  <c r="C58" i="211"/>
  <c r="F56" i="211"/>
  <c r="F57" i="211" s="1"/>
  <c r="B58" i="211"/>
  <c r="B63" i="210"/>
  <c r="B62" i="210"/>
  <c r="B61" i="210"/>
  <c r="B60" i="210"/>
  <c r="B59" i="210"/>
  <c r="C57" i="210"/>
  <c r="B57" i="210"/>
  <c r="C56" i="210"/>
  <c r="B56" i="210"/>
  <c r="F55" i="210"/>
  <c r="C55" i="210"/>
  <c r="B55" i="210"/>
  <c r="F54" i="210"/>
  <c r="C54" i="210"/>
  <c r="B54" i="210"/>
  <c r="F53" i="210"/>
  <c r="C53" i="210"/>
  <c r="B53" i="210"/>
  <c r="F58" i="211" l="1"/>
  <c r="F56" i="210"/>
  <c r="F57" i="210" s="1"/>
  <c r="B58" i="210"/>
  <c r="C58" i="210"/>
  <c r="B63" i="209"/>
  <c r="B62" i="209"/>
  <c r="B61" i="209"/>
  <c r="B60" i="209"/>
  <c r="B59" i="209"/>
  <c r="C57" i="209"/>
  <c r="B57" i="209"/>
  <c r="C56" i="209"/>
  <c r="B56" i="209"/>
  <c r="F55" i="209"/>
  <c r="C55" i="209"/>
  <c r="B55" i="209"/>
  <c r="F54" i="209"/>
  <c r="C54" i="209"/>
  <c r="B54" i="209"/>
  <c r="F53" i="209"/>
  <c r="C53" i="209"/>
  <c r="B53" i="209"/>
  <c r="F58" i="210" l="1"/>
  <c r="B58" i="209"/>
  <c r="C58" i="209"/>
  <c r="F56" i="209"/>
  <c r="F56" i="208"/>
  <c r="B64" i="208"/>
  <c r="B63" i="208"/>
  <c r="B62" i="208"/>
  <c r="B61" i="208"/>
  <c r="B60" i="208"/>
  <c r="C58" i="208"/>
  <c r="B58" i="208"/>
  <c r="C57" i="208"/>
  <c r="B57" i="208"/>
  <c r="C56" i="208"/>
  <c r="B56" i="208"/>
  <c r="F55" i="208"/>
  <c r="C55" i="208"/>
  <c r="B55" i="208"/>
  <c r="F54" i="208"/>
  <c r="C54" i="208"/>
  <c r="B54" i="208"/>
  <c r="F58" i="209" l="1"/>
  <c r="F57" i="209"/>
  <c r="F57" i="208"/>
  <c r="F58" i="208" s="1"/>
  <c r="B59" i="208"/>
  <c r="C59" i="208"/>
  <c r="B65" i="207"/>
  <c r="B64" i="207"/>
  <c r="B63" i="207"/>
  <c r="B62" i="207"/>
  <c r="B61" i="207"/>
  <c r="C59" i="207"/>
  <c r="B59" i="207"/>
  <c r="C58" i="207"/>
  <c r="B58" i="207"/>
  <c r="F57" i="207"/>
  <c r="C57" i="207"/>
  <c r="B57" i="207"/>
  <c r="F56" i="207"/>
  <c r="C56" i="207"/>
  <c r="B56" i="207"/>
  <c r="F55" i="207"/>
  <c r="C55" i="207"/>
  <c r="B55" i="207"/>
  <c r="F59" i="208" l="1"/>
  <c r="F58" i="207"/>
  <c r="F59" i="207" s="1"/>
  <c r="B60" i="207"/>
  <c r="C60" i="207"/>
  <c r="B65" i="206"/>
  <c r="B64" i="206"/>
  <c r="B63" i="206"/>
  <c r="B62" i="206"/>
  <c r="B61" i="206"/>
  <c r="C59" i="206"/>
  <c r="B59" i="206"/>
  <c r="C58" i="206"/>
  <c r="B58" i="206"/>
  <c r="F57" i="206"/>
  <c r="C57" i="206"/>
  <c r="B57" i="206"/>
  <c r="F56" i="206"/>
  <c r="C56" i="206"/>
  <c r="B56" i="206"/>
  <c r="F55" i="206"/>
  <c r="C55" i="206"/>
  <c r="B55" i="206"/>
  <c r="F60" i="207" l="1"/>
  <c r="B60" i="206"/>
  <c r="C60" i="206"/>
  <c r="F58" i="206"/>
  <c r="F59" i="206" s="1"/>
  <c r="B65" i="205"/>
  <c r="B64" i="205"/>
  <c r="B63" i="205"/>
  <c r="B62" i="205"/>
  <c r="B61" i="205"/>
  <c r="C59" i="205"/>
  <c r="B59" i="205"/>
  <c r="C58" i="205"/>
  <c r="B58" i="205"/>
  <c r="F57" i="205"/>
  <c r="C57" i="205"/>
  <c r="B57" i="205"/>
  <c r="F56" i="205"/>
  <c r="C56" i="205"/>
  <c r="B56" i="205"/>
  <c r="F55" i="205"/>
  <c r="C55" i="205"/>
  <c r="B55" i="205"/>
  <c r="F60" i="206" l="1"/>
  <c r="F58" i="205"/>
  <c r="F59" i="205" s="1"/>
  <c r="B60" i="205"/>
  <c r="C60" i="205"/>
  <c r="B64" i="204"/>
  <c r="B63" i="204"/>
  <c r="B62" i="204"/>
  <c r="B61" i="204"/>
  <c r="B60" i="204"/>
  <c r="C58" i="204"/>
  <c r="B58" i="204"/>
  <c r="C57" i="204"/>
  <c r="B57" i="204"/>
  <c r="F56" i="204"/>
  <c r="C56" i="204"/>
  <c r="B56" i="204"/>
  <c r="F55" i="204"/>
  <c r="C55" i="204"/>
  <c r="B55" i="204"/>
  <c r="F54" i="204"/>
  <c r="C54" i="204"/>
  <c r="B54" i="204"/>
  <c r="F60" i="205" l="1"/>
  <c r="B59" i="204"/>
  <c r="F57" i="204"/>
  <c r="F58" i="204" s="1"/>
  <c r="C59" i="204"/>
  <c r="B64" i="203"/>
  <c r="B63" i="203"/>
  <c r="B62" i="203"/>
  <c r="B61" i="203"/>
  <c r="B60" i="203"/>
  <c r="C58" i="203"/>
  <c r="B58" i="203"/>
  <c r="C57" i="203"/>
  <c r="B57" i="203"/>
  <c r="F56" i="203"/>
  <c r="C56" i="203"/>
  <c r="B56" i="203"/>
  <c r="F55" i="203"/>
  <c r="C55" i="203"/>
  <c r="B55" i="203"/>
  <c r="F54" i="203"/>
  <c r="C54" i="203"/>
  <c r="B54" i="203"/>
  <c r="F59" i="204" l="1"/>
  <c r="F57" i="203"/>
  <c r="F58" i="203" s="1"/>
  <c r="B59" i="203"/>
  <c r="C59" i="203"/>
  <c r="B64" i="202"/>
  <c r="B63" i="202"/>
  <c r="B62" i="202"/>
  <c r="B61" i="202"/>
  <c r="B60" i="202"/>
  <c r="C58" i="202"/>
  <c r="B58" i="202"/>
  <c r="C57" i="202"/>
  <c r="B57" i="202"/>
  <c r="F56" i="202"/>
  <c r="C56" i="202"/>
  <c r="B56" i="202"/>
  <c r="F55" i="202"/>
  <c r="C55" i="202"/>
  <c r="B55" i="202"/>
  <c r="F54" i="202"/>
  <c r="C54" i="202"/>
  <c r="B54" i="202"/>
  <c r="F59" i="203" l="1"/>
  <c r="F57" i="202"/>
  <c r="F58" i="202" s="1"/>
  <c r="B59" i="202"/>
  <c r="C59" i="202"/>
  <c r="B64" i="201"/>
  <c r="B63" i="201"/>
  <c r="B62" i="201"/>
  <c r="B61" i="201"/>
  <c r="B60" i="201"/>
  <c r="C58" i="201"/>
  <c r="B58" i="201"/>
  <c r="C57" i="201"/>
  <c r="B57" i="201"/>
  <c r="F56" i="201"/>
  <c r="C56" i="201"/>
  <c r="B56" i="201"/>
  <c r="F55" i="201"/>
  <c r="C55" i="201"/>
  <c r="B55" i="201"/>
  <c r="F54" i="201"/>
  <c r="C54" i="201"/>
  <c r="B54" i="201"/>
  <c r="F59" i="202" l="1"/>
  <c r="F57" i="201"/>
  <c r="F58" i="201" s="1"/>
  <c r="B59" i="201"/>
  <c r="C59" i="201"/>
  <c r="B64" i="200"/>
  <c r="B63" i="200"/>
  <c r="B62" i="200"/>
  <c r="B61" i="200"/>
  <c r="B60" i="200"/>
  <c r="C58" i="200"/>
  <c r="B58" i="200"/>
  <c r="C57" i="200"/>
  <c r="B57" i="200"/>
  <c r="F56" i="200"/>
  <c r="C56" i="200"/>
  <c r="B56" i="200"/>
  <c r="F55" i="200"/>
  <c r="C55" i="200"/>
  <c r="B55" i="200"/>
  <c r="F54" i="200"/>
  <c r="C54" i="200"/>
  <c r="B54" i="200"/>
  <c r="F59" i="201" l="1"/>
  <c r="F57" i="200"/>
  <c r="F58" i="200" s="1"/>
  <c r="B59" i="200"/>
  <c r="C59" i="200"/>
  <c r="B54" i="199"/>
  <c r="C54" i="199"/>
  <c r="F54" i="199"/>
  <c r="B55" i="199"/>
  <c r="C55" i="199"/>
  <c r="F55" i="199"/>
  <c r="B56" i="199"/>
  <c r="C56" i="199"/>
  <c r="F56" i="199"/>
  <c r="B57" i="199"/>
  <c r="C57" i="199"/>
  <c r="B58" i="199"/>
  <c r="C58" i="199"/>
  <c r="B60" i="199"/>
  <c r="B61" i="199"/>
  <c r="B62" i="199"/>
  <c r="B63" i="199"/>
  <c r="B64" i="199"/>
  <c r="F59" i="200" l="1"/>
  <c r="B59" i="199"/>
  <c r="F57" i="199"/>
  <c r="F58" i="199" s="1"/>
  <c r="C59" i="199"/>
  <c r="B64" i="198"/>
  <c r="B63" i="198"/>
  <c r="B62" i="198"/>
  <c r="B61" i="198"/>
  <c r="B60" i="198"/>
  <c r="C58" i="198"/>
  <c r="B58" i="198"/>
  <c r="C57" i="198"/>
  <c r="B57" i="198"/>
  <c r="F56" i="198"/>
  <c r="C56" i="198"/>
  <c r="B56" i="198"/>
  <c r="F55" i="198"/>
  <c r="C55" i="198"/>
  <c r="B55" i="198"/>
  <c r="F54" i="198"/>
  <c r="C54" i="198"/>
  <c r="B54" i="198"/>
  <c r="F59" i="199" l="1"/>
  <c r="B59" i="198"/>
  <c r="F57" i="198"/>
  <c r="F58" i="198" s="1"/>
  <c r="C59" i="198"/>
  <c r="B62" i="197"/>
  <c r="B61" i="197"/>
  <c r="B60" i="197"/>
  <c r="B59" i="197"/>
  <c r="B58" i="197"/>
  <c r="C56" i="197"/>
  <c r="B56" i="197"/>
  <c r="C55" i="197"/>
  <c r="B55" i="197"/>
  <c r="F54" i="197"/>
  <c r="C54" i="197"/>
  <c r="B54" i="197"/>
  <c r="F53" i="197"/>
  <c r="C53" i="197"/>
  <c r="B53" i="197"/>
  <c r="F52" i="197"/>
  <c r="C52" i="197"/>
  <c r="B52" i="197"/>
  <c r="F59" i="198" l="1"/>
  <c r="F55" i="197"/>
  <c r="F56" i="197" s="1"/>
  <c r="B57" i="197"/>
  <c r="C57" i="197"/>
  <c r="B62" i="196"/>
  <c r="B61" i="196"/>
  <c r="B60" i="196"/>
  <c r="B59" i="196"/>
  <c r="B58" i="196"/>
  <c r="C56" i="196"/>
  <c r="B56" i="196"/>
  <c r="C55" i="196"/>
  <c r="B55" i="196"/>
  <c r="F54" i="196"/>
  <c r="C54" i="196"/>
  <c r="B54" i="196"/>
  <c r="F53" i="196"/>
  <c r="C53" i="196"/>
  <c r="B53" i="196"/>
  <c r="F52" i="196"/>
  <c r="C52" i="196"/>
  <c r="B52" i="196"/>
  <c r="F57" i="197" l="1"/>
  <c r="F55" i="196"/>
  <c r="B57" i="196"/>
  <c r="C57" i="196"/>
  <c r="B62" i="195"/>
  <c r="B61" i="195"/>
  <c r="B60" i="195"/>
  <c r="B59" i="195"/>
  <c r="B58" i="195"/>
  <c r="C56" i="195"/>
  <c r="B56" i="195"/>
  <c r="C55" i="195"/>
  <c r="B55" i="195"/>
  <c r="F54" i="195"/>
  <c r="C54" i="195"/>
  <c r="B54" i="195"/>
  <c r="F53" i="195"/>
  <c r="C53" i="195"/>
  <c r="B53" i="195"/>
  <c r="F52" i="195"/>
  <c r="C52" i="195"/>
  <c r="B52" i="195"/>
  <c r="F57" i="196" l="1"/>
  <c r="F56" i="196"/>
  <c r="C57" i="195"/>
  <c r="F55" i="195"/>
  <c r="B57" i="195"/>
  <c r="B62" i="194"/>
  <c r="B61" i="194"/>
  <c r="B60" i="194"/>
  <c r="B59" i="194"/>
  <c r="B58" i="194"/>
  <c r="C56" i="194"/>
  <c r="B56" i="194"/>
  <c r="C55" i="194"/>
  <c r="B55" i="194"/>
  <c r="F54" i="194"/>
  <c r="C54" i="194"/>
  <c r="B54" i="194"/>
  <c r="F53" i="194"/>
  <c r="C53" i="194"/>
  <c r="B53" i="194"/>
  <c r="F52" i="194"/>
  <c r="C52" i="194"/>
  <c r="B52" i="194"/>
  <c r="F57" i="195" l="1"/>
  <c r="F56" i="195"/>
  <c r="B57" i="194"/>
  <c r="F55" i="194"/>
  <c r="F56" i="194" s="1"/>
  <c r="C57" i="194"/>
  <c r="B62" i="193"/>
  <c r="B61" i="193"/>
  <c r="B60" i="193"/>
  <c r="B59" i="193"/>
  <c r="B58" i="193"/>
  <c r="C56" i="193"/>
  <c r="B56" i="193"/>
  <c r="C55" i="193"/>
  <c r="B55" i="193"/>
  <c r="F54" i="193"/>
  <c r="C54" i="193"/>
  <c r="B54" i="193"/>
  <c r="F53" i="193"/>
  <c r="C53" i="193"/>
  <c r="B53" i="193"/>
  <c r="F52" i="193"/>
  <c r="C52" i="193"/>
  <c r="B52" i="193"/>
  <c r="F57" i="194" l="1"/>
  <c r="C57" i="193"/>
  <c r="F55" i="193"/>
  <c r="F56" i="193" s="1"/>
  <c r="B57" i="193"/>
  <c r="B62" i="192"/>
  <c r="B61" i="192"/>
  <c r="B60" i="192"/>
  <c r="B59" i="192"/>
  <c r="B58" i="192"/>
  <c r="C56" i="192"/>
  <c r="B56" i="192"/>
  <c r="C55" i="192"/>
  <c r="B55" i="192"/>
  <c r="F54" i="192"/>
  <c r="C54" i="192"/>
  <c r="B54" i="192"/>
  <c r="F53" i="192"/>
  <c r="C53" i="192"/>
  <c r="B53" i="192"/>
  <c r="F52" i="192"/>
  <c r="C52" i="192"/>
  <c r="B52" i="192"/>
  <c r="F57" i="193" l="1"/>
  <c r="F55" i="192"/>
  <c r="F56" i="192" s="1"/>
  <c r="B57" i="192"/>
  <c r="C57" i="192"/>
  <c r="B62" i="191"/>
  <c r="B61" i="191"/>
  <c r="B60" i="191"/>
  <c r="B59" i="191"/>
  <c r="B58" i="191"/>
  <c r="C56" i="191"/>
  <c r="B56" i="191"/>
  <c r="C55" i="191"/>
  <c r="B55" i="191"/>
  <c r="F54" i="191"/>
  <c r="C54" i="191"/>
  <c r="B54" i="191"/>
  <c r="F53" i="191"/>
  <c r="C53" i="191"/>
  <c r="B53" i="191"/>
  <c r="F52" i="191"/>
  <c r="C52" i="191"/>
  <c r="B52" i="191"/>
  <c r="F57" i="192" l="1"/>
  <c r="F55" i="191"/>
  <c r="B57" i="191"/>
  <c r="C57" i="191"/>
  <c r="B62" i="190"/>
  <c r="B61" i="190"/>
  <c r="B60" i="190"/>
  <c r="B59" i="190"/>
  <c r="B58" i="190"/>
  <c r="C56" i="190"/>
  <c r="B56" i="190"/>
  <c r="C55" i="190"/>
  <c r="B55" i="190"/>
  <c r="F54" i="190"/>
  <c r="C54" i="190"/>
  <c r="B54" i="190"/>
  <c r="F53" i="190"/>
  <c r="C53" i="190"/>
  <c r="B53" i="190"/>
  <c r="F52" i="190"/>
  <c r="C52" i="190"/>
  <c r="B52" i="190"/>
  <c r="F57" i="191" l="1"/>
  <c r="F56" i="191"/>
  <c r="F55" i="190"/>
  <c r="F56" i="190" s="1"/>
  <c r="B57" i="190"/>
  <c r="C57" i="190"/>
  <c r="B61" i="189"/>
  <c r="B60" i="189"/>
  <c r="B59" i="189"/>
  <c r="B58" i="189"/>
  <c r="B57" i="189"/>
  <c r="C55" i="189"/>
  <c r="B55" i="189"/>
  <c r="C54" i="189"/>
  <c r="B54" i="189"/>
  <c r="F53" i="189"/>
  <c r="C53" i="189"/>
  <c r="B53" i="189"/>
  <c r="F52" i="189"/>
  <c r="C52" i="189"/>
  <c r="B52" i="189"/>
  <c r="F51" i="189"/>
  <c r="C51" i="189"/>
  <c r="B51" i="189"/>
  <c r="F57" i="190" l="1"/>
  <c r="C56" i="189"/>
  <c r="F54" i="189"/>
  <c r="F55" i="189" s="1"/>
  <c r="B56" i="189"/>
  <c r="B61" i="188"/>
  <c r="B60" i="188"/>
  <c r="B59" i="188"/>
  <c r="B58" i="188"/>
  <c r="B57" i="188"/>
  <c r="C55" i="188"/>
  <c r="B55" i="188"/>
  <c r="C54" i="188"/>
  <c r="B54" i="188"/>
  <c r="F53" i="188"/>
  <c r="C53" i="188"/>
  <c r="B53" i="188"/>
  <c r="F52" i="188"/>
  <c r="C52" i="188"/>
  <c r="B52" i="188"/>
  <c r="F51" i="188"/>
  <c r="C51" i="188"/>
  <c r="B51" i="188"/>
  <c r="F56" i="189" l="1"/>
  <c r="B56" i="188"/>
  <c r="C56" i="188"/>
  <c r="F54" i="188"/>
  <c r="F55" i="188" s="1"/>
  <c r="B61" i="187"/>
  <c r="B60" i="187"/>
  <c r="B59" i="187"/>
  <c r="B58" i="187"/>
  <c r="B57" i="187"/>
  <c r="C55" i="187"/>
  <c r="B55" i="187"/>
  <c r="C54" i="187"/>
  <c r="B54" i="187"/>
  <c r="F53" i="187"/>
  <c r="C53" i="187"/>
  <c r="B53" i="187"/>
  <c r="F52" i="187"/>
  <c r="C52" i="187"/>
  <c r="B52" i="187"/>
  <c r="F51" i="187"/>
  <c r="C51" i="187"/>
  <c r="B51" i="187"/>
  <c r="F56" i="188" l="1"/>
  <c r="F54" i="187"/>
  <c r="B56" i="187"/>
  <c r="C56" i="187"/>
  <c r="B61" i="186"/>
  <c r="B60" i="186"/>
  <c r="B59" i="186"/>
  <c r="B58" i="186"/>
  <c r="B57" i="186"/>
  <c r="C55" i="186"/>
  <c r="B55" i="186"/>
  <c r="C54" i="186"/>
  <c r="B54" i="186"/>
  <c r="F53" i="186"/>
  <c r="C53" i="186"/>
  <c r="B53" i="186"/>
  <c r="F52" i="186"/>
  <c r="C52" i="186"/>
  <c r="B52" i="186"/>
  <c r="F51" i="186"/>
  <c r="C51" i="186"/>
  <c r="B51" i="186"/>
  <c r="F56" i="187" l="1"/>
  <c r="F55" i="187"/>
  <c r="B56" i="186"/>
  <c r="F54" i="186"/>
  <c r="F55" i="186" s="1"/>
  <c r="C56" i="186"/>
  <c r="B61" i="185"/>
  <c r="B60" i="185"/>
  <c r="B59" i="185"/>
  <c r="B58" i="185"/>
  <c r="B57" i="185"/>
  <c r="C55" i="185"/>
  <c r="B55" i="185"/>
  <c r="C54" i="185"/>
  <c r="B54" i="185"/>
  <c r="F53" i="185"/>
  <c r="C53" i="185"/>
  <c r="B53" i="185"/>
  <c r="F52" i="185"/>
  <c r="C52" i="185"/>
  <c r="B52" i="185"/>
  <c r="F51" i="185"/>
  <c r="C51" i="185"/>
  <c r="B51" i="185"/>
  <c r="F56" i="186" l="1"/>
  <c r="F54" i="185"/>
  <c r="F55" i="185" s="1"/>
  <c r="B56" i="185"/>
  <c r="C56" i="185"/>
  <c r="B61" i="184"/>
  <c r="B60" i="184"/>
  <c r="B59" i="184"/>
  <c r="B58" i="184"/>
  <c r="B57" i="184"/>
  <c r="C55" i="184"/>
  <c r="B55" i="184"/>
  <c r="C54" i="184"/>
  <c r="B54" i="184"/>
  <c r="F53" i="184"/>
  <c r="C53" i="184"/>
  <c r="B53" i="184"/>
  <c r="F52" i="184"/>
  <c r="C52" i="184"/>
  <c r="B52" i="184"/>
  <c r="F51" i="184"/>
  <c r="C51" i="184"/>
  <c r="B51" i="184"/>
  <c r="F56" i="185" l="1"/>
  <c r="F54" i="184"/>
  <c r="F55" i="184" s="1"/>
  <c r="B56" i="184"/>
  <c r="C56" i="184"/>
  <c r="B61" i="183"/>
  <c r="B60" i="183"/>
  <c r="B59" i="183"/>
  <c r="B58" i="183"/>
  <c r="B57" i="183"/>
  <c r="C55" i="183"/>
  <c r="B55" i="183"/>
  <c r="C54" i="183"/>
  <c r="B54" i="183"/>
  <c r="F53" i="183"/>
  <c r="C53" i="183"/>
  <c r="B53" i="183"/>
  <c r="F52" i="183"/>
  <c r="C52" i="183"/>
  <c r="B52" i="183"/>
  <c r="F51" i="183"/>
  <c r="C51" i="183"/>
  <c r="B51" i="183"/>
  <c r="F56" i="184" l="1"/>
  <c r="F54" i="183"/>
  <c r="F55" i="183" s="1"/>
  <c r="B56" i="183"/>
  <c r="C56" i="183"/>
  <c r="B61" i="182"/>
  <c r="B60" i="182"/>
  <c r="B59" i="182"/>
  <c r="B58" i="182"/>
  <c r="B57" i="182"/>
  <c r="C55" i="182"/>
  <c r="B55" i="182"/>
  <c r="C54" i="182"/>
  <c r="B54" i="182"/>
  <c r="F53" i="182"/>
  <c r="C53" i="182"/>
  <c r="B53" i="182"/>
  <c r="F52" i="182"/>
  <c r="C52" i="182"/>
  <c r="B52" i="182"/>
  <c r="F51" i="182"/>
  <c r="C51" i="182"/>
  <c r="B51" i="182"/>
  <c r="F56" i="183" l="1"/>
  <c r="F54" i="182"/>
  <c r="F55" i="182" s="1"/>
  <c r="B56" i="182"/>
  <c r="C56" i="182"/>
  <c r="B61" i="181"/>
  <c r="B60" i="181"/>
  <c r="B59" i="181"/>
  <c r="B58" i="181"/>
  <c r="B57" i="181"/>
  <c r="C55" i="181"/>
  <c r="B55" i="181"/>
  <c r="C54" i="181"/>
  <c r="B54" i="181"/>
  <c r="F53" i="181"/>
  <c r="C53" i="181"/>
  <c r="B53" i="181"/>
  <c r="F52" i="181"/>
  <c r="C52" i="181"/>
  <c r="B52" i="181"/>
  <c r="F51" i="181"/>
  <c r="C51" i="181"/>
  <c r="B51" i="181"/>
  <c r="F56" i="182" l="1"/>
  <c r="C56" i="181"/>
  <c r="F54" i="181"/>
  <c r="F55" i="181" s="1"/>
  <c r="B56" i="181"/>
  <c r="B60" i="180"/>
  <c r="B59" i="180"/>
  <c r="B58" i="180"/>
  <c r="B57" i="180"/>
  <c r="B56" i="180"/>
  <c r="C54" i="180"/>
  <c r="B54" i="180"/>
  <c r="C53" i="180"/>
  <c r="B53" i="180"/>
  <c r="F52" i="180"/>
  <c r="C52" i="180"/>
  <c r="B52" i="180"/>
  <c r="F51" i="180"/>
  <c r="C51" i="180"/>
  <c r="B51" i="180"/>
  <c r="F50" i="180"/>
  <c r="C50" i="180"/>
  <c r="B50" i="180"/>
  <c r="F56" i="181" l="1"/>
  <c r="F53" i="180"/>
  <c r="F54" i="180" s="1"/>
  <c r="B55" i="180"/>
  <c r="C55" i="180"/>
  <c r="F50" i="179"/>
  <c r="F55" i="180" l="1"/>
  <c r="B60" i="179"/>
  <c r="B59" i="179"/>
  <c r="B58" i="179"/>
  <c r="B57" i="179"/>
  <c r="B56" i="179"/>
  <c r="C54" i="179"/>
  <c r="B54" i="179"/>
  <c r="C53" i="179"/>
  <c r="B53" i="179"/>
  <c r="F52" i="179"/>
  <c r="C52" i="179"/>
  <c r="B52" i="179"/>
  <c r="F51" i="179"/>
  <c r="C51" i="179"/>
  <c r="B51" i="179"/>
  <c r="C50" i="179"/>
  <c r="B50" i="179"/>
  <c r="B55" i="179" l="1"/>
  <c r="C55" i="179"/>
  <c r="F53" i="179"/>
  <c r="F54" i="179" s="1"/>
  <c r="B60" i="178"/>
  <c r="B59" i="178"/>
  <c r="B58" i="178"/>
  <c r="B57" i="178"/>
  <c r="B56" i="178"/>
  <c r="C54" i="178"/>
  <c r="B54" i="178"/>
  <c r="C53" i="178"/>
  <c r="B53" i="178"/>
  <c r="F52" i="178"/>
  <c r="C52" i="178"/>
  <c r="B52" i="178"/>
  <c r="F51" i="178"/>
  <c r="C51" i="178"/>
  <c r="B51" i="178"/>
  <c r="F50" i="178"/>
  <c r="C50" i="178"/>
  <c r="B50" i="178"/>
  <c r="F55" i="179" l="1"/>
  <c r="B55" i="178"/>
  <c r="F53" i="178"/>
  <c r="C55" i="178"/>
  <c r="B60" i="177"/>
  <c r="B59" i="177"/>
  <c r="B58" i="177"/>
  <c r="B57" i="177"/>
  <c r="B56" i="177"/>
  <c r="C54" i="177"/>
  <c r="B54" i="177"/>
  <c r="C53" i="177"/>
  <c r="B53" i="177"/>
  <c r="F52" i="177"/>
  <c r="C52" i="177"/>
  <c r="B52" i="177"/>
  <c r="F51" i="177"/>
  <c r="C51" i="177"/>
  <c r="B51" i="177"/>
  <c r="F50" i="177"/>
  <c r="C50" i="177"/>
  <c r="B50" i="177"/>
  <c r="F55" i="178" l="1"/>
  <c r="F54" i="178"/>
  <c r="F53" i="177"/>
  <c r="F54" i="177" s="1"/>
  <c r="B55" i="177"/>
  <c r="C55" i="177"/>
  <c r="B60" i="176"/>
  <c r="B59" i="176"/>
  <c r="B58" i="176"/>
  <c r="B57" i="176"/>
  <c r="B56" i="176"/>
  <c r="C54" i="176"/>
  <c r="B54" i="176"/>
  <c r="C53" i="176"/>
  <c r="B53" i="176"/>
  <c r="F52" i="176"/>
  <c r="C52" i="176"/>
  <c r="B52" i="176"/>
  <c r="F51" i="176"/>
  <c r="C51" i="176"/>
  <c r="B51" i="176"/>
  <c r="F50" i="176"/>
  <c r="C50" i="176"/>
  <c r="B50" i="176"/>
  <c r="F55" i="177" l="1"/>
  <c r="B55" i="176"/>
  <c r="C55" i="176"/>
  <c r="F53" i="176"/>
  <c r="F54" i="176" s="1"/>
  <c r="B60" i="175"/>
  <c r="B59" i="175"/>
  <c r="B58" i="175"/>
  <c r="B57" i="175"/>
  <c r="B56" i="175"/>
  <c r="C54" i="175"/>
  <c r="B54" i="175"/>
  <c r="C53" i="175"/>
  <c r="B53" i="175"/>
  <c r="F52" i="175"/>
  <c r="C52" i="175"/>
  <c r="B52" i="175"/>
  <c r="F51" i="175"/>
  <c r="C51" i="175"/>
  <c r="B51" i="175"/>
  <c r="F50" i="175"/>
  <c r="C50" i="175"/>
  <c r="B50" i="175"/>
  <c r="F55" i="176" l="1"/>
  <c r="F53" i="175"/>
  <c r="F54" i="175" s="1"/>
  <c r="B55" i="175"/>
  <c r="C55" i="175"/>
  <c r="B60" i="174"/>
  <c r="B59" i="174"/>
  <c r="B58" i="174"/>
  <c r="B57" i="174"/>
  <c r="B56" i="174"/>
  <c r="C54" i="174"/>
  <c r="B54" i="174"/>
  <c r="C53" i="174"/>
  <c r="B53" i="174"/>
  <c r="F52" i="174"/>
  <c r="C52" i="174"/>
  <c r="B52" i="174"/>
  <c r="F51" i="174"/>
  <c r="C51" i="174"/>
  <c r="B51" i="174"/>
  <c r="F50" i="174"/>
  <c r="C50" i="174"/>
  <c r="B50" i="174"/>
  <c r="B60" i="173"/>
  <c r="B59" i="173"/>
  <c r="B58" i="173"/>
  <c r="B57" i="173"/>
  <c r="B56" i="173"/>
  <c r="C54" i="173"/>
  <c r="B54" i="173"/>
  <c r="C53" i="173"/>
  <c r="B53" i="173"/>
  <c r="F52" i="173"/>
  <c r="C52" i="173"/>
  <c r="B52" i="173"/>
  <c r="F51" i="173"/>
  <c r="C51" i="173"/>
  <c r="B51" i="173"/>
  <c r="F50" i="173"/>
  <c r="C50" i="173"/>
  <c r="B50" i="173"/>
  <c r="F55" i="175" l="1"/>
  <c r="C55" i="174"/>
  <c r="F53" i="174"/>
  <c r="F54" i="174" s="1"/>
  <c r="B55" i="174"/>
  <c r="C55" i="173"/>
  <c r="F53" i="173"/>
  <c r="B55" i="173"/>
  <c r="B61" i="172"/>
  <c r="B60" i="172"/>
  <c r="B59" i="172"/>
  <c r="B58" i="172"/>
  <c r="B57" i="172"/>
  <c r="C55" i="172"/>
  <c r="B55" i="172"/>
  <c r="C54" i="172"/>
  <c r="B54" i="172"/>
  <c r="F53" i="172"/>
  <c r="C53" i="172"/>
  <c r="B53" i="172"/>
  <c r="F52" i="172"/>
  <c r="C52" i="172"/>
  <c r="B52" i="172"/>
  <c r="F51" i="172"/>
  <c r="C51" i="172"/>
  <c r="B51" i="172"/>
  <c r="F55" i="174" l="1"/>
  <c r="F55" i="173"/>
  <c r="F54" i="173"/>
  <c r="C56" i="172"/>
  <c r="F54" i="172"/>
  <c r="B56" i="172"/>
  <c r="B61" i="171"/>
  <c r="B60" i="171"/>
  <c r="B59" i="171"/>
  <c r="B58" i="171"/>
  <c r="B57" i="171"/>
  <c r="C55" i="171"/>
  <c r="B55" i="171"/>
  <c r="C54" i="171"/>
  <c r="B54" i="171"/>
  <c r="F53" i="171"/>
  <c r="C53" i="171"/>
  <c r="B53" i="171"/>
  <c r="F52" i="171"/>
  <c r="C52" i="171"/>
  <c r="B52" i="171"/>
  <c r="F51" i="171"/>
  <c r="C51" i="171"/>
  <c r="B51" i="171"/>
  <c r="F56" i="172" l="1"/>
  <c r="F55" i="172"/>
  <c r="F54" i="171"/>
  <c r="F55" i="171" s="1"/>
  <c r="B56" i="171"/>
  <c r="C56" i="171"/>
  <c r="B52" i="170"/>
  <c r="F56" i="171" l="1"/>
  <c r="B61" i="170"/>
  <c r="B60" i="170"/>
  <c r="B59" i="170"/>
  <c r="B58" i="170"/>
  <c r="B57" i="170"/>
  <c r="C55" i="170"/>
  <c r="B55" i="170"/>
  <c r="C54" i="170"/>
  <c r="B54" i="170"/>
  <c r="F53" i="170"/>
  <c r="C53" i="170"/>
  <c r="B53" i="170"/>
  <c r="F52" i="170"/>
  <c r="C52" i="170"/>
  <c r="F51" i="170"/>
  <c r="C51" i="170"/>
  <c r="B51" i="170"/>
  <c r="F54" i="170" l="1"/>
  <c r="F55" i="170" s="1"/>
  <c r="B56" i="170"/>
  <c r="C56" i="170"/>
  <c r="B62" i="169"/>
  <c r="B61" i="169"/>
  <c r="B60" i="169"/>
  <c r="B59" i="169"/>
  <c r="B58" i="169"/>
  <c r="C56" i="169"/>
  <c r="B56" i="169"/>
  <c r="C55" i="169"/>
  <c r="B55" i="169"/>
  <c r="F54" i="169"/>
  <c r="C54" i="169"/>
  <c r="B54" i="169"/>
  <c r="F53" i="169"/>
  <c r="C53" i="169"/>
  <c r="B53" i="169"/>
  <c r="F52" i="169"/>
  <c r="C52" i="169"/>
  <c r="B52" i="169"/>
  <c r="F56" i="170" l="1"/>
  <c r="F55" i="169"/>
  <c r="B57" i="169"/>
  <c r="C57" i="169"/>
  <c r="B62" i="168"/>
  <c r="B61" i="168"/>
  <c r="B60" i="168"/>
  <c r="B59" i="168"/>
  <c r="B58" i="168"/>
  <c r="C56" i="168"/>
  <c r="B56" i="168"/>
  <c r="C55" i="168"/>
  <c r="B55" i="168"/>
  <c r="F54" i="168"/>
  <c r="C54" i="168"/>
  <c r="B54" i="168"/>
  <c r="F53" i="168"/>
  <c r="C53" i="168"/>
  <c r="B53" i="168"/>
  <c r="F52" i="168"/>
  <c r="C52" i="168"/>
  <c r="B52" i="168"/>
  <c r="F57" i="169" l="1"/>
  <c r="F56" i="169"/>
  <c r="B57" i="168"/>
  <c r="F55" i="168"/>
  <c r="F56" i="168" s="1"/>
  <c r="C57" i="168"/>
  <c r="B62" i="167"/>
  <c r="B61" i="167"/>
  <c r="B60" i="167"/>
  <c r="B59" i="167"/>
  <c r="B58" i="167"/>
  <c r="C56" i="167"/>
  <c r="B56" i="167"/>
  <c r="C55" i="167"/>
  <c r="B55" i="167"/>
  <c r="F54" i="167"/>
  <c r="C54" i="167"/>
  <c r="B54" i="167"/>
  <c r="F53" i="167"/>
  <c r="C53" i="167"/>
  <c r="B53" i="167"/>
  <c r="F52" i="167"/>
  <c r="C52" i="167"/>
  <c r="B52" i="167"/>
  <c r="F57" i="168" l="1"/>
  <c r="F55" i="167"/>
  <c r="F56" i="167" s="1"/>
  <c r="B57" i="167"/>
  <c r="C57" i="167"/>
  <c r="B62" i="166"/>
  <c r="B61" i="166"/>
  <c r="B60" i="166"/>
  <c r="B59" i="166"/>
  <c r="B58" i="166"/>
  <c r="C56" i="166"/>
  <c r="B56" i="166"/>
  <c r="C55" i="166"/>
  <c r="B55" i="166"/>
  <c r="F54" i="166"/>
  <c r="C54" i="166"/>
  <c r="B54" i="166"/>
  <c r="F53" i="166"/>
  <c r="C53" i="166"/>
  <c r="B53" i="166"/>
  <c r="F52" i="166"/>
  <c r="C52" i="166"/>
  <c r="B52" i="166"/>
  <c r="F57" i="167" l="1"/>
  <c r="F55" i="166"/>
  <c r="F56" i="166" s="1"/>
  <c r="B57" i="166"/>
  <c r="C57" i="166"/>
  <c r="B62" i="165"/>
  <c r="B61" i="165"/>
  <c r="B60" i="165"/>
  <c r="B59" i="165"/>
  <c r="B58" i="165"/>
  <c r="C56" i="165"/>
  <c r="B56" i="165"/>
  <c r="C55" i="165"/>
  <c r="B55" i="165"/>
  <c r="F54" i="165"/>
  <c r="C54" i="165"/>
  <c r="B54" i="165"/>
  <c r="F53" i="165"/>
  <c r="C53" i="165"/>
  <c r="B53" i="165"/>
  <c r="F52" i="165"/>
  <c r="C52" i="165"/>
  <c r="B52" i="165"/>
  <c r="F57" i="166" l="1"/>
  <c r="F55" i="165"/>
  <c r="F56" i="165" s="1"/>
  <c r="B57" i="165"/>
  <c r="C57" i="165"/>
  <c r="B62" i="164"/>
  <c r="B61" i="164"/>
  <c r="B60" i="164"/>
  <c r="B59" i="164"/>
  <c r="B58" i="164"/>
  <c r="C56" i="164"/>
  <c r="B56" i="164"/>
  <c r="C55" i="164"/>
  <c r="B55" i="164"/>
  <c r="F54" i="164"/>
  <c r="C54" i="164"/>
  <c r="B54" i="164"/>
  <c r="F53" i="164"/>
  <c r="C53" i="164"/>
  <c r="B53" i="164"/>
  <c r="F52" i="164"/>
  <c r="C52" i="164"/>
  <c r="B52" i="164"/>
  <c r="F57" i="165" l="1"/>
  <c r="F55" i="164"/>
  <c r="F56" i="164" s="1"/>
  <c r="B57" i="164"/>
  <c r="C57" i="164"/>
  <c r="B63" i="163"/>
  <c r="B62" i="163"/>
  <c r="B61" i="163"/>
  <c r="B60" i="163"/>
  <c r="B59" i="163"/>
  <c r="C57" i="163"/>
  <c r="B57" i="163"/>
  <c r="C56" i="163"/>
  <c r="B56" i="163"/>
  <c r="F55" i="163"/>
  <c r="C55" i="163"/>
  <c r="B55" i="163"/>
  <c r="F54" i="163"/>
  <c r="C54" i="163"/>
  <c r="B54" i="163"/>
  <c r="F53" i="163"/>
  <c r="C53" i="163"/>
  <c r="B53" i="163"/>
  <c r="F57" i="164" l="1"/>
  <c r="F56" i="163"/>
  <c r="C58" i="163"/>
  <c r="B58" i="163"/>
  <c r="B63" i="162"/>
  <c r="B62" i="162"/>
  <c r="B61" i="162"/>
  <c r="B60" i="162"/>
  <c r="B59" i="162"/>
  <c r="C57" i="162"/>
  <c r="B57" i="162"/>
  <c r="C56" i="162"/>
  <c r="B56" i="162"/>
  <c r="F55" i="162"/>
  <c r="C55" i="162"/>
  <c r="B55" i="162"/>
  <c r="F54" i="162"/>
  <c r="C54" i="162"/>
  <c r="B54" i="162"/>
  <c r="F53" i="162"/>
  <c r="C53" i="162"/>
  <c r="B53" i="162"/>
  <c r="F58" i="163" l="1"/>
  <c r="F57" i="163"/>
  <c r="F56" i="162"/>
  <c r="F57" i="162" s="1"/>
  <c r="B58" i="162"/>
  <c r="C58" i="162"/>
  <c r="B63" i="161"/>
  <c r="B62" i="161"/>
  <c r="B61" i="161"/>
  <c r="B60" i="161"/>
  <c r="B59" i="161"/>
  <c r="C57" i="161"/>
  <c r="B57" i="161"/>
  <c r="C56" i="161"/>
  <c r="B56" i="161"/>
  <c r="F55" i="161"/>
  <c r="C55" i="161"/>
  <c r="B55" i="161"/>
  <c r="F54" i="161"/>
  <c r="C54" i="161"/>
  <c r="B54" i="161"/>
  <c r="F53" i="161"/>
  <c r="C53" i="161"/>
  <c r="B53" i="161"/>
  <c r="F58" i="162" l="1"/>
  <c r="F56" i="161"/>
  <c r="F57" i="161" s="1"/>
  <c r="B58" i="161"/>
  <c r="C58" i="161"/>
  <c r="B63" i="160"/>
  <c r="B62" i="160"/>
  <c r="B61" i="160"/>
  <c r="B60" i="160"/>
  <c r="B59" i="160"/>
  <c r="C57" i="160"/>
  <c r="B57" i="160"/>
  <c r="C56" i="160"/>
  <c r="B56" i="160"/>
  <c r="F55" i="160"/>
  <c r="C55" i="160"/>
  <c r="B55" i="160"/>
  <c r="F54" i="160"/>
  <c r="C54" i="160"/>
  <c r="B54" i="160"/>
  <c r="F53" i="160"/>
  <c r="C53" i="160"/>
  <c r="B53" i="160"/>
  <c r="F58" i="161" l="1"/>
  <c r="F56" i="160"/>
  <c r="F57" i="160" s="1"/>
  <c r="B58" i="160"/>
  <c r="C58" i="160"/>
  <c r="B62" i="159"/>
  <c r="B61" i="159"/>
  <c r="B60" i="159"/>
  <c r="B59" i="159"/>
  <c r="B58" i="159"/>
  <c r="C56" i="159"/>
  <c r="B56" i="159"/>
  <c r="C55" i="159"/>
  <c r="B55" i="159"/>
  <c r="F54" i="159"/>
  <c r="C54" i="159"/>
  <c r="B54" i="159"/>
  <c r="F53" i="159"/>
  <c r="C53" i="159"/>
  <c r="B53" i="159"/>
  <c r="F52" i="159"/>
  <c r="C52" i="159"/>
  <c r="B52" i="159"/>
  <c r="F58" i="160" l="1"/>
  <c r="B57" i="159"/>
  <c r="F55" i="159"/>
  <c r="F56" i="159" s="1"/>
  <c r="C57" i="159"/>
  <c r="B62" i="158"/>
  <c r="B61" i="158"/>
  <c r="B60" i="158"/>
  <c r="B59" i="158"/>
  <c r="B58" i="158"/>
  <c r="C56" i="158"/>
  <c r="B56" i="158"/>
  <c r="C55" i="158"/>
  <c r="B55" i="158"/>
  <c r="F54" i="158"/>
  <c r="C54" i="158"/>
  <c r="B54" i="158"/>
  <c r="F53" i="158"/>
  <c r="C53" i="158"/>
  <c r="B53" i="158"/>
  <c r="F52" i="158"/>
  <c r="C52" i="158"/>
  <c r="B52" i="158"/>
  <c r="F57" i="159" l="1"/>
  <c r="F55" i="158"/>
  <c r="F56" i="158" s="1"/>
  <c r="B57" i="158"/>
  <c r="C57" i="158"/>
  <c r="B63" i="157"/>
  <c r="B62" i="157"/>
  <c r="B61" i="157"/>
  <c r="B60" i="157"/>
  <c r="B59" i="157"/>
  <c r="C57" i="157"/>
  <c r="B57" i="157"/>
  <c r="C56" i="157"/>
  <c r="B56" i="157"/>
  <c r="F55" i="157"/>
  <c r="C55" i="157"/>
  <c r="B55" i="157"/>
  <c r="F54" i="157"/>
  <c r="C54" i="157"/>
  <c r="B54" i="157"/>
  <c r="F53" i="157"/>
  <c r="C53" i="157"/>
  <c r="B53" i="157"/>
  <c r="F57" i="158" l="1"/>
  <c r="C58" i="157"/>
  <c r="F56" i="157"/>
  <c r="F57" i="157" s="1"/>
  <c r="B58" i="157"/>
  <c r="B63" i="156"/>
  <c r="B62" i="156"/>
  <c r="B61" i="156"/>
  <c r="B60" i="156"/>
  <c r="B59" i="156"/>
  <c r="C57" i="156"/>
  <c r="B57" i="156"/>
  <c r="C56" i="156"/>
  <c r="B56" i="156"/>
  <c r="F55" i="156"/>
  <c r="C55" i="156"/>
  <c r="B55" i="156"/>
  <c r="F54" i="156"/>
  <c r="C54" i="156"/>
  <c r="B54" i="156"/>
  <c r="F53" i="156"/>
  <c r="C53" i="156"/>
  <c r="B53" i="156"/>
  <c r="F58" i="157" l="1"/>
  <c r="C58" i="156"/>
  <c r="F56" i="156"/>
  <c r="F57" i="156" s="1"/>
  <c r="B58" i="156"/>
  <c r="B63" i="155"/>
  <c r="B62" i="155"/>
  <c r="B61" i="155"/>
  <c r="B60" i="155"/>
  <c r="B59" i="155"/>
  <c r="C57" i="155"/>
  <c r="B57" i="155"/>
  <c r="C56" i="155"/>
  <c r="B56" i="155"/>
  <c r="F55" i="155"/>
  <c r="C55" i="155"/>
  <c r="B55" i="155"/>
  <c r="F54" i="155"/>
  <c r="C54" i="155"/>
  <c r="B54" i="155"/>
  <c r="F53" i="155"/>
  <c r="C53" i="155"/>
  <c r="B53" i="155"/>
  <c r="F58" i="156" l="1"/>
  <c r="B58" i="155"/>
  <c r="F56" i="155"/>
  <c r="F57" i="155" s="1"/>
  <c r="C58" i="155"/>
  <c r="B63" i="154"/>
  <c r="B62" i="154"/>
  <c r="B61" i="154"/>
  <c r="B60" i="154"/>
  <c r="B59" i="154"/>
  <c r="C57" i="154"/>
  <c r="B57" i="154"/>
  <c r="C56" i="154"/>
  <c r="B56" i="154"/>
  <c r="F55" i="154"/>
  <c r="C55" i="154"/>
  <c r="B55" i="154"/>
  <c r="F54" i="154"/>
  <c r="C54" i="154"/>
  <c r="B54" i="154"/>
  <c r="F53" i="154"/>
  <c r="C53" i="154"/>
  <c r="B53" i="154"/>
  <c r="F58" i="155" l="1"/>
  <c r="C58" i="154"/>
  <c r="F56" i="154"/>
  <c r="F57" i="154" s="1"/>
  <c r="B58" i="154"/>
  <c r="B65" i="153"/>
  <c r="B64" i="153"/>
  <c r="B63" i="153"/>
  <c r="B62" i="153"/>
  <c r="B61" i="153"/>
  <c r="C59" i="153"/>
  <c r="B59" i="153"/>
  <c r="C58" i="153"/>
  <c r="B58" i="153"/>
  <c r="F57" i="153"/>
  <c r="C57" i="153"/>
  <c r="B57" i="153"/>
  <c r="F56" i="153"/>
  <c r="C56" i="153"/>
  <c r="B56" i="153"/>
  <c r="F55" i="153"/>
  <c r="C55" i="153"/>
  <c r="B55" i="153"/>
  <c r="F58" i="154" l="1"/>
  <c r="F58" i="153"/>
  <c r="F59" i="153" s="1"/>
  <c r="B60" i="153"/>
  <c r="C60" i="153"/>
  <c r="B66" i="152"/>
  <c r="B65" i="152"/>
  <c r="B64" i="152"/>
  <c r="B63" i="152"/>
  <c r="B62" i="152"/>
  <c r="C60" i="152"/>
  <c r="B60" i="152"/>
  <c r="C59" i="152"/>
  <c r="B59" i="152"/>
  <c r="F58" i="152"/>
  <c r="C58" i="152"/>
  <c r="B58" i="152"/>
  <c r="F57" i="152"/>
  <c r="C57" i="152"/>
  <c r="B57" i="152"/>
  <c r="F56" i="152"/>
  <c r="C56" i="152"/>
  <c r="B56" i="152"/>
  <c r="F60" i="153" l="1"/>
  <c r="F59" i="152"/>
  <c r="F60" i="152" s="1"/>
  <c r="B61" i="152"/>
  <c r="C61" i="152"/>
  <c r="B66" i="151"/>
  <c r="B65" i="151"/>
  <c r="B64" i="151"/>
  <c r="B63" i="151"/>
  <c r="B62" i="151"/>
  <c r="C60" i="151"/>
  <c r="B60" i="151"/>
  <c r="C59" i="151"/>
  <c r="B59" i="151"/>
  <c r="F58" i="151"/>
  <c r="C58" i="151"/>
  <c r="B58" i="151"/>
  <c r="F57" i="151"/>
  <c r="C57" i="151"/>
  <c r="B57" i="151"/>
  <c r="F56" i="151"/>
  <c r="C56" i="151"/>
  <c r="B56" i="151"/>
  <c r="F61" i="152" l="1"/>
  <c r="B61" i="151"/>
  <c r="C61" i="151"/>
  <c r="F59" i="151"/>
  <c r="F60" i="151" s="1"/>
  <c r="B66" i="150"/>
  <c r="B65" i="150"/>
  <c r="B64" i="150"/>
  <c r="B63" i="150"/>
  <c r="B62" i="150"/>
  <c r="C60" i="150"/>
  <c r="B60" i="150"/>
  <c r="C59" i="150"/>
  <c r="B59" i="150"/>
  <c r="F58" i="150"/>
  <c r="C58" i="150"/>
  <c r="B58" i="150"/>
  <c r="F57" i="150"/>
  <c r="C57" i="150"/>
  <c r="B57" i="150"/>
  <c r="F56" i="150"/>
  <c r="C56" i="150"/>
  <c r="B56" i="150"/>
  <c r="F61" i="151" l="1"/>
  <c r="B61" i="150"/>
  <c r="F59" i="150"/>
  <c r="F60" i="150" s="1"/>
  <c r="C61" i="150"/>
  <c r="B66" i="149"/>
  <c r="B65" i="149"/>
  <c r="B64" i="149"/>
  <c r="B63" i="149"/>
  <c r="B62" i="149"/>
  <c r="C60" i="149"/>
  <c r="B60" i="149"/>
  <c r="C59" i="149"/>
  <c r="B59" i="149"/>
  <c r="F58" i="149"/>
  <c r="C58" i="149"/>
  <c r="B58" i="149"/>
  <c r="F57" i="149"/>
  <c r="C57" i="149"/>
  <c r="B57" i="149"/>
  <c r="F56" i="149"/>
  <c r="C56" i="149"/>
  <c r="B56" i="149"/>
  <c r="F61" i="150" l="1"/>
  <c r="F59" i="149"/>
  <c r="F60" i="149" s="1"/>
  <c r="B61" i="149"/>
  <c r="C61" i="149"/>
  <c r="B66" i="148"/>
  <c r="B65" i="148"/>
  <c r="B64" i="148"/>
  <c r="B63" i="148"/>
  <c r="B62" i="148"/>
  <c r="C60" i="148"/>
  <c r="B60" i="148"/>
  <c r="C59" i="148"/>
  <c r="B59" i="148"/>
  <c r="F58" i="148"/>
  <c r="C58" i="148"/>
  <c r="B58" i="148"/>
  <c r="F57" i="148"/>
  <c r="C57" i="148"/>
  <c r="B57" i="148"/>
  <c r="F56" i="148"/>
  <c r="C56" i="148"/>
  <c r="B56" i="148"/>
  <c r="F61" i="149" l="1"/>
  <c r="B61" i="148"/>
  <c r="C61" i="148"/>
  <c r="F59" i="148"/>
  <c r="F60" i="148" s="1"/>
  <c r="B66" i="147"/>
  <c r="B65" i="147"/>
  <c r="B64" i="147"/>
  <c r="B63" i="147"/>
  <c r="B62" i="147"/>
  <c r="C60" i="147"/>
  <c r="B60" i="147"/>
  <c r="C59" i="147"/>
  <c r="B59" i="147"/>
  <c r="F58" i="147"/>
  <c r="C58" i="147"/>
  <c r="B58" i="147"/>
  <c r="F57" i="147"/>
  <c r="C57" i="147"/>
  <c r="B57" i="147"/>
  <c r="F56" i="147"/>
  <c r="C56" i="147"/>
  <c r="B56" i="147"/>
  <c r="F61" i="148" l="1"/>
  <c r="C61" i="147"/>
  <c r="F59" i="147"/>
  <c r="B61" i="147"/>
  <c r="B66" i="146"/>
  <c r="B65" i="146"/>
  <c r="B64" i="146"/>
  <c r="B63" i="146"/>
  <c r="B62" i="146"/>
  <c r="C60" i="146"/>
  <c r="B60" i="146"/>
  <c r="C59" i="146"/>
  <c r="B59" i="146"/>
  <c r="F58" i="146"/>
  <c r="C58" i="146"/>
  <c r="B58" i="146"/>
  <c r="F57" i="146"/>
  <c r="C57" i="146"/>
  <c r="B57" i="146"/>
  <c r="F56" i="146"/>
  <c r="C56" i="146"/>
  <c r="B56" i="146"/>
  <c r="F61" i="147" l="1"/>
  <c r="F60" i="147"/>
  <c r="F59" i="146"/>
  <c r="F60" i="146" s="1"/>
  <c r="C61" i="146"/>
  <c r="B61" i="146"/>
  <c r="B66" i="145"/>
  <c r="B65" i="145"/>
  <c r="B64" i="145"/>
  <c r="B63" i="145"/>
  <c r="B62" i="145"/>
  <c r="C60" i="145"/>
  <c r="B60" i="145"/>
  <c r="C59" i="145"/>
  <c r="B59" i="145"/>
  <c r="F58" i="145"/>
  <c r="C58" i="145"/>
  <c r="B58" i="145"/>
  <c r="F57" i="145"/>
  <c r="C57" i="145"/>
  <c r="B57" i="145"/>
  <c r="F56" i="145"/>
  <c r="C56" i="145"/>
  <c r="B56" i="145"/>
  <c r="F61" i="146" l="1"/>
  <c r="F59" i="145"/>
  <c r="F60" i="145" s="1"/>
  <c r="B61" i="145"/>
  <c r="C61" i="145"/>
  <c r="B66" i="144"/>
  <c r="B65" i="144"/>
  <c r="B64" i="144"/>
  <c r="B63" i="144"/>
  <c r="B62" i="144"/>
  <c r="C60" i="144"/>
  <c r="B60" i="144"/>
  <c r="C59" i="144"/>
  <c r="B59" i="144"/>
  <c r="F58" i="144"/>
  <c r="C58" i="144"/>
  <c r="B58" i="144"/>
  <c r="F57" i="144"/>
  <c r="C57" i="144"/>
  <c r="B57" i="144"/>
  <c r="F56" i="144"/>
  <c r="C56" i="144"/>
  <c r="B56" i="144"/>
  <c r="F61" i="145" l="1"/>
  <c r="F59" i="144"/>
  <c r="F60" i="144" s="1"/>
  <c r="B61" i="144"/>
  <c r="C61" i="144"/>
  <c r="B66" i="143"/>
  <c r="B65" i="143"/>
  <c r="B64" i="143"/>
  <c r="B63" i="143"/>
  <c r="B62" i="143"/>
  <c r="C60" i="143"/>
  <c r="B60" i="143"/>
  <c r="C59" i="143"/>
  <c r="B59" i="143"/>
  <c r="F58" i="143"/>
  <c r="C58" i="143"/>
  <c r="B58" i="143"/>
  <c r="F57" i="143"/>
  <c r="C57" i="143"/>
  <c r="B57" i="143"/>
  <c r="F56" i="143"/>
  <c r="C56" i="143"/>
  <c r="B56" i="143"/>
  <c r="F61" i="144" l="1"/>
  <c r="F59" i="143"/>
  <c r="F60" i="143" s="1"/>
  <c r="B61" i="143"/>
  <c r="C61" i="143"/>
  <c r="B66" i="142"/>
  <c r="B65" i="142"/>
  <c r="B64" i="142"/>
  <c r="B63" i="142"/>
  <c r="B62" i="142"/>
  <c r="C60" i="142"/>
  <c r="B60" i="142"/>
  <c r="C59" i="142"/>
  <c r="B59" i="142"/>
  <c r="F58" i="142"/>
  <c r="C58" i="142"/>
  <c r="B58" i="142"/>
  <c r="F57" i="142"/>
  <c r="C57" i="142"/>
  <c r="B57" i="142"/>
  <c r="F56" i="142"/>
  <c r="C56" i="142"/>
  <c r="B56" i="142"/>
  <c r="F61" i="143" l="1"/>
  <c r="F59" i="142"/>
  <c r="F60" i="142" s="1"/>
  <c r="B61" i="142"/>
  <c r="C61" i="142"/>
  <c r="B66" i="141"/>
  <c r="B65" i="141"/>
  <c r="B64" i="141"/>
  <c r="B63" i="141"/>
  <c r="B62" i="141"/>
  <c r="C60" i="141"/>
  <c r="B60" i="141"/>
  <c r="C59" i="141"/>
  <c r="B59" i="141"/>
  <c r="F58" i="141"/>
  <c r="C58" i="141"/>
  <c r="B58" i="141"/>
  <c r="F57" i="141"/>
  <c r="C57" i="141"/>
  <c r="B57" i="141"/>
  <c r="F56" i="141"/>
  <c r="C56" i="141"/>
  <c r="B56" i="141"/>
  <c r="F61" i="142" l="1"/>
  <c r="F59" i="141"/>
  <c r="B61" i="141"/>
  <c r="C61" i="141"/>
  <c r="B66" i="140"/>
  <c r="B65" i="140"/>
  <c r="B64" i="140"/>
  <c r="B63" i="140"/>
  <c r="B62" i="140"/>
  <c r="C60" i="140"/>
  <c r="B60" i="140"/>
  <c r="C59" i="140"/>
  <c r="B59" i="140"/>
  <c r="F58" i="140"/>
  <c r="C58" i="140"/>
  <c r="B58" i="140"/>
  <c r="F57" i="140"/>
  <c r="C57" i="140"/>
  <c r="B57" i="140"/>
  <c r="F56" i="140"/>
  <c r="C56" i="140"/>
  <c r="B56" i="140"/>
  <c r="F61" i="141" l="1"/>
  <c r="F60" i="141"/>
  <c r="F59" i="140"/>
  <c r="F60" i="140" s="1"/>
  <c r="B61" i="140"/>
  <c r="C61" i="140"/>
  <c r="B66" i="139"/>
  <c r="B65" i="139"/>
  <c r="B64" i="139"/>
  <c r="B63" i="139"/>
  <c r="B62" i="139"/>
  <c r="C60" i="139"/>
  <c r="B60" i="139"/>
  <c r="C59" i="139"/>
  <c r="B59" i="139"/>
  <c r="F58" i="139"/>
  <c r="C58" i="139"/>
  <c r="B58" i="139"/>
  <c r="F57" i="139"/>
  <c r="C57" i="139"/>
  <c r="B57" i="139"/>
  <c r="F56" i="139"/>
  <c r="C56" i="139"/>
  <c r="B56" i="139"/>
  <c r="F61" i="140" l="1"/>
  <c r="B61" i="139"/>
  <c r="F59" i="139"/>
  <c r="F60" i="139" s="1"/>
  <c r="C61" i="139"/>
  <c r="B66" i="138"/>
  <c r="B65" i="138"/>
  <c r="B64" i="138"/>
  <c r="B63" i="138"/>
  <c r="B62" i="138"/>
  <c r="C60" i="138"/>
  <c r="B60" i="138"/>
  <c r="C59" i="138"/>
  <c r="B59" i="138"/>
  <c r="F58" i="138"/>
  <c r="C58" i="138"/>
  <c r="B58" i="138"/>
  <c r="F57" i="138"/>
  <c r="C57" i="138"/>
  <c r="B57" i="138"/>
  <c r="F56" i="138"/>
  <c r="C56" i="138"/>
  <c r="B56" i="138"/>
  <c r="F61" i="139" l="1"/>
  <c r="B61" i="138"/>
  <c r="C61" i="138"/>
  <c r="F59" i="138"/>
  <c r="F60" i="138" s="1"/>
  <c r="B66" i="137"/>
  <c r="B65" i="137"/>
  <c r="B64" i="137"/>
  <c r="B63" i="137"/>
  <c r="B62" i="137"/>
  <c r="C60" i="137"/>
  <c r="B60" i="137"/>
  <c r="C59" i="137"/>
  <c r="B59" i="137"/>
  <c r="F58" i="137"/>
  <c r="C58" i="137"/>
  <c r="B58" i="137"/>
  <c r="F57" i="137"/>
  <c r="C57" i="137"/>
  <c r="B57" i="137"/>
  <c r="F56" i="137"/>
  <c r="C56" i="137"/>
  <c r="B56" i="137"/>
  <c r="F61" i="138" l="1"/>
  <c r="F59" i="137"/>
  <c r="F60" i="137" s="1"/>
  <c r="B61" i="137"/>
  <c r="C61" i="137"/>
  <c r="B66" i="136"/>
  <c r="B65" i="136"/>
  <c r="B64" i="136"/>
  <c r="B63" i="136"/>
  <c r="B62" i="136"/>
  <c r="C60" i="136"/>
  <c r="B60" i="136"/>
  <c r="C59" i="136"/>
  <c r="B59" i="136"/>
  <c r="F58" i="136"/>
  <c r="C58" i="136"/>
  <c r="B58" i="136"/>
  <c r="F57" i="136"/>
  <c r="C57" i="136"/>
  <c r="B57" i="136"/>
  <c r="F56" i="136"/>
  <c r="C56" i="136"/>
  <c r="B56" i="136"/>
  <c r="F61" i="137" l="1"/>
  <c r="F59" i="136"/>
  <c r="B61" i="136"/>
  <c r="C61" i="136"/>
  <c r="B67" i="135"/>
  <c r="B66" i="135"/>
  <c r="B65" i="135"/>
  <c r="B64" i="135"/>
  <c r="B63" i="135"/>
  <c r="C61" i="135"/>
  <c r="B61" i="135"/>
  <c r="C60" i="135"/>
  <c r="B60" i="135"/>
  <c r="F59" i="135"/>
  <c r="C59" i="135"/>
  <c r="B59" i="135"/>
  <c r="F58" i="135"/>
  <c r="C58" i="135"/>
  <c r="B58" i="135"/>
  <c r="F57" i="135"/>
  <c r="C57" i="135"/>
  <c r="B57" i="135"/>
  <c r="F61" i="136" l="1"/>
  <c r="F60" i="136"/>
  <c r="B62" i="135"/>
  <c r="C62" i="135"/>
  <c r="F60" i="135"/>
  <c r="F61" i="135" s="1"/>
  <c r="B67" i="134"/>
  <c r="B66" i="134"/>
  <c r="B65" i="134"/>
  <c r="B64" i="134"/>
  <c r="B63" i="134"/>
  <c r="C61" i="134"/>
  <c r="B61" i="134"/>
  <c r="C60" i="134"/>
  <c r="B60" i="134"/>
  <c r="F59" i="134"/>
  <c r="C59" i="134"/>
  <c r="B59" i="134"/>
  <c r="F58" i="134"/>
  <c r="C58" i="134"/>
  <c r="B58" i="134"/>
  <c r="F57" i="134"/>
  <c r="C57" i="134"/>
  <c r="B57" i="134"/>
  <c r="F62" i="135" l="1"/>
  <c r="C62" i="134"/>
  <c r="F60" i="134"/>
  <c r="F61" i="134" s="1"/>
  <c r="B62" i="134"/>
  <c r="B69" i="133"/>
  <c r="B68" i="133"/>
  <c r="B67" i="133"/>
  <c r="B66" i="133"/>
  <c r="B65" i="133"/>
  <c r="C63" i="133"/>
  <c r="B63" i="133"/>
  <c r="C62" i="133"/>
  <c r="B62" i="133"/>
  <c r="F61" i="133"/>
  <c r="C61" i="133"/>
  <c r="B61" i="133"/>
  <c r="F60" i="133"/>
  <c r="C60" i="133"/>
  <c r="B60" i="133"/>
  <c r="F59" i="133"/>
  <c r="C59" i="133"/>
  <c r="B59" i="133"/>
  <c r="F62" i="134" l="1"/>
  <c r="F62" i="133"/>
  <c r="F63" i="133" s="1"/>
  <c r="B64" i="133"/>
  <c r="C64" i="133"/>
  <c r="B69" i="132"/>
  <c r="B68" i="132"/>
  <c r="B67" i="132"/>
  <c r="B66" i="132"/>
  <c r="B65" i="132"/>
  <c r="C63" i="132"/>
  <c r="B63" i="132"/>
  <c r="C62" i="132"/>
  <c r="B62" i="132"/>
  <c r="F61" i="132"/>
  <c r="C61" i="132"/>
  <c r="B61" i="132"/>
  <c r="F60" i="132"/>
  <c r="C60" i="132"/>
  <c r="B60" i="132"/>
  <c r="F59" i="132"/>
  <c r="C59" i="132"/>
  <c r="B59" i="132"/>
  <c r="F64" i="133" l="1"/>
  <c r="F62" i="132"/>
  <c r="F63" i="132" s="1"/>
  <c r="B64" i="132"/>
  <c r="C64" i="132"/>
  <c r="B69" i="131"/>
  <c r="B68" i="131"/>
  <c r="B67" i="131"/>
  <c r="B66" i="131"/>
  <c r="B65" i="131"/>
  <c r="C63" i="131"/>
  <c r="B63" i="131"/>
  <c r="C62" i="131"/>
  <c r="B62" i="131"/>
  <c r="F61" i="131"/>
  <c r="C61" i="131"/>
  <c r="B61" i="131"/>
  <c r="F60" i="131"/>
  <c r="C60" i="131"/>
  <c r="B60" i="131"/>
  <c r="F59" i="131"/>
  <c r="C59" i="131"/>
  <c r="B59" i="131"/>
  <c r="F64" i="132" l="1"/>
  <c r="F62" i="131"/>
  <c r="F63" i="131" s="1"/>
  <c r="B64" i="131"/>
  <c r="C64" i="131"/>
  <c r="B69" i="130"/>
  <c r="B68" i="130"/>
  <c r="B67" i="130"/>
  <c r="B66" i="130"/>
  <c r="B65" i="130"/>
  <c r="C63" i="130"/>
  <c r="B63" i="130"/>
  <c r="C62" i="130"/>
  <c r="B62" i="130"/>
  <c r="F61" i="130"/>
  <c r="C61" i="130"/>
  <c r="B61" i="130"/>
  <c r="F60" i="130"/>
  <c r="C60" i="130"/>
  <c r="B60" i="130"/>
  <c r="F59" i="130"/>
  <c r="C59" i="130"/>
  <c r="B59" i="130"/>
  <c r="F64" i="131" l="1"/>
  <c r="F62" i="130"/>
  <c r="F63" i="130" s="1"/>
  <c r="B64" i="130"/>
  <c r="C64" i="130"/>
  <c r="B69" i="129"/>
  <c r="B68" i="129"/>
  <c r="B67" i="129"/>
  <c r="B66" i="129"/>
  <c r="B65" i="129"/>
  <c r="C63" i="129"/>
  <c r="B63" i="129"/>
  <c r="C62" i="129"/>
  <c r="B62" i="129"/>
  <c r="F61" i="129"/>
  <c r="C61" i="129"/>
  <c r="B61" i="129"/>
  <c r="F60" i="129"/>
  <c r="C60" i="129"/>
  <c r="B60" i="129"/>
  <c r="F59" i="129"/>
  <c r="C59" i="129"/>
  <c r="B59" i="129"/>
  <c r="F64" i="130" l="1"/>
  <c r="B64" i="129"/>
  <c r="C64" i="129"/>
  <c r="F62" i="129"/>
  <c r="F63" i="129" s="1"/>
  <c r="B69" i="128"/>
  <c r="B68" i="128"/>
  <c r="B67" i="128"/>
  <c r="B66" i="128"/>
  <c r="B65" i="128"/>
  <c r="C63" i="128"/>
  <c r="B63" i="128"/>
  <c r="C62" i="128"/>
  <c r="B62" i="128"/>
  <c r="F61" i="128"/>
  <c r="C61" i="128"/>
  <c r="B61" i="128"/>
  <c r="F60" i="128"/>
  <c r="C60" i="128"/>
  <c r="B60" i="128"/>
  <c r="F59" i="128"/>
  <c r="C59" i="128"/>
  <c r="B59" i="128"/>
  <c r="F64" i="129" l="1"/>
  <c r="F62" i="128"/>
  <c r="B64" i="128"/>
  <c r="C64" i="128"/>
  <c r="B69" i="127"/>
  <c r="B68" i="127"/>
  <c r="B67" i="127"/>
  <c r="B66" i="127"/>
  <c r="B65" i="127"/>
  <c r="C63" i="127"/>
  <c r="B63" i="127"/>
  <c r="C62" i="127"/>
  <c r="B62" i="127"/>
  <c r="F61" i="127"/>
  <c r="C61" i="127"/>
  <c r="B61" i="127"/>
  <c r="F60" i="127"/>
  <c r="C60" i="127"/>
  <c r="B60" i="127"/>
  <c r="F59" i="127"/>
  <c r="C59" i="127"/>
  <c r="B59" i="127"/>
  <c r="F64" i="128" l="1"/>
  <c r="F63" i="128"/>
  <c r="F62" i="127"/>
  <c r="F63" i="127" s="1"/>
  <c r="B64" i="127"/>
  <c r="C64" i="127"/>
  <c r="B69" i="126"/>
  <c r="B68" i="126"/>
  <c r="B67" i="126"/>
  <c r="B66" i="126"/>
  <c r="B65" i="126"/>
  <c r="C63" i="126"/>
  <c r="B63" i="126"/>
  <c r="C62" i="126"/>
  <c r="B62" i="126"/>
  <c r="F61" i="126"/>
  <c r="C61" i="126"/>
  <c r="B61" i="126"/>
  <c r="F60" i="126"/>
  <c r="C60" i="126"/>
  <c r="B60" i="126"/>
  <c r="F59" i="126"/>
  <c r="C59" i="126"/>
  <c r="B59" i="126"/>
  <c r="F64" i="127" l="1"/>
  <c r="B64" i="126"/>
  <c r="C64" i="126"/>
  <c r="F62" i="126"/>
  <c r="F63" i="126" s="1"/>
  <c r="B69" i="125"/>
  <c r="B68" i="125"/>
  <c r="B67" i="125"/>
  <c r="B66" i="125"/>
  <c r="B65" i="125"/>
  <c r="C63" i="125"/>
  <c r="B63" i="125"/>
  <c r="C62" i="125"/>
  <c r="B62" i="125"/>
  <c r="F61" i="125"/>
  <c r="C61" i="125"/>
  <c r="B61" i="125"/>
  <c r="F60" i="125"/>
  <c r="C60" i="125"/>
  <c r="B60" i="125"/>
  <c r="F59" i="125"/>
  <c r="C59" i="125"/>
  <c r="B59" i="125"/>
  <c r="F64" i="126" l="1"/>
  <c r="F62" i="125"/>
  <c r="F63" i="125" s="1"/>
  <c r="B64" i="125"/>
  <c r="C64" i="125"/>
  <c r="B69" i="124"/>
  <c r="B68" i="124"/>
  <c r="B67" i="124"/>
  <c r="B66" i="124"/>
  <c r="B65" i="124"/>
  <c r="C63" i="124"/>
  <c r="B63" i="124"/>
  <c r="C62" i="124"/>
  <c r="B62" i="124"/>
  <c r="F61" i="124"/>
  <c r="C61" i="124"/>
  <c r="B61" i="124"/>
  <c r="F60" i="124"/>
  <c r="C60" i="124"/>
  <c r="B60" i="124"/>
  <c r="F59" i="124"/>
  <c r="C59" i="124"/>
  <c r="B59" i="124"/>
  <c r="F64" i="125" l="1"/>
  <c r="B64" i="124"/>
  <c r="C64" i="124"/>
  <c r="F62" i="124"/>
  <c r="F63" i="124" s="1"/>
  <c r="B69" i="123"/>
  <c r="B68" i="123"/>
  <c r="B67" i="123"/>
  <c r="B66" i="123"/>
  <c r="B65" i="123"/>
  <c r="C63" i="123"/>
  <c r="B63" i="123"/>
  <c r="C62" i="123"/>
  <c r="B62" i="123"/>
  <c r="F61" i="123"/>
  <c r="C61" i="123"/>
  <c r="B61" i="123"/>
  <c r="F60" i="123"/>
  <c r="C60" i="123"/>
  <c r="B60" i="123"/>
  <c r="F59" i="123"/>
  <c r="C59" i="123"/>
  <c r="B59" i="123"/>
  <c r="F64" i="124" l="1"/>
  <c r="C64" i="123"/>
  <c r="B64" i="123"/>
  <c r="F62" i="123"/>
  <c r="F63" i="123" s="1"/>
  <c r="B70" i="122"/>
  <c r="B69" i="122"/>
  <c r="B68" i="122"/>
  <c r="B67" i="122"/>
  <c r="B66" i="122"/>
  <c r="C64" i="122"/>
  <c r="B64" i="122"/>
  <c r="C63" i="122"/>
  <c r="B63" i="122"/>
  <c r="F62" i="122"/>
  <c r="C62" i="122"/>
  <c r="B62" i="122"/>
  <c r="F61" i="122"/>
  <c r="C61" i="122"/>
  <c r="B61" i="122"/>
  <c r="F60" i="122"/>
  <c r="C60" i="122"/>
  <c r="B60" i="122"/>
  <c r="F64" i="123" l="1"/>
  <c r="B65" i="122"/>
  <c r="F63" i="122"/>
  <c r="F64" i="122" s="1"/>
  <c r="C65" i="122"/>
  <c r="B70" i="121"/>
  <c r="B69" i="121"/>
  <c r="B68" i="121"/>
  <c r="B67" i="121"/>
  <c r="B66" i="121"/>
  <c r="C64" i="121"/>
  <c r="B64" i="121"/>
  <c r="C63" i="121"/>
  <c r="B63" i="121"/>
  <c r="F62" i="121"/>
  <c r="C62" i="121"/>
  <c r="B62" i="121"/>
  <c r="F61" i="121"/>
  <c r="C61" i="121"/>
  <c r="B61" i="121"/>
  <c r="F60" i="121"/>
  <c r="C60" i="121"/>
  <c r="B60" i="121"/>
  <c r="F65" i="122" l="1"/>
  <c r="F63" i="121"/>
  <c r="F64" i="121" s="1"/>
  <c r="B65" i="121"/>
  <c r="C65" i="121"/>
  <c r="B70" i="120"/>
  <c r="B69" i="120"/>
  <c r="B68" i="120"/>
  <c r="B67" i="120"/>
  <c r="B66" i="120"/>
  <c r="C64" i="120"/>
  <c r="B64" i="120"/>
  <c r="C63" i="120"/>
  <c r="B63" i="120"/>
  <c r="F62" i="120"/>
  <c r="C62" i="120"/>
  <c r="B62" i="120"/>
  <c r="F61" i="120"/>
  <c r="C61" i="120"/>
  <c r="B61" i="120"/>
  <c r="F60" i="120"/>
  <c r="C60" i="120"/>
  <c r="B60" i="120"/>
  <c r="F65" i="121" l="1"/>
  <c r="B65" i="120"/>
  <c r="F63" i="120"/>
  <c r="F64" i="120" s="1"/>
  <c r="C65" i="120"/>
  <c r="B70" i="119"/>
  <c r="B69" i="119"/>
  <c r="B68" i="119"/>
  <c r="B67" i="119"/>
  <c r="B66" i="119"/>
  <c r="C64" i="119"/>
  <c r="B64" i="119"/>
  <c r="C63" i="119"/>
  <c r="B63" i="119"/>
  <c r="F62" i="119"/>
  <c r="C62" i="119"/>
  <c r="B62" i="119"/>
  <c r="F61" i="119"/>
  <c r="C61" i="119"/>
  <c r="B61" i="119"/>
  <c r="F60" i="119"/>
  <c r="C60" i="119"/>
  <c r="B60" i="119"/>
  <c r="F65" i="120" l="1"/>
  <c r="F63" i="119"/>
  <c r="F64" i="119" s="1"/>
  <c r="B65" i="119"/>
  <c r="C65" i="119"/>
  <c r="B70" i="118"/>
  <c r="B69" i="118"/>
  <c r="B68" i="118"/>
  <c r="B67" i="118"/>
  <c r="B66" i="118"/>
  <c r="C64" i="118"/>
  <c r="B64" i="118"/>
  <c r="C63" i="118"/>
  <c r="B63" i="118"/>
  <c r="F62" i="118"/>
  <c r="C62" i="118"/>
  <c r="B62" i="118"/>
  <c r="F61" i="118"/>
  <c r="C61" i="118"/>
  <c r="B61" i="118"/>
  <c r="F60" i="118"/>
  <c r="C60" i="118"/>
  <c r="B60" i="118"/>
  <c r="F65" i="119" l="1"/>
  <c r="C65" i="118"/>
  <c r="F63" i="118"/>
  <c r="F64" i="118" s="1"/>
  <c r="B65" i="118"/>
  <c r="B71" i="117"/>
  <c r="B70" i="117"/>
  <c r="B69" i="117"/>
  <c r="B68" i="117"/>
  <c r="B67" i="117"/>
  <c r="C65" i="117"/>
  <c r="B65" i="117"/>
  <c r="C64" i="117"/>
  <c r="B64" i="117"/>
  <c r="F63" i="117"/>
  <c r="C63" i="117"/>
  <c r="B63" i="117"/>
  <c r="F62" i="117"/>
  <c r="C62" i="117"/>
  <c r="B62" i="117"/>
  <c r="F61" i="117"/>
  <c r="C61" i="117"/>
  <c r="B61" i="117"/>
  <c r="F65" i="118" l="1"/>
  <c r="F64" i="117"/>
  <c r="F65" i="117" s="1"/>
  <c r="B66" i="117"/>
  <c r="C66" i="117"/>
  <c r="B71" i="116"/>
  <c r="B70" i="116"/>
  <c r="B69" i="116"/>
  <c r="B68" i="116"/>
  <c r="B67" i="116"/>
  <c r="C65" i="116"/>
  <c r="B65" i="116"/>
  <c r="C64" i="116"/>
  <c r="B64" i="116"/>
  <c r="F63" i="116"/>
  <c r="C63" i="116"/>
  <c r="B63" i="116"/>
  <c r="F62" i="116"/>
  <c r="C62" i="116"/>
  <c r="B62" i="116"/>
  <c r="F61" i="116"/>
  <c r="C61" i="116"/>
  <c r="B61" i="116"/>
  <c r="F66" i="117" l="1"/>
  <c r="F64" i="116"/>
  <c r="F65" i="116" s="1"/>
  <c r="C66" i="116"/>
  <c r="B66" i="116"/>
  <c r="B71" i="115"/>
  <c r="B70" i="115"/>
  <c r="B69" i="115"/>
  <c r="B68" i="115"/>
  <c r="B67" i="115"/>
  <c r="C65" i="115"/>
  <c r="B65" i="115"/>
  <c r="C64" i="115"/>
  <c r="B64" i="115"/>
  <c r="F63" i="115"/>
  <c r="C63" i="115"/>
  <c r="B63" i="115"/>
  <c r="F62" i="115"/>
  <c r="C62" i="115"/>
  <c r="B62" i="115"/>
  <c r="F61" i="115"/>
  <c r="C61" i="115"/>
  <c r="B61" i="115"/>
  <c r="F66" i="116" l="1"/>
  <c r="F64" i="115"/>
  <c r="F65" i="115" s="1"/>
  <c r="B66" i="115"/>
  <c r="C66" i="115"/>
  <c r="B71" i="114"/>
  <c r="B70" i="114"/>
  <c r="B69" i="114"/>
  <c r="B68" i="114"/>
  <c r="B67" i="114"/>
  <c r="C65" i="114"/>
  <c r="B65" i="114"/>
  <c r="C64" i="114"/>
  <c r="B64" i="114"/>
  <c r="F63" i="114"/>
  <c r="C63" i="114"/>
  <c r="B63" i="114"/>
  <c r="F62" i="114"/>
  <c r="C62" i="114"/>
  <c r="B62" i="114"/>
  <c r="F61" i="114"/>
  <c r="C61" i="114"/>
  <c r="B61" i="114"/>
  <c r="F66" i="115" l="1"/>
  <c r="B66" i="114"/>
  <c r="F64" i="114"/>
  <c r="F65" i="114" s="1"/>
  <c r="C66" i="114"/>
  <c r="F66" i="114" s="1"/>
  <c r="B71" i="113"/>
  <c r="B70" i="113"/>
  <c r="B69" i="113"/>
  <c r="B68" i="113"/>
  <c r="B67" i="113"/>
  <c r="C65" i="113"/>
  <c r="B65" i="113"/>
  <c r="C64" i="113"/>
  <c r="B64" i="113"/>
  <c r="F63" i="113"/>
  <c r="C63" i="113"/>
  <c r="B63" i="113"/>
  <c r="F62" i="113"/>
  <c r="C62" i="113"/>
  <c r="B62" i="113"/>
  <c r="F61" i="113"/>
  <c r="C61" i="113"/>
  <c r="B61" i="113"/>
  <c r="B66" i="113" l="1"/>
  <c r="F64" i="113"/>
  <c r="F65" i="113" s="1"/>
  <c r="C66" i="113"/>
  <c r="B71" i="112"/>
  <c r="B70" i="112"/>
  <c r="B69" i="112"/>
  <c r="B68" i="112"/>
  <c r="B67" i="112"/>
  <c r="C65" i="112"/>
  <c r="B65" i="112"/>
  <c r="C64" i="112"/>
  <c r="B64" i="112"/>
  <c r="F63" i="112"/>
  <c r="C63" i="112"/>
  <c r="B63" i="112"/>
  <c r="F62" i="112"/>
  <c r="C62" i="112"/>
  <c r="B62" i="112"/>
  <c r="F61" i="112"/>
  <c r="C61" i="112"/>
  <c r="B61" i="112"/>
  <c r="F66" i="113" l="1"/>
  <c r="B66" i="112"/>
  <c r="F64" i="112"/>
  <c r="F65" i="112" s="1"/>
  <c r="C66" i="112"/>
  <c r="F66" i="112" s="1"/>
  <c r="B71" i="111"/>
  <c r="B70" i="111"/>
  <c r="B69" i="111"/>
  <c r="B68" i="111"/>
  <c r="B67" i="111"/>
  <c r="C65" i="111"/>
  <c r="B65" i="111"/>
  <c r="C64" i="111"/>
  <c r="B64" i="111"/>
  <c r="F63" i="111"/>
  <c r="C63" i="111"/>
  <c r="B63" i="111"/>
  <c r="F62" i="111"/>
  <c r="C62" i="111"/>
  <c r="B62" i="111"/>
  <c r="F61" i="111"/>
  <c r="C61" i="111"/>
  <c r="B61" i="111"/>
  <c r="C66" i="111" l="1"/>
  <c r="B66" i="111"/>
  <c r="F64" i="111"/>
  <c r="F65" i="111" s="1"/>
  <c r="B71" i="110"/>
  <c r="B70" i="110"/>
  <c r="B69" i="110"/>
  <c r="B68" i="110"/>
  <c r="B67" i="110"/>
  <c r="C65" i="110"/>
  <c r="B65" i="110"/>
  <c r="C64" i="110"/>
  <c r="B64" i="110"/>
  <c r="F63" i="110"/>
  <c r="C63" i="110"/>
  <c r="B63" i="110"/>
  <c r="F62" i="110"/>
  <c r="C62" i="110"/>
  <c r="B62" i="110"/>
  <c r="F61" i="110"/>
  <c r="C61" i="110"/>
  <c r="B61" i="110"/>
  <c r="F66" i="111" l="1"/>
  <c r="C66" i="110"/>
  <c r="B66" i="110"/>
  <c r="F64" i="110"/>
  <c r="B71" i="109"/>
  <c r="B70" i="109"/>
  <c r="B69" i="109"/>
  <c r="B68" i="109"/>
  <c r="B67" i="109"/>
  <c r="C65" i="109"/>
  <c r="B65" i="109"/>
  <c r="C64" i="109"/>
  <c r="B64" i="109"/>
  <c r="F63" i="109"/>
  <c r="C63" i="109"/>
  <c r="B63" i="109"/>
  <c r="F62" i="109"/>
  <c r="C62" i="109"/>
  <c r="B62" i="109"/>
  <c r="F61" i="109"/>
  <c r="C61" i="109"/>
  <c r="B61" i="109"/>
  <c r="F66" i="110" l="1"/>
  <c r="F65" i="110"/>
  <c r="F64" i="109"/>
  <c r="F65" i="109" s="1"/>
  <c r="C66" i="109"/>
  <c r="B66" i="109"/>
  <c r="C63" i="108"/>
  <c r="F66" i="109" l="1"/>
  <c r="B71" i="108"/>
  <c r="B70" i="108"/>
  <c r="B69" i="108"/>
  <c r="B68" i="108"/>
  <c r="B67" i="108"/>
  <c r="C65" i="108"/>
  <c r="B65" i="108"/>
  <c r="C64" i="108"/>
  <c r="B64" i="108"/>
  <c r="F63" i="108"/>
  <c r="B63" i="108"/>
  <c r="F62" i="108"/>
  <c r="C62" i="108"/>
  <c r="B62" i="108"/>
  <c r="F61" i="108"/>
  <c r="C61" i="108"/>
  <c r="B61" i="108"/>
  <c r="F64" i="108" l="1"/>
  <c r="F65" i="108" s="1"/>
  <c r="B66" i="108"/>
  <c r="C66" i="108"/>
  <c r="B71" i="107"/>
  <c r="B70" i="107"/>
  <c r="B69" i="107"/>
  <c r="B68" i="107"/>
  <c r="B67" i="107"/>
  <c r="C65" i="107"/>
  <c r="B65" i="107"/>
  <c r="C64" i="107"/>
  <c r="B64" i="107"/>
  <c r="F63" i="107"/>
  <c r="C63" i="107"/>
  <c r="B63" i="107"/>
  <c r="F62" i="107"/>
  <c r="C62" i="107"/>
  <c r="B62" i="107"/>
  <c r="F61" i="107"/>
  <c r="C61" i="107"/>
  <c r="B61" i="107"/>
  <c r="F64" i="107" l="1"/>
  <c r="F66" i="108"/>
  <c r="B66" i="107"/>
  <c r="C66" i="107"/>
  <c r="F66" i="107" s="1"/>
  <c r="F65" i="107"/>
  <c r="B69" i="106"/>
  <c r="B68" i="106"/>
  <c r="B67" i="106"/>
  <c r="B66" i="106"/>
  <c r="B65" i="106"/>
  <c r="C63" i="106"/>
  <c r="B63" i="106"/>
  <c r="C62" i="106"/>
  <c r="B62" i="106"/>
  <c r="F61" i="106"/>
  <c r="C61" i="106"/>
  <c r="B61" i="106"/>
  <c r="F62" i="106" s="1"/>
  <c r="F60" i="106"/>
  <c r="C60" i="106"/>
  <c r="B60" i="106"/>
  <c r="F59" i="106"/>
  <c r="C59" i="106"/>
  <c r="B59" i="106"/>
  <c r="B64" i="106" l="1"/>
  <c r="C64" i="106"/>
  <c r="F64" i="106" s="1"/>
  <c r="F63" i="106"/>
  <c r="B69" i="105"/>
  <c r="B68" i="105"/>
  <c r="B67" i="105"/>
  <c r="B66" i="105"/>
  <c r="B65" i="105"/>
  <c r="C63" i="105"/>
  <c r="B63" i="105"/>
  <c r="C62" i="105"/>
  <c r="B62" i="105"/>
  <c r="F61" i="105"/>
  <c r="C61" i="105"/>
  <c r="B61" i="105"/>
  <c r="F60" i="105"/>
  <c r="C60" i="105"/>
  <c r="B60" i="105"/>
  <c r="F59" i="105"/>
  <c r="C59" i="105"/>
  <c r="B59" i="105"/>
  <c r="F62" i="105" l="1"/>
  <c r="B64" i="105"/>
  <c r="C64" i="105"/>
  <c r="F64" i="105" s="1"/>
  <c r="F63" i="105"/>
  <c r="B62" i="103"/>
  <c r="B61" i="103"/>
  <c r="B60" i="103"/>
  <c r="B59" i="103"/>
  <c r="B58" i="103"/>
  <c r="C56" i="103"/>
  <c r="B56" i="103"/>
  <c r="C55" i="103"/>
  <c r="B55" i="103"/>
  <c r="F54" i="103"/>
  <c r="C54" i="103"/>
  <c r="B54" i="103"/>
  <c r="F55" i="103" s="1"/>
  <c r="F53" i="103"/>
  <c r="C53" i="103"/>
  <c r="B53" i="103"/>
  <c r="F52" i="103"/>
  <c r="C52" i="103"/>
  <c r="B52" i="103"/>
  <c r="B57" i="103" l="1"/>
  <c r="C57" i="103"/>
  <c r="F57" i="103" s="1"/>
  <c r="F56" i="103"/>
  <c r="B62" i="102"/>
  <c r="B61" i="102"/>
  <c r="B60" i="102"/>
  <c r="B59" i="102"/>
  <c r="B58" i="102"/>
  <c r="C56" i="102"/>
  <c r="B56" i="102"/>
  <c r="C55" i="102"/>
  <c r="B55" i="102"/>
  <c r="F54" i="102"/>
  <c r="C54" i="102"/>
  <c r="B54" i="102"/>
  <c r="F53" i="102"/>
  <c r="C53" i="102"/>
  <c r="B53" i="102"/>
  <c r="F52" i="102"/>
  <c r="C52" i="102"/>
  <c r="B52" i="102"/>
  <c r="F55" i="102" l="1"/>
  <c r="B57" i="102"/>
  <c r="C57" i="102"/>
  <c r="F57" i="102" s="1"/>
  <c r="F56" i="102"/>
  <c r="B62" i="101"/>
  <c r="B61" i="101"/>
  <c r="B60" i="101"/>
  <c r="B59" i="101"/>
  <c r="B58" i="101"/>
  <c r="C56" i="101"/>
  <c r="B56" i="101"/>
  <c r="C55" i="101"/>
  <c r="B55" i="101"/>
  <c r="F54" i="101"/>
  <c r="C54" i="101"/>
  <c r="B54" i="101"/>
  <c r="F55" i="101" s="1"/>
  <c r="F53" i="101"/>
  <c r="C53" i="101"/>
  <c r="B53" i="101"/>
  <c r="F52" i="101"/>
  <c r="C52" i="101"/>
  <c r="B52" i="101"/>
  <c r="B57" i="101" l="1"/>
  <c r="C57" i="101"/>
  <c r="F57" i="101" s="1"/>
  <c r="F56" i="101"/>
  <c r="B62" i="100"/>
  <c r="B61" i="100"/>
  <c r="B60" i="100"/>
  <c r="B59" i="100"/>
  <c r="B58" i="100"/>
  <c r="C56" i="100"/>
  <c r="B56" i="100"/>
  <c r="C55" i="100"/>
  <c r="B55" i="100"/>
  <c r="F54" i="100"/>
  <c r="C54" i="100"/>
  <c r="B54" i="100"/>
  <c r="F53" i="100"/>
  <c r="C53" i="100"/>
  <c r="B53" i="100"/>
  <c r="F52" i="100"/>
  <c r="C52" i="100"/>
  <c r="B52" i="100"/>
  <c r="F55" i="100" l="1"/>
  <c r="B57" i="100"/>
  <c r="C57" i="100"/>
  <c r="F57" i="100" s="1"/>
  <c r="F56" i="100"/>
  <c r="B62" i="99"/>
  <c r="B61" i="99"/>
  <c r="B60" i="99"/>
  <c r="B59" i="99"/>
  <c r="B58" i="99"/>
  <c r="C56" i="99"/>
  <c r="B56" i="99"/>
  <c r="C55" i="99"/>
  <c r="B55" i="99"/>
  <c r="F54" i="99"/>
  <c r="C54" i="99"/>
  <c r="B54" i="99"/>
  <c r="F53" i="99"/>
  <c r="C53" i="99"/>
  <c r="B53" i="99"/>
  <c r="F52" i="99"/>
  <c r="C52" i="99"/>
  <c r="B52" i="99"/>
  <c r="B57" i="99" l="1"/>
  <c r="C57" i="99"/>
  <c r="F55" i="99"/>
  <c r="F56" i="99" s="1"/>
  <c r="F57" i="99" l="1"/>
</calcChain>
</file>

<file path=xl/sharedStrings.xml><?xml version="1.0" encoding="utf-8"?>
<sst xmlns="http://schemas.openxmlformats.org/spreadsheetml/2006/main" count="26733" uniqueCount="4927">
  <si>
    <t>ok</t>
  </si>
  <si>
    <t xml:space="preserve">Clientes </t>
  </si>
  <si>
    <t xml:space="preserve">Caso Clínico </t>
  </si>
  <si>
    <t xml:space="preserve">Situação </t>
  </si>
  <si>
    <t xml:space="preserve">Cartão </t>
  </si>
  <si>
    <t>Não fez</t>
  </si>
  <si>
    <t>Unimed</t>
  </si>
  <si>
    <t xml:space="preserve">Unimed </t>
  </si>
  <si>
    <t xml:space="preserve">Campanha </t>
  </si>
  <si>
    <t xml:space="preserve">Consultas </t>
  </si>
  <si>
    <t xml:space="preserve">Exames </t>
  </si>
  <si>
    <t xml:space="preserve">Particular </t>
  </si>
  <si>
    <t xml:space="preserve">Exame </t>
  </si>
  <si>
    <t xml:space="preserve">Convênio </t>
  </si>
  <si>
    <t xml:space="preserve">Tipo </t>
  </si>
  <si>
    <t xml:space="preserve">Forma de Pagamento </t>
  </si>
  <si>
    <t xml:space="preserve">Dinheiro </t>
  </si>
  <si>
    <t xml:space="preserve">Sem custo </t>
  </si>
  <si>
    <t xml:space="preserve">Pagamento com cartão de crédito </t>
  </si>
  <si>
    <t xml:space="preserve">Pagamento em dinheiro - Caixa Líquido </t>
  </si>
  <si>
    <t xml:space="preserve">Valor a complementar  - Imediato </t>
  </si>
  <si>
    <t xml:space="preserve">Valor a complementar - Para custeio </t>
  </si>
  <si>
    <t xml:space="preserve">Cheque </t>
  </si>
  <si>
    <t xml:space="preserve">Total de consultas - Caixa Total Bruto </t>
  </si>
  <si>
    <t xml:space="preserve">Casos Clínicos </t>
  </si>
  <si>
    <t xml:space="preserve">Efetivações </t>
  </si>
  <si>
    <t>Perdas</t>
  </si>
  <si>
    <t xml:space="preserve">Pagamento com Cheque </t>
  </si>
  <si>
    <t xml:space="preserve">Observações </t>
  </si>
  <si>
    <t>Convênio</t>
  </si>
  <si>
    <t xml:space="preserve">Total (Caixa Líquido + Complemento para Custeio) </t>
  </si>
  <si>
    <t xml:space="preserve">Deixou Receita </t>
  </si>
  <si>
    <t>Fará depois do exame</t>
  </si>
  <si>
    <t xml:space="preserve">Fará depois do exame </t>
  </si>
  <si>
    <t xml:space="preserve">Rita Izaltina </t>
  </si>
  <si>
    <t xml:space="preserve">Antonio Rodrigues </t>
  </si>
  <si>
    <t xml:space="preserve">Valdeni da Gama </t>
  </si>
  <si>
    <t xml:space="preserve">Gustavo Vicente </t>
  </si>
  <si>
    <t>Gislaine de Almeida</t>
  </si>
  <si>
    <t xml:space="preserve">Irtes Aparecida </t>
  </si>
  <si>
    <t xml:space="preserve">Diogo Tomas Gomes </t>
  </si>
  <si>
    <t xml:space="preserve">Maria Rodrigues de Aguiar </t>
  </si>
  <si>
    <t>Manuel Rodrigues</t>
  </si>
  <si>
    <t xml:space="preserve">Marinete Rodrigues da Rocha </t>
  </si>
  <si>
    <t xml:space="preserve">Iasmin de Paula Silva </t>
  </si>
  <si>
    <t xml:space="preserve">Marley Rodrigues Gonçalves </t>
  </si>
  <si>
    <t xml:space="preserve">Ivanir Marcelina de Andrade </t>
  </si>
  <si>
    <t>Maria Aparecida de Fátima Assis</t>
  </si>
  <si>
    <t xml:space="preserve">Sebastiana Maria de Jesus </t>
  </si>
  <si>
    <t xml:space="preserve">Edilson Costa </t>
  </si>
  <si>
    <t xml:space="preserve">Darci Candido Cordeiro </t>
  </si>
  <si>
    <t xml:space="preserve">Com Laudo </t>
  </si>
  <si>
    <t xml:space="preserve">Reinaldo Coutinho Guimarâes </t>
  </si>
  <si>
    <t xml:space="preserve">Gerci de Paulo Miranda </t>
  </si>
  <si>
    <t xml:space="preserve">Maria Angela Furtado </t>
  </si>
  <si>
    <t xml:space="preserve">Brayan Henderson da Silva </t>
  </si>
  <si>
    <t xml:space="preserve">Arminda Miquelina Alves </t>
  </si>
  <si>
    <t xml:space="preserve">Mateus Gregório de Brito </t>
  </si>
  <si>
    <t>Rodolfo Tusther de Souza</t>
  </si>
  <si>
    <t>Edvaldo Vieira Gonzaga</t>
  </si>
  <si>
    <t xml:space="preserve">Maria de Lurdes Sunderhus Ferreira </t>
  </si>
  <si>
    <t xml:space="preserve">Maria José da Silva </t>
  </si>
  <si>
    <t xml:space="preserve">Melqui de Souza Guerra </t>
  </si>
  <si>
    <t xml:space="preserve">Cibele Estafane Furtado Gomes </t>
  </si>
  <si>
    <t xml:space="preserve">Matias Rodrigues Pereira </t>
  </si>
  <si>
    <t xml:space="preserve">Iveraldo Teixeira Batista </t>
  </si>
  <si>
    <t xml:space="preserve">Marilza Gomes Carvalho </t>
  </si>
  <si>
    <t xml:space="preserve">Desconto no óculos </t>
  </si>
  <si>
    <t>Duarte Bleno Andrade Capaz</t>
  </si>
  <si>
    <t>Wesley Nunes da Silva</t>
  </si>
  <si>
    <t xml:space="preserve">Silvia Aparecida Muniz Rocio </t>
  </si>
  <si>
    <t xml:space="preserve">10,00 desconado no óculos </t>
  </si>
  <si>
    <t xml:space="preserve">CLÍNICA CÔRTES - MANTENÓPOLIS </t>
  </si>
  <si>
    <t xml:space="preserve">Keila Cristina Silva </t>
  </si>
  <si>
    <t xml:space="preserve">Iana Patrícia Martins de Oliveira </t>
  </si>
  <si>
    <t>Lucimar Batista Nascimento</t>
  </si>
  <si>
    <t xml:space="preserve">Vanda de Oliveira Porto </t>
  </si>
  <si>
    <t xml:space="preserve">Sonia Dias Cezário </t>
  </si>
  <si>
    <t xml:space="preserve">Maria Aparecida de Fátima Assis </t>
  </si>
  <si>
    <t xml:space="preserve">Lúcia Vicencia de Jesus </t>
  </si>
  <si>
    <t>Vinicia Ferreira Gonzaga</t>
  </si>
  <si>
    <t xml:space="preserve">Romildo Amaro da Silva </t>
  </si>
  <si>
    <t xml:space="preserve">Eliana Maria Marques </t>
  </si>
  <si>
    <t xml:space="preserve">Walace Ferreira Paiva </t>
  </si>
  <si>
    <t xml:space="preserve">Maria do Carmo Daniel da Silva </t>
  </si>
  <si>
    <t xml:space="preserve">José da Silva </t>
  </si>
  <si>
    <t xml:space="preserve">Beatriz Ferreira Alves </t>
  </si>
  <si>
    <t xml:space="preserve">Maria Luísa Aleixo Oliveira Neto </t>
  </si>
  <si>
    <t xml:space="preserve">Sônia Amorin dos Santos </t>
  </si>
  <si>
    <t>Maria Pires de Souza Ferreira</t>
  </si>
  <si>
    <t xml:space="preserve">Dorica Amélia de Jesus </t>
  </si>
  <si>
    <t xml:space="preserve">Desconto de 30,00 no óculos </t>
  </si>
  <si>
    <t>Josélia Rodrigues Barbosa</t>
  </si>
  <si>
    <t xml:space="preserve">Mário Ferreira dos Santos </t>
  </si>
  <si>
    <t xml:space="preserve">Maria das Graças Ribeiro </t>
  </si>
  <si>
    <t xml:space="preserve">Ana Paula de Oliveira Silva Claudio de Souza </t>
  </si>
  <si>
    <t xml:space="preserve">Gustavo Henrique Almeida </t>
  </si>
  <si>
    <t xml:space="preserve">Márcio Coutinho de Castro </t>
  </si>
  <si>
    <t>Beatriz Almeida Rodrigues</t>
  </si>
  <si>
    <t xml:space="preserve">Marcos Gabriel Candido de Souza </t>
  </si>
  <si>
    <t xml:space="preserve">Rafael Catalunha </t>
  </si>
  <si>
    <t xml:space="preserve">Maria das Graças </t>
  </si>
  <si>
    <t xml:space="preserve">Luiza Caetano Amorin </t>
  </si>
  <si>
    <t>Elenice Pereira Lima</t>
  </si>
  <si>
    <t xml:space="preserve">José Carlos Lima </t>
  </si>
  <si>
    <t xml:space="preserve">Gezo Francisco </t>
  </si>
  <si>
    <t xml:space="preserve">Lucia Helena </t>
  </si>
  <si>
    <t xml:space="preserve">Nilton de Souza </t>
  </si>
  <si>
    <t>Irton Neves</t>
  </si>
  <si>
    <t xml:space="preserve">João Maia Sobrinho </t>
  </si>
  <si>
    <t xml:space="preserve">Lucas Mendes Cabral </t>
  </si>
  <si>
    <t>Claudio de Souza</t>
  </si>
  <si>
    <t xml:space="preserve">Deni Rodrigues da Silva </t>
  </si>
  <si>
    <t xml:space="preserve">Elson Santos Silva </t>
  </si>
  <si>
    <t xml:space="preserve">Ivanete da Silva Gama </t>
  </si>
  <si>
    <t>Cliente pagou 40,00 referente a umtroco errado dado por mim a dois atendimentos atras (20/09/2018).Marley Rodrigues Gonçalves.</t>
  </si>
  <si>
    <t xml:space="preserve">Arthur Paulino Siqueira </t>
  </si>
  <si>
    <t xml:space="preserve">Messias Barros de Oliveira </t>
  </si>
  <si>
    <t xml:space="preserve">10,00 de desconto no óculos </t>
  </si>
  <si>
    <t xml:space="preserve">Rosimar Freitas Cardoso </t>
  </si>
  <si>
    <t xml:space="preserve">Lair Rosa </t>
  </si>
  <si>
    <t xml:space="preserve">Vera Lúcia </t>
  </si>
  <si>
    <t xml:space="preserve">Ivanilda Camilo da Silva </t>
  </si>
  <si>
    <t xml:space="preserve">Welton de Oliveira Martins </t>
  </si>
  <si>
    <t>Luciene Arminda de Oliveira</t>
  </si>
  <si>
    <t xml:space="preserve"> 150,00 adicional de exame</t>
  </si>
  <si>
    <t>Lavinia Alves Sales</t>
  </si>
  <si>
    <t xml:space="preserve">Enilda da Silva Olimpio </t>
  </si>
  <si>
    <t>Luiíza Fortes Venturin Tusther de Souza</t>
  </si>
  <si>
    <t xml:space="preserve">450,00 adicional de exame </t>
  </si>
  <si>
    <t xml:space="preserve">Greice Kely de Oliveira Gonçalves </t>
  </si>
  <si>
    <t xml:space="preserve">Ivanete Assis da Silva Souza </t>
  </si>
  <si>
    <t xml:space="preserve">Paulo Cézar Silva </t>
  </si>
  <si>
    <t xml:space="preserve">Edson Borges </t>
  </si>
  <si>
    <t xml:space="preserve">Lentes de contato </t>
  </si>
  <si>
    <t xml:space="preserve">Fábio Lopes de Farias </t>
  </si>
  <si>
    <t xml:space="preserve">120,00 a descontar no aluguel </t>
  </si>
  <si>
    <t xml:space="preserve">Marcos Antonio </t>
  </si>
  <si>
    <t>Rayane Barbosa Silva</t>
  </si>
  <si>
    <t xml:space="preserve">Gesilda Alves da Silva Porfirio </t>
  </si>
  <si>
    <t xml:space="preserve">Nilzete da Silva Viana </t>
  </si>
  <si>
    <t xml:space="preserve">Zélia Barbosa de Assis </t>
  </si>
  <si>
    <t xml:space="preserve">Zilma Barbosa Campos </t>
  </si>
  <si>
    <t xml:space="preserve">Levi Modesto </t>
  </si>
  <si>
    <t xml:space="preserve">Maria Regiane Batista </t>
  </si>
  <si>
    <t xml:space="preserve">Cleuza Fernandes do Carmo </t>
  </si>
  <si>
    <t xml:space="preserve">Leidimar Lopes de Souza </t>
  </si>
  <si>
    <t xml:space="preserve">Pierre Santos Silva </t>
  </si>
  <si>
    <t xml:space="preserve">Samira Sales Delfin </t>
  </si>
  <si>
    <t>Kamila Catelaine</t>
  </si>
  <si>
    <t>Pedro Lucas da Silva</t>
  </si>
  <si>
    <t>Adriana Aparecida da Silva</t>
  </si>
  <si>
    <t>Iasmin Fidelis Chaves</t>
  </si>
  <si>
    <t>Sueli Alves da Silva</t>
  </si>
  <si>
    <t xml:space="preserve">Neuza Xavier Batista </t>
  </si>
  <si>
    <t xml:space="preserve">Tania Geralda F. Costa </t>
  </si>
  <si>
    <t xml:space="preserve">Lenice Dias </t>
  </si>
  <si>
    <t xml:space="preserve">Pagar depois </t>
  </si>
  <si>
    <t xml:space="preserve">Fernanda Gonçalves </t>
  </si>
  <si>
    <t xml:space="preserve">Maria das Graças Pereira </t>
  </si>
  <si>
    <t xml:space="preserve">Selles Duarte da Costa </t>
  </si>
  <si>
    <t>Maria Ivanilda Rufina Mendes</t>
  </si>
  <si>
    <t xml:space="preserve">Dorcina Cirilo Camila </t>
  </si>
  <si>
    <t>Maria Karla Oliveira</t>
  </si>
  <si>
    <t xml:space="preserve">Maria Aurea Ferreira </t>
  </si>
  <si>
    <t xml:space="preserve">Solange Carla dos Santos Rodrigues </t>
  </si>
  <si>
    <t>Vani Rodrigues</t>
  </si>
  <si>
    <t xml:space="preserve">José Gomes Pires </t>
  </si>
  <si>
    <t xml:space="preserve">Auzi Batista </t>
  </si>
  <si>
    <t xml:space="preserve">Alex Amaro </t>
  </si>
  <si>
    <t xml:space="preserve">Douglas Rosa Mota </t>
  </si>
  <si>
    <t xml:space="preserve">Gilcimar Ribeiro </t>
  </si>
  <si>
    <t>Ana Lúcia Chaves</t>
  </si>
  <si>
    <t>Thamires de Souza</t>
  </si>
  <si>
    <t>Tereza de Lourdes</t>
  </si>
  <si>
    <t>José Teixeira Dias</t>
  </si>
  <si>
    <t xml:space="preserve">Yago Inácio Prata Cabral </t>
  </si>
  <si>
    <t xml:space="preserve">Lucas Aggun Capettini </t>
  </si>
  <si>
    <t xml:space="preserve">Maria Auxiliadora Santos Capettini </t>
  </si>
  <si>
    <t xml:space="preserve">Francisca Rosa Sales Correia </t>
  </si>
  <si>
    <t xml:space="preserve">Loide Avelina Cordeiro </t>
  </si>
  <si>
    <t xml:space="preserve">Juares Alves Silva </t>
  </si>
  <si>
    <t xml:space="preserve">Tereza Cardoso </t>
  </si>
  <si>
    <t xml:space="preserve">Zilda Moreira Martins </t>
  </si>
  <si>
    <t>Edlson Gonçalves Lucas</t>
  </si>
  <si>
    <t>Maria das Gracas Guimaraes</t>
  </si>
  <si>
    <t xml:space="preserve">Sebastiana Generosa de Oliveira </t>
  </si>
  <si>
    <t xml:space="preserve">Thiago Teixeira da Silva </t>
  </si>
  <si>
    <t xml:space="preserve">Mariana Alves e Silva </t>
  </si>
  <si>
    <t xml:space="preserve">Gustavo Cabral Camara Machado </t>
  </si>
  <si>
    <t xml:space="preserve">Emili Emanueli Galdino </t>
  </si>
  <si>
    <t xml:space="preserve">Maria Aparecida </t>
  </si>
  <si>
    <t xml:space="preserve">Nilda Gomes da Silva </t>
  </si>
  <si>
    <t>Geferson Jhony Ribeiro Barbosa</t>
  </si>
  <si>
    <t xml:space="preserve">Eugi Luiz Custódio </t>
  </si>
  <si>
    <t xml:space="preserve">Diego Gomes da Silva </t>
  </si>
  <si>
    <t>Miguel Baessa</t>
  </si>
  <si>
    <t xml:space="preserve">Rutieli Nascimento Lopes </t>
  </si>
  <si>
    <t xml:space="preserve">Sandro Daniel </t>
  </si>
  <si>
    <t xml:space="preserve">Marilandes de Souza Quirino </t>
  </si>
  <si>
    <t xml:space="preserve">Andréia Conceição Silva </t>
  </si>
  <si>
    <t xml:space="preserve">Edna Rosa Xavier da Silva </t>
  </si>
  <si>
    <t xml:space="preserve">Priscila Xavier da Silva </t>
  </si>
  <si>
    <t xml:space="preserve">Amanda Sandy Cristo Reis </t>
  </si>
  <si>
    <t xml:space="preserve">José Leopoldino da Silva Filho </t>
  </si>
  <si>
    <t xml:space="preserve">Selma de Freitas </t>
  </si>
  <si>
    <t>pagará 10,00 amanhã 23/11/2018</t>
  </si>
  <si>
    <t xml:space="preserve">Cleiton Pessoa de Oliveira </t>
  </si>
  <si>
    <t>Maria das Graças Guim</t>
  </si>
  <si>
    <t xml:space="preserve">Elgi Luiz Custódio </t>
  </si>
  <si>
    <t>Gesuina Correa</t>
  </si>
  <si>
    <t xml:space="preserve">Nilsa Rosa Dias </t>
  </si>
  <si>
    <t xml:space="preserve">Sebastião Alves </t>
  </si>
  <si>
    <t xml:space="preserve">Matheus Batista de Oliveira </t>
  </si>
  <si>
    <t xml:space="preserve">Maria Rosa de Andrade </t>
  </si>
  <si>
    <t>Maria Aparecida Karla</t>
  </si>
  <si>
    <t>Sueli Tomaz da Silva</t>
  </si>
  <si>
    <t>Davi Lucas Garcia</t>
  </si>
  <si>
    <t>Cesar Viera Barbosa</t>
  </si>
  <si>
    <t>Florisbela Cabral Bacelar</t>
  </si>
  <si>
    <t xml:space="preserve">Marilene Alves Guerra </t>
  </si>
  <si>
    <t>Sirlene Rodrigues Oliveira</t>
  </si>
  <si>
    <t xml:space="preserve">Wagner Silva Dias </t>
  </si>
  <si>
    <t xml:space="preserve">Aleone Helena Mendes </t>
  </si>
  <si>
    <t xml:space="preserve">Jorge Bernardo Junior </t>
  </si>
  <si>
    <t xml:space="preserve">Isabel Balbino Gomes </t>
  </si>
  <si>
    <t xml:space="preserve">Gustavo Henrique Souza Teodoro de Oliveira </t>
  </si>
  <si>
    <t xml:space="preserve">Lorena de Oliveira Miller </t>
  </si>
  <si>
    <t xml:space="preserve">Claudeni Farias Teixeira </t>
  </si>
  <si>
    <t xml:space="preserve">Orcina Guerra do Carmo </t>
  </si>
  <si>
    <t xml:space="preserve">Lorraine de Oliveira Miller </t>
  </si>
  <si>
    <t xml:space="preserve">Isaias Dias Teixeira </t>
  </si>
  <si>
    <t>cheque 05/12/18</t>
  </si>
  <si>
    <t xml:space="preserve">Marilza Lucindo de Oliveira </t>
  </si>
  <si>
    <t xml:space="preserve">Monike Lopes Leal </t>
  </si>
  <si>
    <t>Thayslaine Roberta Gomes Silva</t>
  </si>
  <si>
    <t>Mª Evaneide Borges de Souza</t>
  </si>
  <si>
    <t>Jordana Camilo Gomes</t>
  </si>
  <si>
    <t>Manoel Moreira de Souza</t>
  </si>
  <si>
    <t>Jose Domingos da Silva</t>
  </si>
  <si>
    <t>Laurieta Vieira Araujo da Silva</t>
  </si>
  <si>
    <t>Divina Aparecida Costa</t>
  </si>
  <si>
    <t xml:space="preserve">Fará óculos em Mantena </t>
  </si>
  <si>
    <t>Carmelita Pires de Souza</t>
  </si>
  <si>
    <t>Liendersom Bastos de Oliveira</t>
  </si>
  <si>
    <t>Jakson Izidio Rocha</t>
  </si>
  <si>
    <t>Emily Prata Hueto</t>
  </si>
  <si>
    <t>Sinair Paulina Floriano</t>
  </si>
  <si>
    <t>Ana Paula Flausina</t>
  </si>
  <si>
    <t xml:space="preserve">Ivone Terezinha dos Santos Ferreira </t>
  </si>
  <si>
    <t xml:space="preserve">Lauriceia Maria de Morais </t>
  </si>
  <si>
    <t>Maria Selia de Moraes</t>
  </si>
  <si>
    <t xml:space="preserve">Jonas Belarmino da Silva </t>
  </si>
  <si>
    <t>Pagar depois</t>
  </si>
  <si>
    <t xml:space="preserve">Ednaldo Martins </t>
  </si>
  <si>
    <t xml:space="preserve">Fará óculos depois de retirar o pterígio </t>
  </si>
  <si>
    <t xml:space="preserve">Marlúcia da Silva Rodrigues </t>
  </si>
  <si>
    <t xml:space="preserve">Maria Célia Lima Barbosa </t>
  </si>
  <si>
    <t xml:space="preserve">Rosilene de Oliveira </t>
  </si>
  <si>
    <t xml:space="preserve">Célia Cardoso da Silva </t>
  </si>
  <si>
    <t xml:space="preserve">Creuza Maria de Souza </t>
  </si>
  <si>
    <t xml:space="preserve">Rosa Maria de Souza </t>
  </si>
  <si>
    <t xml:space="preserve">José Santiago Sobrinho </t>
  </si>
  <si>
    <t xml:space="preserve">Ivone Graciele Campos de Mello </t>
  </si>
  <si>
    <t xml:space="preserve">Delícia Alves Maciel </t>
  </si>
  <si>
    <t xml:space="preserve">Maria Dornela da Silva </t>
  </si>
  <si>
    <t>Gilberto Baia</t>
  </si>
  <si>
    <t>Jessica Mendes Cabral</t>
  </si>
  <si>
    <t>Joelma Aparecida Coelho</t>
  </si>
  <si>
    <t>Rillary Teixeira Martins</t>
  </si>
  <si>
    <t xml:space="preserve">Arildo Venâncio Braga </t>
  </si>
  <si>
    <t xml:space="preserve">Nadir Lúcia Gonçalves </t>
  </si>
  <si>
    <t xml:space="preserve">Waltair de Oliveira Pinto </t>
  </si>
  <si>
    <t>Roseni Maria Vilaça</t>
  </si>
  <si>
    <t xml:space="preserve">Marlene Martins Roza Patrocino </t>
  </si>
  <si>
    <t>Gislaine Ferreira</t>
  </si>
  <si>
    <t xml:space="preserve">Valdemar Flausino </t>
  </si>
  <si>
    <t xml:space="preserve">Leanwendel Gustavo </t>
  </si>
  <si>
    <t xml:space="preserve">Loide Averina Cordeiro </t>
  </si>
  <si>
    <t>Maria Célia Lima Barbosa</t>
  </si>
  <si>
    <t xml:space="preserve">Maria Eduarda Souza Bernardo </t>
  </si>
  <si>
    <t xml:space="preserve">Júlio Cesar Rodrigues da Silva </t>
  </si>
  <si>
    <t xml:space="preserve">Obadias Rodrigues de Souza </t>
  </si>
  <si>
    <t xml:space="preserve">Alaides Rosa Xavier </t>
  </si>
  <si>
    <t xml:space="preserve">Lucelena Messias </t>
  </si>
  <si>
    <t>Rosa Procopio Silva</t>
  </si>
  <si>
    <t xml:space="preserve">Kamilly Campos Roberto </t>
  </si>
  <si>
    <t xml:space="preserve">Amanda Ferreira Rocha </t>
  </si>
  <si>
    <t xml:space="preserve">Delinda Florêncio Maciel </t>
  </si>
  <si>
    <t xml:space="preserve">Zulmira Evangelista </t>
  </si>
  <si>
    <t xml:space="preserve">Juliana Daiane Ferreira de Souza </t>
  </si>
  <si>
    <t xml:space="preserve">Rhanyelly Martins O. Fonseca </t>
  </si>
  <si>
    <t xml:space="preserve">Laide Rosa Xavier </t>
  </si>
  <si>
    <t xml:space="preserve">Flávia Gomes da Silva </t>
  </si>
  <si>
    <t xml:space="preserve">Cleonice Lopes </t>
  </si>
  <si>
    <t>Gabriel Antônio Cesário</t>
  </si>
  <si>
    <t>Ana Carla Silva</t>
  </si>
  <si>
    <t>Ermínio Martins de Jesus</t>
  </si>
  <si>
    <t xml:space="preserve">Izael Anacleto da Silva </t>
  </si>
  <si>
    <t xml:space="preserve">Rosalina Menegazzo Guerra </t>
  </si>
  <si>
    <t xml:space="preserve">Vera Lúcia Rodrigues Lopes </t>
  </si>
  <si>
    <t xml:space="preserve">Cliente alegou erro na precificação </t>
  </si>
  <si>
    <t xml:space="preserve">Cleuza Gonçalves Martins dos Santos </t>
  </si>
  <si>
    <t xml:space="preserve">José Jorcelino de Paula </t>
  </si>
  <si>
    <t xml:space="preserve">Evanilza Antônia de Oliveira </t>
  </si>
  <si>
    <t xml:space="preserve">Ana Maria Ferreira </t>
  </si>
  <si>
    <t xml:space="preserve">Pedro Macedo Bastos </t>
  </si>
  <si>
    <t xml:space="preserve">Suellen Felix </t>
  </si>
  <si>
    <t>Eni Barbosa</t>
  </si>
  <si>
    <t xml:space="preserve">Maria das Graças dos Reis </t>
  </si>
  <si>
    <t xml:space="preserve">Élio Marcelo Rocha </t>
  </si>
  <si>
    <t xml:space="preserve">Victor Hugo Dias Amaro </t>
  </si>
  <si>
    <t xml:space="preserve">Edmara de Melo Sales </t>
  </si>
  <si>
    <t xml:space="preserve">Wilson Daniel Carmo </t>
  </si>
  <si>
    <t>Gabriel Correia Mendes</t>
  </si>
  <si>
    <t xml:space="preserve">Rosicler Henrique de Souza Vieira </t>
  </si>
  <si>
    <t xml:space="preserve">Agda Henrique de Souza </t>
  </si>
  <si>
    <t xml:space="preserve">ao checar havia registro </t>
  </si>
  <si>
    <t>Ana Luiza Souza</t>
  </si>
  <si>
    <t xml:space="preserve">Maria da Penha </t>
  </si>
  <si>
    <t xml:space="preserve">Maria Clara de Jesus </t>
  </si>
  <si>
    <t xml:space="preserve">Maria Aparecida Martins </t>
  </si>
  <si>
    <t xml:space="preserve">Ismael José dos Reis </t>
  </si>
  <si>
    <t>Emanuelli Siqueira Lacerda</t>
  </si>
  <si>
    <t>Rodrigo Antônio Mafort</t>
  </si>
  <si>
    <t xml:space="preserve">Maria Helena dos Reis </t>
  </si>
  <si>
    <t xml:space="preserve">Arminda Rufino de Oliveira </t>
  </si>
  <si>
    <t xml:space="preserve">Solange Oliveira Paiva </t>
  </si>
  <si>
    <t xml:space="preserve">Rayane Querino de Paula </t>
  </si>
  <si>
    <t>José Ribeiro Souza</t>
  </si>
  <si>
    <t xml:space="preserve">Maria da Penha Capaz Marques </t>
  </si>
  <si>
    <t xml:space="preserve">José Coelho Rosa </t>
  </si>
  <si>
    <t xml:space="preserve">Wanderson Gomes Pessoa </t>
  </si>
  <si>
    <t xml:space="preserve">Voltará dia 19/02/2019 para fazer óculos </t>
  </si>
  <si>
    <t xml:space="preserve">João Alves Filho </t>
  </si>
  <si>
    <t xml:space="preserve">Nilceia Barbosa </t>
  </si>
  <si>
    <t xml:space="preserve">Maria Aparecida Chaves </t>
  </si>
  <si>
    <t xml:space="preserve">Maria Luiza Prudêncio Barbosa </t>
  </si>
  <si>
    <t xml:space="preserve">Marcos Roberto Luiz </t>
  </si>
  <si>
    <t xml:space="preserve">José Geraldo Costa </t>
  </si>
  <si>
    <t xml:space="preserve">Marcos Antonio Ferreira </t>
  </si>
  <si>
    <t xml:space="preserve">Simone Molina </t>
  </si>
  <si>
    <t xml:space="preserve">CHP 21 - Cresol </t>
  </si>
  <si>
    <t xml:space="preserve">Sonia Moreira da Silva </t>
  </si>
  <si>
    <t xml:space="preserve">Maria das Graças Oliveira </t>
  </si>
  <si>
    <t xml:space="preserve">Charles Claudio </t>
  </si>
  <si>
    <t xml:space="preserve">Joaquina Alves de Souza </t>
  </si>
  <si>
    <t xml:space="preserve">Sebastiana Pereira da Silva </t>
  </si>
  <si>
    <t xml:space="preserve">Margarida Moura da Conceição </t>
  </si>
  <si>
    <t xml:space="preserve">Maria Conceição da Silva </t>
  </si>
  <si>
    <t xml:space="preserve">Alzira Euzébio Adriano </t>
  </si>
  <si>
    <t xml:space="preserve">Edson de Oliveira </t>
  </si>
  <si>
    <t xml:space="preserve">Diana Pereira da Silva </t>
  </si>
  <si>
    <t xml:space="preserve">Rosângela Assunção Moreira </t>
  </si>
  <si>
    <t>Laurides Inácio Dias</t>
  </si>
  <si>
    <t>Laurenço Fernandes Correia</t>
  </si>
  <si>
    <t xml:space="preserve">Anália Maroa de Oliveira </t>
  </si>
  <si>
    <t xml:space="preserve">Marcela Faridis Pereira Ramos </t>
  </si>
  <si>
    <t xml:space="preserve">Elida da Silva Timoteo </t>
  </si>
  <si>
    <t xml:space="preserve">Jaconias Bandeira Assis </t>
  </si>
  <si>
    <t xml:space="preserve">Marilene Batista Souza </t>
  </si>
  <si>
    <t xml:space="preserve">Marlene Martins Oliveira </t>
  </si>
  <si>
    <t xml:space="preserve">Eduarda Karine Santos </t>
  </si>
  <si>
    <t xml:space="preserve">Ivanete Batista de Barros Silva </t>
  </si>
  <si>
    <t xml:space="preserve">Deivid Oliveira da Silva </t>
  </si>
  <si>
    <t xml:space="preserve">Terezinha Moreira do Carmo </t>
  </si>
  <si>
    <t xml:space="preserve">Guilherme Eduardo Siqueira </t>
  </si>
  <si>
    <t xml:space="preserve">Erika Lopes Pereira </t>
  </si>
  <si>
    <t xml:space="preserve">José Luiz Damaceno </t>
  </si>
  <si>
    <t>Aureci Rodrigues Dias</t>
  </si>
  <si>
    <t xml:space="preserve">Eloísa Ferreira da Penha </t>
  </si>
  <si>
    <t>Nagela Munike</t>
  </si>
  <si>
    <t xml:space="preserve">Pagará 40,00 amanhã </t>
  </si>
  <si>
    <t xml:space="preserve">Carlos Ferreira Costa </t>
  </si>
  <si>
    <t xml:space="preserve">Heitor Menegazzo Cabral </t>
  </si>
  <si>
    <t xml:space="preserve">Ademar Cardoso de Almeida </t>
  </si>
  <si>
    <t xml:space="preserve">Edna Maria Rufino </t>
  </si>
  <si>
    <t xml:space="preserve">Aisla França de Melo </t>
  </si>
  <si>
    <t xml:space="preserve">Rosilaine Moreira do Carmo </t>
  </si>
  <si>
    <t xml:space="preserve">Eva Machado Sampaio </t>
  </si>
  <si>
    <t xml:space="preserve">José Luiz de Oliveira Filho </t>
  </si>
  <si>
    <t xml:space="preserve">Marilândia Nunes Cezário </t>
  </si>
  <si>
    <t xml:space="preserve">João Batista Lima </t>
  </si>
  <si>
    <t xml:space="preserve">Ivanildes Alves da Silva </t>
  </si>
  <si>
    <t xml:space="preserve">Lauane de Castro Gonçalves </t>
  </si>
  <si>
    <t>Pagou 100,00 dia 20/02/2019</t>
  </si>
  <si>
    <t xml:space="preserve">Bruno Brant Santos Paizante </t>
  </si>
  <si>
    <t xml:space="preserve"> </t>
  </si>
  <si>
    <t xml:space="preserve">Maria Ferreira Ribeiro </t>
  </si>
  <si>
    <t>Raquel Almeida Rosa</t>
  </si>
  <si>
    <t xml:space="preserve">Rafaela Taiane Freitas </t>
  </si>
  <si>
    <t xml:space="preserve">Thamires Fernandes Ramires </t>
  </si>
  <si>
    <t xml:space="preserve">Aone And Gonçalves </t>
  </si>
  <si>
    <t>Gabriela Cristina Correa</t>
  </si>
  <si>
    <t>Wanderson Correa</t>
  </si>
  <si>
    <t>Rosa Maria Correa</t>
  </si>
  <si>
    <t xml:space="preserve">Idalina Alves de Oliveira </t>
  </si>
  <si>
    <t>Patrícia Furtado Pessoa</t>
  </si>
  <si>
    <t xml:space="preserve">Sebastião Pinto da Silva </t>
  </si>
  <si>
    <t xml:space="preserve">Elenice Vieira Luz </t>
  </si>
  <si>
    <t xml:space="preserve">Elissandra Pereira Costa </t>
  </si>
  <si>
    <t xml:space="preserve">Vera Lúcia Lopes Pereira </t>
  </si>
  <si>
    <t xml:space="preserve">Amanda Rodrigues Carvalho </t>
  </si>
  <si>
    <t xml:space="preserve">Fernanda Ventura Catalunha </t>
  </si>
  <si>
    <t>Maria Luiza Costa</t>
  </si>
  <si>
    <t xml:space="preserve">Julimarques Anacleto Silva </t>
  </si>
  <si>
    <t xml:space="preserve">Evandro Pedro Ramos da Silva </t>
  </si>
  <si>
    <t>Elvira Vieira Muniz</t>
  </si>
  <si>
    <t xml:space="preserve">Vanessa Aparecida Vargas Resende </t>
  </si>
  <si>
    <t xml:space="preserve">Raquel Honório de Freitas </t>
  </si>
  <si>
    <t>Ingrid Judite Martins da Silva Lucas</t>
  </si>
  <si>
    <t xml:space="preserve">José Carlos Ferreira </t>
  </si>
  <si>
    <t xml:space="preserve">Geovana Gregório Xavier </t>
  </si>
  <si>
    <t xml:space="preserve">Creuzenir Sales Almeida </t>
  </si>
  <si>
    <t xml:space="preserve">Elaine Márcia de Oliveira Souza </t>
  </si>
  <si>
    <t xml:space="preserve">Elaine Melandes Tonani </t>
  </si>
  <si>
    <t xml:space="preserve">Ednaldo Fideles da Silva </t>
  </si>
  <si>
    <t xml:space="preserve">Regiane Martins </t>
  </si>
  <si>
    <t xml:space="preserve">Isaiane Moreira de Matos </t>
  </si>
  <si>
    <t xml:space="preserve">Francisca Sales </t>
  </si>
  <si>
    <t xml:space="preserve">Selma Rodrigues de Motas </t>
  </si>
  <si>
    <t>Edmar Lopes da Silva</t>
  </si>
  <si>
    <t>Pagou junto com óculos</t>
  </si>
  <si>
    <t>Uanderson Correa</t>
  </si>
  <si>
    <t>Rafaela Candida</t>
  </si>
  <si>
    <t xml:space="preserve">Madalena Vieira Silva </t>
  </si>
  <si>
    <t xml:space="preserve">Gislaine de Almeida Oliveira </t>
  </si>
  <si>
    <t xml:space="preserve">Graciele Jorema Rosa Alves </t>
  </si>
  <si>
    <t xml:space="preserve">Maria Luíza Rosa </t>
  </si>
  <si>
    <t xml:space="preserve">Valdemar Pereira Barbosa </t>
  </si>
  <si>
    <t xml:space="preserve">Gabriel Grigório Marques Xavier </t>
  </si>
  <si>
    <t xml:space="preserve">Aleto Berto Sobrinho </t>
  </si>
  <si>
    <t xml:space="preserve">Mayara Prata Cabral </t>
  </si>
  <si>
    <t>Edvaldo Ricatto</t>
  </si>
  <si>
    <t xml:space="preserve">Melqui de Oliveira Guerra </t>
  </si>
  <si>
    <t xml:space="preserve">Átila Rodrigues Teodoro </t>
  </si>
  <si>
    <t>Deixou pago dia 26/02/2019 150,00</t>
  </si>
  <si>
    <t xml:space="preserve">Ronnier Ribeiro </t>
  </si>
  <si>
    <t xml:space="preserve">Degmaria de Moura Nascimento </t>
  </si>
  <si>
    <t xml:space="preserve">Cleuza Ribeiro </t>
  </si>
  <si>
    <t xml:space="preserve">Ana Laura Rodrigues dos Reis </t>
  </si>
  <si>
    <t xml:space="preserve">Arthur Costa Rodrigues </t>
  </si>
  <si>
    <t>Junto com óculos</t>
  </si>
  <si>
    <t xml:space="preserve">João Sébio da Mata </t>
  </si>
  <si>
    <t xml:space="preserve">Lara Cristina Ferreira Silva </t>
  </si>
  <si>
    <t xml:space="preserve">Douglas Rafael Medeiros </t>
  </si>
  <si>
    <t xml:space="preserve">João Henrique Xavier </t>
  </si>
  <si>
    <t xml:space="preserve">Lívia Rodrigues Fernandes </t>
  </si>
  <si>
    <t xml:space="preserve">Telma Lúcia Almeida de Oliveira </t>
  </si>
  <si>
    <t xml:space="preserve">Maria Arantes dos Reis </t>
  </si>
  <si>
    <t>Kássia de Souza Barbosa</t>
  </si>
  <si>
    <t xml:space="preserve">Jéssica Cristo Barbosa </t>
  </si>
  <si>
    <t>Letícia Aparecida da Silva</t>
  </si>
  <si>
    <t>Olira Ferreira Rodrigues</t>
  </si>
  <si>
    <t xml:space="preserve">Aline Nunes </t>
  </si>
  <si>
    <t xml:space="preserve">Maria Neves Venâncio </t>
  </si>
  <si>
    <t xml:space="preserve">Enmilly Santana </t>
  </si>
  <si>
    <t xml:space="preserve">Paulo Roberto Rodrigues </t>
  </si>
  <si>
    <t xml:space="preserve">Josilande da Silva </t>
  </si>
  <si>
    <t>140,00 pago dia 08/04/2019</t>
  </si>
  <si>
    <t>Claudemir  Telzaff</t>
  </si>
  <si>
    <t>João Batista Catalunha</t>
  </si>
  <si>
    <t xml:space="preserve">Eni Honório da Silva </t>
  </si>
  <si>
    <t xml:space="preserve">Sarah de Oliveira Ribeiro </t>
  </si>
  <si>
    <t xml:space="preserve">Maria Madalena Cabral </t>
  </si>
  <si>
    <t xml:space="preserve">Alcerino Gomes Aleixo </t>
  </si>
  <si>
    <t xml:space="preserve">Francisco Castelani </t>
  </si>
  <si>
    <t xml:space="preserve">Livia Mafort </t>
  </si>
  <si>
    <t xml:space="preserve">Bruna da Silva Vieira </t>
  </si>
  <si>
    <t xml:space="preserve">Keila Xavier </t>
  </si>
  <si>
    <t>Adriene Goncalves Aguiar</t>
  </si>
  <si>
    <t>Nilceia Barbosa</t>
  </si>
  <si>
    <t>Joao Martins da Silva</t>
  </si>
  <si>
    <t>Luzia Rosa Valerio Campos</t>
  </si>
  <si>
    <t>Veronessa Ap. Cristo</t>
  </si>
  <si>
    <t>Irani Anacleto Delfino</t>
  </si>
  <si>
    <t>Lente de contato</t>
  </si>
  <si>
    <t>Odenir de Souza Melo</t>
  </si>
  <si>
    <t>Dorandir Viana Fabrete</t>
  </si>
  <si>
    <t>Vilson Francisco de Almeida</t>
  </si>
  <si>
    <t>Kalliny Paizante</t>
  </si>
  <si>
    <t xml:space="preserve">Irenilda Mranda da Slva </t>
  </si>
  <si>
    <t xml:space="preserve">Manoela Braz da Silva </t>
  </si>
  <si>
    <t xml:space="preserve">João Gabriel de Paula </t>
  </si>
  <si>
    <t>Gabriely Xavier Candido</t>
  </si>
  <si>
    <t>Ana da Silva Dias</t>
  </si>
  <si>
    <t xml:space="preserve">Cristiane de Moraes </t>
  </si>
  <si>
    <t xml:space="preserve">Fará depois </t>
  </si>
  <si>
    <t>Joel Ferreira de Souza</t>
  </si>
  <si>
    <t>Natalia Madalena de Souza Brito</t>
  </si>
  <si>
    <t>Andre Filipe de Almeida Rocha</t>
  </si>
  <si>
    <t>Manuela Braz da Silva</t>
  </si>
  <si>
    <t xml:space="preserve">Mileide Ferreira da Silva </t>
  </si>
  <si>
    <t xml:space="preserve">Renato Rabelo Hemerick </t>
  </si>
  <si>
    <t xml:space="preserve">Vanderlania Vitalino de Miranda Chaves </t>
  </si>
  <si>
    <t xml:space="preserve">José Vieira de Oliveira </t>
  </si>
  <si>
    <t xml:space="preserve">Enthony Otavio Silva </t>
  </si>
  <si>
    <t xml:space="preserve">Helena Cassimiro Campos </t>
  </si>
  <si>
    <t xml:space="preserve">Pietro Marins da Silva </t>
  </si>
  <si>
    <t xml:space="preserve">Rafael Felix Rodrigues Soares </t>
  </si>
  <si>
    <t xml:space="preserve">Ismarinda Ferreira Batista </t>
  </si>
  <si>
    <t xml:space="preserve">Maria Martins Ferreira </t>
  </si>
  <si>
    <t xml:space="preserve">Fará primeiro os exames pedidos </t>
  </si>
  <si>
    <t xml:space="preserve">Dara Stefania Lopes Cardoso </t>
  </si>
  <si>
    <t>Ana Paula 5s</t>
  </si>
  <si>
    <t xml:space="preserve">Fez dia 23/04/2019 teve desconto no óculos </t>
  </si>
  <si>
    <t>Alecir Ferreira da Silva</t>
  </si>
  <si>
    <t xml:space="preserve">Lucimar Batista </t>
  </si>
  <si>
    <t xml:space="preserve">Ronaldo Tonani </t>
  </si>
  <si>
    <t>Sergiane Stefania</t>
  </si>
  <si>
    <t>Elizete da Silva Barros</t>
  </si>
  <si>
    <t>Maria da Penha Silva</t>
  </si>
  <si>
    <t xml:space="preserve">Genita Vitor de Oliveira </t>
  </si>
  <si>
    <t>Monica Aparecida Lopes</t>
  </si>
  <si>
    <t>José Roberto Lopes</t>
  </si>
  <si>
    <t xml:space="preserve">Disse que voltará com filha </t>
  </si>
  <si>
    <t xml:space="preserve">Sibely Stefani Furtado </t>
  </si>
  <si>
    <t xml:space="preserve">Shayenne Alves Lopes Ferreira </t>
  </si>
  <si>
    <t xml:space="preserve">ISMARINDA FERREIRA </t>
  </si>
  <si>
    <t>ROMARIO LIMA DA SILVA</t>
  </si>
  <si>
    <t xml:space="preserve">ANTONIO CHAVES PAIVA </t>
  </si>
  <si>
    <t>MARCIONILIA DA SILVA</t>
  </si>
  <si>
    <t>DENIR RODRIGUES</t>
  </si>
  <si>
    <t>VALDEMAR PEREIRA BARBOSA</t>
  </si>
  <si>
    <t>LOIDE AVELINO CORDEIRO</t>
  </si>
  <si>
    <t>SILVANO RISO</t>
  </si>
  <si>
    <t>ILACY ROCHA DIAS</t>
  </si>
  <si>
    <t>EXAME</t>
  </si>
  <si>
    <t>MARIA APARECIDA DA ROCHA</t>
  </si>
  <si>
    <t>EDIMILSON FERREIRA FREITAS</t>
  </si>
  <si>
    <t>BRUNA VIERA BARBOSA</t>
  </si>
  <si>
    <t>EDUARDA CRISTINA GUNDES</t>
  </si>
  <si>
    <t>600,00 - PAGO ADIANTADO</t>
  </si>
  <si>
    <t>TALYTA LEANDRO</t>
  </si>
  <si>
    <t>OK</t>
  </si>
  <si>
    <t>LIVIA RODRIGUES</t>
  </si>
  <si>
    <t>NILCEIA RISO VIEIRA</t>
  </si>
  <si>
    <t>GISELE CAETANO MIGUEL</t>
  </si>
  <si>
    <t>ACOMPANHAMENTO</t>
  </si>
  <si>
    <t>HINARA FONSECA</t>
  </si>
  <si>
    <t>SAFIRA JENNYFER</t>
  </si>
  <si>
    <t>FABIANO B. DE ALMEIDA</t>
  </si>
  <si>
    <t>ZILDA ANARIA SOARES</t>
  </si>
  <si>
    <t xml:space="preserve">FICOU DE DECIDIR </t>
  </si>
  <si>
    <t>JOAO VICTOR DA SILVA</t>
  </si>
  <si>
    <t>PRISCILA</t>
  </si>
  <si>
    <t>EDMILSON FRANCISCO BAIA</t>
  </si>
  <si>
    <t>NELZA XAVIER</t>
  </si>
  <si>
    <t xml:space="preserve">VOLTARÁ DEPOIS - BICU PEDREIRO </t>
  </si>
  <si>
    <t>DIEGO TEIXEIRA MACHADO SILVA</t>
  </si>
  <si>
    <t>JOÃO RODRIGUES FERREIRA</t>
  </si>
  <si>
    <t>IRACI DANIEL DE FREITAS</t>
  </si>
  <si>
    <t>RUANA VIEIRA VENANCIO</t>
  </si>
  <si>
    <t>REGINA RAPOSO DE MIRANDA</t>
  </si>
  <si>
    <t>JOÃO XAVIER DE MIRANDA</t>
  </si>
  <si>
    <t>SULAMITA PEREIRA VERDAN</t>
  </si>
  <si>
    <t>JAIRO FERNANDES CORREIA</t>
  </si>
  <si>
    <t xml:space="preserve">DANIELA MARQUES </t>
  </si>
  <si>
    <t>ERLES MARA DE OLIVEIRA</t>
  </si>
  <si>
    <t>LARISSA SOARES LOPES</t>
  </si>
  <si>
    <t xml:space="preserve">Geovane Teixeira Souza </t>
  </si>
  <si>
    <t xml:space="preserve">Adeir Ferreira </t>
  </si>
  <si>
    <t xml:space="preserve">Leonardo Ferreira de Melo </t>
  </si>
  <si>
    <t xml:space="preserve">Robelino Luiz da Silva </t>
  </si>
  <si>
    <t xml:space="preserve">Haryella Fagundes de Oliveira </t>
  </si>
  <si>
    <t xml:space="preserve">Iury Robadel </t>
  </si>
  <si>
    <t>Zeli Valeriana de Moraes</t>
  </si>
  <si>
    <t xml:space="preserve">Eleuza da Cunha Rodrigues </t>
  </si>
  <si>
    <t xml:space="preserve">Altamir Gonçalves Filho </t>
  </si>
  <si>
    <t xml:space="preserve">Jenadir José Ferreira </t>
  </si>
  <si>
    <t xml:space="preserve">Kaique Almeida Ferreira </t>
  </si>
  <si>
    <t xml:space="preserve">Deuzi Rodrigues de Oliveira </t>
  </si>
  <si>
    <t>Daiane Inácio Rosa</t>
  </si>
  <si>
    <t>Amanda de Souza Pantaleão</t>
  </si>
  <si>
    <t>João Paulo Lisboa</t>
  </si>
  <si>
    <t xml:space="preserve">Leia Ribeiro Dule </t>
  </si>
  <si>
    <t>Michael Fernandes Dias</t>
  </si>
  <si>
    <t xml:space="preserve">Nandiara Dias </t>
  </si>
  <si>
    <t>Grau baixíssimo, cliente não quis fazer</t>
  </si>
  <si>
    <t>Marconi Martins Barbosa</t>
  </si>
  <si>
    <t xml:space="preserve">Altamiro Valeriano </t>
  </si>
  <si>
    <t xml:space="preserve">Eyshilla Elen da Silva Cortes </t>
  </si>
  <si>
    <t xml:space="preserve">Igor Vieira Maciel </t>
  </si>
  <si>
    <t xml:space="preserve">Vai para os EUA </t>
  </si>
  <si>
    <t>Luis Correia Alves</t>
  </si>
  <si>
    <t xml:space="preserve">Ediaurea Barrero </t>
  </si>
  <si>
    <t>Sinval Coorea Alves</t>
  </si>
  <si>
    <t xml:space="preserve">Eraldo Rodrigues </t>
  </si>
  <si>
    <t>Eraldo Fernandes</t>
  </si>
  <si>
    <t xml:space="preserve">Gilsara Pereira de Assis </t>
  </si>
  <si>
    <t>Oziel Olimpio</t>
  </si>
  <si>
    <t xml:space="preserve">Hilda Pereira Coelho </t>
  </si>
  <si>
    <t xml:space="preserve">Raquel Rodrigues </t>
  </si>
  <si>
    <t xml:space="preserve">Maura Pereira da Silva </t>
  </si>
  <si>
    <t xml:space="preserve">Maria da Penha Silva </t>
  </si>
  <si>
    <t xml:space="preserve">Geovana Menegazzo Ambrósio </t>
  </si>
  <si>
    <t xml:space="preserve">Zenilda Moreira do Carmo </t>
  </si>
  <si>
    <t>Alzira das Graças</t>
  </si>
  <si>
    <t>Denize Aparecida dos Santos</t>
  </si>
  <si>
    <t xml:space="preserve">Grau altíssimo -9,00 nunca usou </t>
  </si>
  <si>
    <t xml:space="preserve">Laisla Marcele Costa de Oliveira </t>
  </si>
  <si>
    <t xml:space="preserve">Sirlene Rufino de Souza </t>
  </si>
  <si>
    <t xml:space="preserve">Darli Albino Paiva </t>
  </si>
  <si>
    <t xml:space="preserve">Nicolas Nascimento Silva </t>
  </si>
  <si>
    <t xml:space="preserve">Mara Camila Oliveira Nascimento </t>
  </si>
  <si>
    <t xml:space="preserve">Eliza Souza Catelane </t>
  </si>
  <si>
    <t xml:space="preserve">Grau não mudou </t>
  </si>
  <si>
    <t xml:space="preserve">Naiara Ribeiro Silva </t>
  </si>
  <si>
    <t xml:space="preserve">Airton José Rozeno </t>
  </si>
  <si>
    <t xml:space="preserve">Claudeir de Oliveira Barbosa </t>
  </si>
  <si>
    <t xml:space="preserve">Veronaira Brandão Amorin Pereira </t>
  </si>
  <si>
    <t xml:space="preserve">Regina Amorin Sunderhus </t>
  </si>
  <si>
    <t xml:space="preserve">Rainara Paula Silva </t>
  </si>
  <si>
    <t xml:space="preserve">Disse que voltaria, por causa do colírio </t>
  </si>
  <si>
    <t>Gilson Mendes</t>
  </si>
  <si>
    <t>Jandira Mendes</t>
  </si>
  <si>
    <t>José Coelho de Almeida</t>
  </si>
  <si>
    <t xml:space="preserve">Fábio Junior de Brito </t>
  </si>
  <si>
    <t xml:space="preserve">Olinda Rosa Silva </t>
  </si>
  <si>
    <t>Márcia Ivanilda Mendes</t>
  </si>
  <si>
    <t>lentes de contato</t>
  </si>
  <si>
    <t>Marilandia Nunes</t>
  </si>
  <si>
    <t>Laura Rodrigues</t>
  </si>
  <si>
    <t>wesley Fernandes Pereira</t>
  </si>
  <si>
    <t>Joao Marcelino de Souza</t>
  </si>
  <si>
    <t>Laudo</t>
  </si>
  <si>
    <t>Catarata</t>
  </si>
  <si>
    <t>Rosangela de Souza</t>
  </si>
  <si>
    <t xml:space="preserve">Thiago Junior Oliveira </t>
  </si>
  <si>
    <t>Gesse Cordeiro</t>
  </si>
  <si>
    <t xml:space="preserve">Gabriel Santos Vieira </t>
  </si>
  <si>
    <t>Eva Rosa Silva Santos</t>
  </si>
  <si>
    <t>Jose Antonio Avelino</t>
  </si>
  <si>
    <t>Edith Baia</t>
  </si>
  <si>
    <t>Maurilio Samuel Baia</t>
  </si>
  <si>
    <t>colirio</t>
  </si>
  <si>
    <t>Divina Gonçalves</t>
  </si>
  <si>
    <t>Diego Teixeira Machado</t>
  </si>
  <si>
    <t>Bernado Santana Riso</t>
  </si>
  <si>
    <t xml:space="preserve">Mariane Kesley Bento </t>
  </si>
  <si>
    <t>Alcilene Teixeira Siqueira</t>
  </si>
  <si>
    <t>Wederson da Silva</t>
  </si>
  <si>
    <t>Joao victor Alves</t>
  </si>
  <si>
    <t>Talita Batista Sodre</t>
  </si>
  <si>
    <t>Maria das Graças Miranda</t>
  </si>
  <si>
    <t>Adryellem Lopes da Silva</t>
  </si>
  <si>
    <t>Jadir Rodrigues Costa</t>
  </si>
  <si>
    <t>Danieli de Melo Oliveira</t>
  </si>
  <si>
    <t>Lucimar Henrique Chavier</t>
  </si>
  <si>
    <t>Victor Herinque Faria</t>
  </si>
  <si>
    <t>Flavia Lopes Faria</t>
  </si>
  <si>
    <t>Ademir Ferreira Dias</t>
  </si>
  <si>
    <t>Isabel Amaral Dias</t>
  </si>
  <si>
    <t>Dalila Pereira Oliveira</t>
  </si>
  <si>
    <t>Maria Lopes</t>
  </si>
  <si>
    <t>Thayane Vasconcelos</t>
  </si>
  <si>
    <t>Angela Silvana Silva</t>
  </si>
  <si>
    <t>Joice Miranda</t>
  </si>
  <si>
    <t>Lentes de contato</t>
  </si>
  <si>
    <t>Hosana Correia Ventura</t>
  </si>
  <si>
    <t xml:space="preserve">Euzilene Moreira de Barros </t>
  </si>
  <si>
    <t xml:space="preserve">Sônia Moreira Costa </t>
  </si>
  <si>
    <t xml:space="preserve">Valdemiro Alves Gomes </t>
  </si>
  <si>
    <t xml:space="preserve">Sebastião Alves da Silva </t>
  </si>
  <si>
    <t xml:space="preserve">Ermindo Soares da Silva </t>
  </si>
  <si>
    <t>Andrezina Rosa Da Costa</t>
  </si>
  <si>
    <t>Geovana Ferreira Araújo</t>
  </si>
  <si>
    <t>Dhenefer Taysnara Venâncio</t>
  </si>
  <si>
    <t>Hyara Mateus Pereira</t>
  </si>
  <si>
    <t>Maria Vilma D Souza</t>
  </si>
  <si>
    <t>Milena Jaime</t>
  </si>
  <si>
    <t>Elisa De Souza</t>
  </si>
  <si>
    <t>Disse que voltará dia 20/08</t>
  </si>
  <si>
    <t xml:space="preserve">Mesmo grau que usa, não fará </t>
  </si>
  <si>
    <t>Carla Tatiane de Assis</t>
  </si>
  <si>
    <t xml:space="preserve">Simônica Rodrigues </t>
  </si>
  <si>
    <t xml:space="preserve">Karine Bruna Santana Costa </t>
  </si>
  <si>
    <t xml:space="preserve">Elizangela Lopes Pereira Siqueira </t>
  </si>
  <si>
    <t xml:space="preserve">Skarlleth Karenn Luzia de Siqueira </t>
  </si>
  <si>
    <t xml:space="preserve">Wanderson Barbosa Silva </t>
  </si>
  <si>
    <t xml:space="preserve">Izaias José Ribeiro </t>
  </si>
  <si>
    <t>não fez</t>
  </si>
  <si>
    <t xml:space="preserve">Isabele de Souza Silva </t>
  </si>
  <si>
    <t>Amanda Araujo  da Silva</t>
  </si>
  <si>
    <t>Ana Paula Marques Morais</t>
  </si>
  <si>
    <t>Milton Moreira Guimaraes</t>
  </si>
  <si>
    <t>Ana Carla Silva Mateus</t>
  </si>
  <si>
    <t>Claudenir Pelislauf</t>
  </si>
  <si>
    <t>Calebe Olimpio Santos</t>
  </si>
  <si>
    <t xml:space="preserve">Dilcinéia de Freitas Rodrigues </t>
  </si>
  <si>
    <t xml:space="preserve">Ismaína Rodrigues Santana </t>
  </si>
  <si>
    <t xml:space="preserve">Emily Caroline dos Santos Martins </t>
  </si>
  <si>
    <t xml:space="preserve">Samyra Cristina Alves Gonçalves </t>
  </si>
  <si>
    <t xml:space="preserve">Lucinéia Jaime Vieira Ribeiro </t>
  </si>
  <si>
    <t xml:space="preserve">Otávia França </t>
  </si>
  <si>
    <t xml:space="preserve">Silmara Noeme Freitas </t>
  </si>
  <si>
    <t xml:space="preserve">Valdivina Maria Ferreira </t>
  </si>
  <si>
    <t>Claúdia Regina Nilo</t>
  </si>
  <si>
    <t xml:space="preserve">Maria José da Silva Perini </t>
  </si>
  <si>
    <t xml:space="preserve">Euzeni Siqueira Alves </t>
  </si>
  <si>
    <t xml:space="preserve">Antonio Roberto da Silva </t>
  </si>
  <si>
    <t>Clóvis Leonidas de Souza</t>
  </si>
  <si>
    <t>Raiany da Silva Custódio</t>
  </si>
  <si>
    <t xml:space="preserve">Odilia Maria Moreira </t>
  </si>
  <si>
    <t xml:space="preserve">Maria da Penha Martins </t>
  </si>
  <si>
    <t>Douglas Rosa da Mata</t>
  </si>
  <si>
    <t>lente de contato</t>
  </si>
  <si>
    <t xml:space="preserve">Zulmira Evangelista de Miranda </t>
  </si>
  <si>
    <t xml:space="preserve">Pedro Lopes da Silva </t>
  </si>
  <si>
    <t>Laide de Oliveira</t>
  </si>
  <si>
    <t>Thiago Rizzo</t>
  </si>
  <si>
    <t xml:space="preserve">Lucas Gomes Pires </t>
  </si>
  <si>
    <t xml:space="preserve">Nelcino Alves Maciel </t>
  </si>
  <si>
    <t xml:space="preserve">Amália Maria de Oliveira </t>
  </si>
  <si>
    <t xml:space="preserve">Vilma Souza Assis </t>
  </si>
  <si>
    <t xml:space="preserve">Honório de Freitas </t>
  </si>
  <si>
    <t xml:space="preserve">Nicolina Costa de Souza </t>
  </si>
  <si>
    <t xml:space="preserve">Ludmila Cardoso Souza </t>
  </si>
  <si>
    <t>Cibele Carvalho Kerr</t>
  </si>
  <si>
    <t xml:space="preserve">Letícia Isabela Fantoni de Oliveira </t>
  </si>
  <si>
    <t xml:space="preserve">Beatriz Rodrigues Torres </t>
  </si>
  <si>
    <t xml:space="preserve">Maria Rocha Catellane </t>
  </si>
  <si>
    <t xml:space="preserve">Rebeca Rocha Daniel </t>
  </si>
  <si>
    <t xml:space="preserve">Maria de Fátima da Silva </t>
  </si>
  <si>
    <t xml:space="preserve">Edmilson Luiz de Oliveira Marques </t>
  </si>
  <si>
    <t xml:space="preserve">Samara Santos </t>
  </si>
  <si>
    <t xml:space="preserve">Marcela Vitória Vargas </t>
  </si>
  <si>
    <t xml:space="preserve">Hozana Marcelino Afonso Lima </t>
  </si>
  <si>
    <t xml:space="preserve">Luzia Rosa Coelho </t>
  </si>
  <si>
    <t xml:space="preserve">José Liese de Morais </t>
  </si>
  <si>
    <t xml:space="preserve">Sebastiana Teixeira da Silva </t>
  </si>
  <si>
    <t xml:space="preserve">Maria Rufino de Oliveira </t>
  </si>
  <si>
    <t xml:space="preserve">Milene Cristina Pereira </t>
  </si>
  <si>
    <t xml:space="preserve">Aureni Gomes de Medeiros </t>
  </si>
  <si>
    <t xml:space="preserve">Andressa Barros de Souza </t>
  </si>
  <si>
    <t xml:space="preserve">Adir Eloi Perini </t>
  </si>
  <si>
    <t xml:space="preserve">Gezimar Francisco da Silva </t>
  </si>
  <si>
    <t xml:space="preserve">Higor Sebastião de Almeida Costa </t>
  </si>
  <si>
    <t xml:space="preserve">José Ferreira da Costa </t>
  </si>
  <si>
    <t xml:space="preserve">Silviane Gama Correia </t>
  </si>
  <si>
    <t xml:space="preserve">Juarez Correia Pena </t>
  </si>
  <si>
    <t xml:space="preserve">Mateus de Almeida Romualdo </t>
  </si>
  <si>
    <t xml:space="preserve">Edna Almeida </t>
  </si>
  <si>
    <t>Silvano Andrade</t>
  </si>
  <si>
    <t xml:space="preserve">Sebastiana Noemia Freitas </t>
  </si>
  <si>
    <t xml:space="preserve">Sabrina de Oliveira </t>
  </si>
  <si>
    <t xml:space="preserve">Fará primeiro o da esposa Silviane </t>
  </si>
  <si>
    <t xml:space="preserve">Gercenir Rocon </t>
  </si>
  <si>
    <t>Lucas Fideles</t>
  </si>
  <si>
    <t xml:space="preserve">Matheus Castelane Garcia </t>
  </si>
  <si>
    <t>Eva Cristina G.Gomes</t>
  </si>
  <si>
    <t>Adriano Inácio dos Santos</t>
  </si>
  <si>
    <t xml:space="preserve">Sonia Clara Ferreira </t>
  </si>
  <si>
    <t xml:space="preserve">Paloma Ferreira </t>
  </si>
  <si>
    <t xml:space="preserve">Francisco Lisboa </t>
  </si>
  <si>
    <t xml:space="preserve">Gilson Costa de Oliveira </t>
  </si>
  <si>
    <t xml:space="preserve">Maria de Fátima Rodrigues de Oliveira </t>
  </si>
  <si>
    <t xml:space="preserve">Susely Rodrigues Soares </t>
  </si>
  <si>
    <t xml:space="preserve">Oliveira Soares da Silva </t>
  </si>
  <si>
    <t xml:space="preserve">Sebastião Procópio Alves </t>
  </si>
  <si>
    <t xml:space="preserve">Davi Miranda Fonseca </t>
  </si>
  <si>
    <t xml:space="preserve">Brenda Rafaela Augusto Freitas </t>
  </si>
  <si>
    <t>João Fortunato Nunes</t>
  </si>
  <si>
    <t xml:space="preserve">Rian Teixeira Coelho </t>
  </si>
  <si>
    <t>Duarte Andrade Capaz</t>
  </si>
  <si>
    <t xml:space="preserve">Horacina Rufino de Souza </t>
  </si>
  <si>
    <t xml:space="preserve">Rita Izaltina de Oliveira Freitas </t>
  </si>
  <si>
    <t xml:space="preserve">Lúcia Pereira dos Santos </t>
  </si>
  <si>
    <t>Laila Augusta Albino</t>
  </si>
  <si>
    <t>Luciano Nunes</t>
  </si>
  <si>
    <t>Irani da Penha</t>
  </si>
  <si>
    <t>Junto com óculos 589,00 + 100,00 = 689,00</t>
  </si>
  <si>
    <t xml:space="preserve">Myllene Cabral </t>
  </si>
  <si>
    <t xml:space="preserve">Alcemar de Laia </t>
  </si>
  <si>
    <t xml:space="preserve">Lucelena de Souza </t>
  </si>
  <si>
    <t xml:space="preserve">Geralda da Silva Ramos </t>
  </si>
  <si>
    <t xml:space="preserve">Maria Vitória Chaves </t>
  </si>
  <si>
    <t xml:space="preserve">Moacir Felismino de Moura </t>
  </si>
  <si>
    <t xml:space="preserve">Rosa Maria Teixeira </t>
  </si>
  <si>
    <t xml:space="preserve">Maria Conceição Alves </t>
  </si>
  <si>
    <t xml:space="preserve">Marilene Ferreira de Souza </t>
  </si>
  <si>
    <t>Thatiany Perine Guerra Fernandes</t>
  </si>
  <si>
    <t>Cleryston Matheus Fernandes</t>
  </si>
  <si>
    <t xml:space="preserve">Cristiane Rodrigues </t>
  </si>
  <si>
    <t xml:space="preserve">Luzia Rodrigues Carneiro </t>
  </si>
  <si>
    <t xml:space="preserve">Leandro Teotonio de Freitas </t>
  </si>
  <si>
    <t xml:space="preserve">Géssica Aquino de Moura </t>
  </si>
  <si>
    <t xml:space="preserve">Romis Amaro da Silva </t>
  </si>
  <si>
    <t xml:space="preserve">Nicole Marques Brandão </t>
  </si>
  <si>
    <t xml:space="preserve">Divanir de Jesus Tavares </t>
  </si>
  <si>
    <t xml:space="preserve">Ismainda Ferreira Martins </t>
  </si>
  <si>
    <t xml:space="preserve">Aparecida Lúcia Domingos </t>
  </si>
  <si>
    <t xml:space="preserve">Patrícia Oliveira Domingos </t>
  </si>
  <si>
    <t xml:space="preserve">Maria Gomes Rodrigues </t>
  </si>
  <si>
    <t>Pagou junto com óculos 689,00</t>
  </si>
  <si>
    <t xml:space="preserve">Lucilene Florentino </t>
  </si>
  <si>
    <t>Disse que verá com o filho primeiro</t>
  </si>
  <si>
    <t xml:space="preserve">Orci Benfica </t>
  </si>
  <si>
    <t xml:space="preserve">Lucimar Maria de Souza </t>
  </si>
  <si>
    <t>Tereza Maria de Souza</t>
  </si>
  <si>
    <t xml:space="preserve">Joana Maria do Nascimento </t>
  </si>
  <si>
    <t xml:space="preserve">Ronaldo de Almeida Oliveira </t>
  </si>
  <si>
    <t xml:space="preserve">Antônio Celestino Silva </t>
  </si>
  <si>
    <t xml:space="preserve">Jonatas Luciano Carvalho Souza </t>
  </si>
  <si>
    <t xml:space="preserve">Disse que voltará amanhã </t>
  </si>
  <si>
    <t>Carina nunes rosa</t>
  </si>
  <si>
    <t>Yasmin Carline Coelho v. Kerr</t>
  </si>
  <si>
    <t>volta depois</t>
  </si>
  <si>
    <t xml:space="preserve">Moacir Moreira da Silva </t>
  </si>
  <si>
    <t xml:space="preserve">Adiléia Severiano Lauriano </t>
  </si>
  <si>
    <t xml:space="preserve">Valdir Antônio de Assis </t>
  </si>
  <si>
    <t>Joyce da Silva Souza</t>
  </si>
  <si>
    <t xml:space="preserve">Thayanne Kethely  Pereira Rodrigos </t>
  </si>
  <si>
    <t xml:space="preserve">Marileide Almondes Ferreira </t>
  </si>
  <si>
    <t>Pagará a tarde, junto co consulta do marido.</t>
  </si>
  <si>
    <t xml:space="preserve">Rosiana Lisboa de Oliveira </t>
  </si>
  <si>
    <t xml:space="preserve">Sedina Vargas </t>
  </si>
  <si>
    <t xml:space="preserve">Lucimar Batista do Nascimento </t>
  </si>
  <si>
    <t>Gustavo Henrique Almeida Rodrigues</t>
  </si>
  <si>
    <t xml:space="preserve">José Carlos da Silva Coelho </t>
  </si>
  <si>
    <t xml:space="preserve">Maria das Graças de Assis </t>
  </si>
  <si>
    <t xml:space="preserve">Mimorino Ferreira Neto </t>
  </si>
  <si>
    <t xml:space="preserve">Maria Erasma da Silva </t>
  </si>
  <si>
    <t xml:space="preserve">Mardeval James Rodrigues </t>
  </si>
  <si>
    <t xml:space="preserve">Nadir Mudesto de Araújo </t>
  </si>
  <si>
    <t xml:space="preserve">Antônio Gomes Ribeiro </t>
  </si>
  <si>
    <t xml:space="preserve">Natália da Silva Martins </t>
  </si>
  <si>
    <t xml:space="preserve">Almerinda Soares dos Santos </t>
  </si>
  <si>
    <t xml:space="preserve">Edvaldo de Oliveira Freitas </t>
  </si>
  <si>
    <t xml:space="preserve">Manoel Miguel Coelho </t>
  </si>
  <si>
    <t xml:space="preserve">Junia Ventura Trindade </t>
  </si>
  <si>
    <t xml:space="preserve">Clemildes Antônio de Oliveira </t>
  </si>
  <si>
    <t xml:space="preserve">Daniele Xavier da Vitória </t>
  </si>
  <si>
    <t xml:space="preserve">Sebastião Vargas </t>
  </si>
  <si>
    <t>Wilma Ferreira de Souza Guimarães</t>
  </si>
  <si>
    <t xml:space="preserve">Maria Dájuda Freitas de Oliveira da Costa </t>
  </si>
  <si>
    <t>Anderson de Oliveira</t>
  </si>
  <si>
    <t>Ermindo Soares da Silva</t>
  </si>
  <si>
    <t xml:space="preserve">Nadir Máximo da Silva </t>
  </si>
  <si>
    <t>Valdeir Francisco de Abreu</t>
  </si>
  <si>
    <t>Valdenir da Silva Gama</t>
  </si>
  <si>
    <t xml:space="preserve">Lorran Messias Ferreira Neto </t>
  </si>
  <si>
    <t xml:space="preserve">Gabriel Tyle Machado </t>
  </si>
  <si>
    <t xml:space="preserve">Daiane Paulina Garcia </t>
  </si>
  <si>
    <t xml:space="preserve">Taysnara Vieira de Souza </t>
  </si>
  <si>
    <t xml:space="preserve">Tereza Vieira Lemes </t>
  </si>
  <si>
    <t xml:space="preserve">Maria Moreira Mota </t>
  </si>
  <si>
    <t xml:space="preserve">Nayara Liberato Silva </t>
  </si>
  <si>
    <t>Alcerino Gomes Aleixo</t>
  </si>
  <si>
    <t xml:space="preserve">Maria Campos Fiel </t>
  </si>
  <si>
    <t xml:space="preserve">Rayane Nascimento Lopes </t>
  </si>
  <si>
    <t xml:space="preserve">Enir Barbosa </t>
  </si>
  <si>
    <t xml:space="preserve">Edir Oliveira Almeida </t>
  </si>
  <si>
    <t xml:space="preserve">Joice Cristina Alves da Silva </t>
  </si>
  <si>
    <t xml:space="preserve">Ana Paula Colodino </t>
  </si>
  <si>
    <t xml:space="preserve">Desconto de 50,00 no óculos </t>
  </si>
  <si>
    <t xml:space="preserve">Noelice Felix da Silva </t>
  </si>
  <si>
    <t xml:space="preserve">Liedson Gomes Coimbra </t>
  </si>
  <si>
    <t>Cremilda Fernandes Correia da Silva</t>
  </si>
  <si>
    <t xml:space="preserve">Fez na ótica de Alto Rio Novo </t>
  </si>
  <si>
    <t>João Miguel Garcia Cardoso</t>
  </si>
  <si>
    <t xml:space="preserve">Andréia Siqueira </t>
  </si>
  <si>
    <t xml:space="preserve">Dr. Daniel não cobrou </t>
  </si>
  <si>
    <t xml:space="preserve">Solange Garcia </t>
  </si>
  <si>
    <t>Lucimar Mendes</t>
  </si>
  <si>
    <t>Ana Clara Eller Mendes Montemor</t>
  </si>
  <si>
    <t xml:space="preserve">Geovana Ferrreira Araujo </t>
  </si>
  <si>
    <t xml:space="preserve">Regiane da Silva Dias </t>
  </si>
  <si>
    <t xml:space="preserve">Carminda Alves Gonçalves </t>
  </si>
  <si>
    <t xml:space="preserve">Maria das Graças Reco </t>
  </si>
  <si>
    <t xml:space="preserve">Darci Capaz Nunes </t>
  </si>
  <si>
    <t xml:space="preserve">Cleuza Mendes de Oliveira </t>
  </si>
  <si>
    <t xml:space="preserve">Jakeline Viviane Xavier </t>
  </si>
  <si>
    <t>Adriana da Costa Prado Alves</t>
  </si>
  <si>
    <t xml:space="preserve">Viniciius Dias Fernandes </t>
  </si>
  <si>
    <t xml:space="preserve">Hingrydi Jôrdania Pereira da Silva </t>
  </si>
  <si>
    <t>Selma Rodrigues Amanço</t>
  </si>
  <si>
    <t xml:space="preserve">Naiara Rodrigues de Lima </t>
  </si>
  <si>
    <t>Sandoval Siepierski</t>
  </si>
  <si>
    <t xml:space="preserve">Marília Gabriela Aparecida </t>
  </si>
  <si>
    <t xml:space="preserve">Lucinéia Garcia Pires </t>
  </si>
  <si>
    <t xml:space="preserve">Marilene Batista Souza Oliveira </t>
  </si>
  <si>
    <t xml:space="preserve">Maria de Loudres Pereira </t>
  </si>
  <si>
    <t xml:space="preserve">Caso Alto Rio Novo </t>
  </si>
  <si>
    <t>Maria da Penha</t>
  </si>
  <si>
    <t xml:space="preserve">Priscila Lorraine Almeida </t>
  </si>
  <si>
    <t xml:space="preserve">Maria Rocha Catelane </t>
  </si>
  <si>
    <t>Rodrigo Moreira</t>
  </si>
  <si>
    <t xml:space="preserve">Witor Junior </t>
  </si>
  <si>
    <t xml:space="preserve">Valmi José Marques </t>
  </si>
  <si>
    <t>Maria Lúcia Diogenes Siepierski</t>
  </si>
  <si>
    <t xml:space="preserve">Larissa Campos da Silva </t>
  </si>
  <si>
    <t xml:space="preserve">Ivani Maria da Silva Robert </t>
  </si>
  <si>
    <t xml:space="preserve">José Roberto da Silva </t>
  </si>
  <si>
    <t xml:space="preserve">Talyta Leandra Silva </t>
  </si>
  <si>
    <t xml:space="preserve">Priscila Fernanda Oliveira de Almeida </t>
  </si>
  <si>
    <t xml:space="preserve">Creunice Alves </t>
  </si>
  <si>
    <t xml:space="preserve">Francisco de Souza Vargas </t>
  </si>
  <si>
    <t xml:space="preserve">Josiane Maria de Jesus </t>
  </si>
  <si>
    <t xml:space="preserve">Bruna Campos da Silva </t>
  </si>
  <si>
    <t xml:space="preserve">Ianka Gregório de Oliveira </t>
  </si>
  <si>
    <t>Sedilaine Barbosa Cândida</t>
  </si>
  <si>
    <t xml:space="preserve">Júlia Cardoso </t>
  </si>
  <si>
    <t xml:space="preserve">Débora Lúcia Ferreira da Silva </t>
  </si>
  <si>
    <t xml:space="preserve">Ivanilda Rosa Coelho Andrade </t>
  </si>
  <si>
    <t xml:space="preserve">Euzi das Graças Fonseca </t>
  </si>
  <si>
    <t xml:space="preserve">Alyssa Nogueira Montmor </t>
  </si>
  <si>
    <t>Francielle Jamily Cândido Machado</t>
  </si>
  <si>
    <t xml:space="preserve">Irineia Rodrigues do Nascimento </t>
  </si>
  <si>
    <t xml:space="preserve">Joaquim Herculano de Melo </t>
  </si>
  <si>
    <t>Ronildo Cândido de Bem</t>
  </si>
  <si>
    <t xml:space="preserve">Marilza Rodrigues de Bem </t>
  </si>
  <si>
    <t xml:space="preserve">Evaldo Pereira Batista </t>
  </si>
  <si>
    <t>Sirlene Rodrigues Teodoro</t>
  </si>
  <si>
    <t xml:space="preserve">Maria Lúcia Dias </t>
  </si>
  <si>
    <t xml:space="preserve">Daniela Marques de Oliveira </t>
  </si>
  <si>
    <t xml:space="preserve">Pagou antecipado </t>
  </si>
  <si>
    <t>Saionara Caroline da Silva</t>
  </si>
  <si>
    <t xml:space="preserve">Thycy Policarpo Noronha </t>
  </si>
  <si>
    <t xml:space="preserve">Guilherme Garcia Lopes </t>
  </si>
  <si>
    <t xml:space="preserve">20,00 para troco de lentes e contato em dinheiro </t>
  </si>
  <si>
    <t>Natielly Simão</t>
  </si>
  <si>
    <t xml:space="preserve">Vanessa Almeida  da Silva </t>
  </si>
  <si>
    <t xml:space="preserve">Ana Paula Fonseca Rossoni </t>
  </si>
  <si>
    <t xml:space="preserve">Aline de Oliveira Vasconcelos </t>
  </si>
  <si>
    <t xml:space="preserve">Reginaldo Coelho de Andrade </t>
  </si>
  <si>
    <t xml:space="preserve">Antony Daniel Xavier </t>
  </si>
  <si>
    <t xml:space="preserve">Flávia Cristina Neto </t>
  </si>
  <si>
    <t xml:space="preserve">Rhanielly Fonseca </t>
  </si>
  <si>
    <t xml:space="preserve">Ceratocone </t>
  </si>
  <si>
    <t>Pedro Paulo Henriques</t>
  </si>
  <si>
    <t xml:space="preserve">Junto com óculos </t>
  </si>
  <si>
    <t xml:space="preserve">Denozélia Rodrigues Teixeira </t>
  </si>
  <si>
    <t xml:space="preserve">Valtair Raimundo Inácio </t>
  </si>
  <si>
    <t xml:space="preserve">Lucimar Rodrigues da Rocha </t>
  </si>
  <si>
    <t xml:space="preserve">Célia Maria Rodrigues </t>
  </si>
  <si>
    <t xml:space="preserve">Creuza Batista </t>
  </si>
  <si>
    <t>Lorrany Campos</t>
  </si>
  <si>
    <t>José Antônio Mendes</t>
  </si>
  <si>
    <t xml:space="preserve">04/06/2020 - Quinta-feira </t>
  </si>
  <si>
    <t>Terezinha Rodrigues da Rocha</t>
  </si>
  <si>
    <t xml:space="preserve">Lurdes Tereza Mota </t>
  </si>
  <si>
    <t xml:space="preserve">Raissa Miller dos Reis </t>
  </si>
  <si>
    <t>Nilza Rosa Silva Oliveira</t>
  </si>
  <si>
    <t xml:space="preserve">Delia de Souza </t>
  </si>
  <si>
    <t xml:space="preserve">Vanessa Da Silva Amorin </t>
  </si>
  <si>
    <t xml:space="preserve">Sirlene Maria Pereira </t>
  </si>
  <si>
    <t xml:space="preserve">Camila Alves da Silva </t>
  </si>
  <si>
    <t xml:space="preserve">Geni de Souza Pinto Aquino </t>
  </si>
  <si>
    <t xml:space="preserve">Izabel Maria de Souza </t>
  </si>
  <si>
    <t xml:space="preserve">Byanca Karolina de Souza </t>
  </si>
  <si>
    <t>Gislaine Katia Messias</t>
  </si>
  <si>
    <t xml:space="preserve">Taisnara Carmo da Silva </t>
  </si>
  <si>
    <t xml:space="preserve">Lucimara Moreira do Carmo </t>
  </si>
  <si>
    <t xml:space="preserve">Fellyphe Gabriel </t>
  </si>
  <si>
    <t xml:space="preserve">Luzia Alves Dias da Silva </t>
  </si>
  <si>
    <t xml:space="preserve">Eliana Rodrigues Baia Oliveira </t>
  </si>
  <si>
    <t>Euzi Ferreira Gundes</t>
  </si>
  <si>
    <t xml:space="preserve">Lucimar Xavier </t>
  </si>
  <si>
    <t xml:space="preserve">Samara Noeme de Souza </t>
  </si>
  <si>
    <t xml:space="preserve">Joel Alves Theodoro </t>
  </si>
  <si>
    <t xml:space="preserve">Welligton Ribeiro Gerônimo  </t>
  </si>
  <si>
    <t xml:space="preserve">Layla Raiane de Matos </t>
  </si>
  <si>
    <t xml:space="preserve">Luana Ferreira de Almeida </t>
  </si>
  <si>
    <t xml:space="preserve">Irene de Oliveira Almeida Ferreira </t>
  </si>
  <si>
    <t xml:space="preserve">Celia Ferreira </t>
  </si>
  <si>
    <t xml:space="preserve">Lhuan Carlos de Oliveira </t>
  </si>
  <si>
    <t xml:space="preserve">Rutiléia Elizário de Paula Alves </t>
  </si>
  <si>
    <t xml:space="preserve">Adenise Alves Garcia </t>
  </si>
  <si>
    <t xml:space="preserve">Ireni Faria Verli de Souza </t>
  </si>
  <si>
    <t xml:space="preserve">Christian Fortunato Coelho </t>
  </si>
  <si>
    <t xml:space="preserve">Maria Evangelista </t>
  </si>
  <si>
    <t xml:space="preserve">Marluce da Silva </t>
  </si>
  <si>
    <t xml:space="preserve">Maiara Paes Kalil </t>
  </si>
  <si>
    <t xml:space="preserve">Joana Maria Alves Nascimento </t>
  </si>
  <si>
    <t xml:space="preserve">Sônia Martins da Silva </t>
  </si>
  <si>
    <t xml:space="preserve">Leni Bertoldo </t>
  </si>
  <si>
    <t xml:space="preserve">Neirivone Teixeira da Silva </t>
  </si>
  <si>
    <t>Vai esperar novas armações</t>
  </si>
  <si>
    <t>Gislaine Almeida</t>
  </si>
  <si>
    <t>Elias Pereira Dutra</t>
  </si>
  <si>
    <t xml:space="preserve">Gessi de Fátima do Carmo </t>
  </si>
  <si>
    <t xml:space="preserve">Samara Aparecida da Silva </t>
  </si>
  <si>
    <t>Vania Correia de Araújo</t>
  </si>
  <si>
    <t xml:space="preserve">Helena Nogueira </t>
  </si>
  <si>
    <t>Adilson Teodoro Bernardes</t>
  </si>
  <si>
    <t xml:space="preserve">Thainá Rodrigues Ferreira </t>
  </si>
  <si>
    <t>Erica Aparecida Alves</t>
  </si>
  <si>
    <t>Franquia Alto Rio Novo</t>
  </si>
  <si>
    <t xml:space="preserve">Francisca Laia da Silva </t>
  </si>
  <si>
    <t xml:space="preserve">Brenda Lopes da Silva </t>
  </si>
  <si>
    <t xml:space="preserve">Ingrid de Oliveira </t>
  </si>
  <si>
    <t>Melqui de Oliveira</t>
  </si>
  <si>
    <t>Yara Mateus</t>
  </si>
  <si>
    <t>Kimberli Vitoria de Freitas</t>
  </si>
  <si>
    <t xml:space="preserve">Renata Aparecida Alves </t>
  </si>
  <si>
    <t xml:space="preserve">Ismarinda Ferreira Martins </t>
  </si>
  <si>
    <t xml:space="preserve">Elize de Oliveira </t>
  </si>
  <si>
    <t xml:space="preserve">Kimberly do Carmo Garcia </t>
  </si>
  <si>
    <t xml:space="preserve">Ivan Oliveira de Vasconcelos </t>
  </si>
  <si>
    <t xml:space="preserve">Adelaide Nascimento de Oliveira </t>
  </si>
  <si>
    <t xml:space="preserve">Danielly Valério de Azevedo </t>
  </si>
  <si>
    <t xml:space="preserve">Amanda Gonçalves de Paula </t>
  </si>
  <si>
    <t xml:space="preserve">Edimara de Melo </t>
  </si>
  <si>
    <t xml:space="preserve">Elizete Gonçalves de Aguiar </t>
  </si>
  <si>
    <t xml:space="preserve">Marlúcia Gonçalves Aguiar </t>
  </si>
  <si>
    <t xml:space="preserve">Edison da Silva </t>
  </si>
  <si>
    <t xml:space="preserve">Valtair Gomes </t>
  </si>
  <si>
    <t>Elana da Silva Neves</t>
  </si>
  <si>
    <t xml:space="preserve">Salmo Alves Pereira </t>
  </si>
  <si>
    <t xml:space="preserve">Marta Maria dos Reis Martins </t>
  </si>
  <si>
    <t xml:space="preserve">Márcio Matheus Siqueira </t>
  </si>
  <si>
    <t xml:space="preserve">Raquel Hastenreiter </t>
  </si>
  <si>
    <t xml:space="preserve">Leidimar de Oliveira Silva </t>
  </si>
  <si>
    <t xml:space="preserve">Ilma de Oliveira Gomes </t>
  </si>
  <si>
    <t xml:space="preserve">Lenice Dias da Silva Batista </t>
  </si>
  <si>
    <t xml:space="preserve">Jenifer de Almeida Amâncio </t>
  </si>
  <si>
    <t>Leiliane Dias da Silva Montmor</t>
  </si>
  <si>
    <t xml:space="preserve">Andréia Silva Bhaia </t>
  </si>
  <si>
    <t xml:space="preserve">Leidiana Venâncio do Prado </t>
  </si>
  <si>
    <t xml:space="preserve">Jaqueline Ribeiro dos Santos </t>
  </si>
  <si>
    <t xml:space="preserve">Marli Greis </t>
  </si>
  <si>
    <t xml:space="preserve">Vai fazer Check-up primeiro </t>
  </si>
  <si>
    <t xml:space="preserve">Arthur Batista Nésio </t>
  </si>
  <si>
    <t>Teste do Olhinho</t>
  </si>
  <si>
    <t>Só armação - franquia Alto Rio Novo</t>
  </si>
  <si>
    <t xml:space="preserve">Marinalva Macedo de Paula </t>
  </si>
  <si>
    <t>Rosangela Nascimento Vieira da Silva</t>
  </si>
  <si>
    <t>Rafaela de Freitas Izidio</t>
  </si>
  <si>
    <t>Arthur Emanuell Marraine Silva</t>
  </si>
  <si>
    <t>Makely Loysenlly Marraine Silva</t>
  </si>
  <si>
    <t>Flavia Wende Marraine da Silva</t>
  </si>
  <si>
    <t>Anna Paula Lopes Oliveira</t>
  </si>
  <si>
    <t>Mariana Aparecida dos Santos</t>
  </si>
  <si>
    <t>Sandra Aparecida da Silva</t>
  </si>
  <si>
    <t xml:space="preserve">Creuzeni Gomes de Freitas </t>
  </si>
  <si>
    <t xml:space="preserve">Rosa Maria da Silva </t>
  </si>
  <si>
    <t xml:space="preserve">Benjamin de Melo Sales </t>
  </si>
  <si>
    <t xml:space="preserve">Marcos Felipe Pereira de Souza </t>
  </si>
  <si>
    <t>Sonia Andrade</t>
  </si>
  <si>
    <t xml:space="preserve">Alzira Santos Rodrigues </t>
  </si>
  <si>
    <t xml:space="preserve">Rangel Fernandes de Freitas </t>
  </si>
  <si>
    <t xml:space="preserve">Amanda Andrade Silva </t>
  </si>
  <si>
    <t xml:space="preserve">Telma Elaine Natalino </t>
  </si>
  <si>
    <t xml:space="preserve">09/07/2020 - Quinta-feira </t>
  </si>
  <si>
    <t xml:space="preserve">Osvaldo Cornélio </t>
  </si>
  <si>
    <t xml:space="preserve">Lianir de Oliveira </t>
  </si>
  <si>
    <t xml:space="preserve">Marcos Bastos </t>
  </si>
  <si>
    <t xml:space="preserve">Rafael Mendes </t>
  </si>
  <si>
    <t xml:space="preserve">Maria Teixeira da Silva </t>
  </si>
  <si>
    <t xml:space="preserve">Amintas Luiz Sobrinho </t>
  </si>
  <si>
    <t xml:space="preserve">Creuzenir Moreira Guerra </t>
  </si>
  <si>
    <t>Darci Lopes Baessa</t>
  </si>
  <si>
    <t>José Ribeiro de Souza</t>
  </si>
  <si>
    <t xml:space="preserve">1º Óculos com rx de +11,00 - vou ver com Dr. Daniel </t>
  </si>
  <si>
    <t xml:space="preserve">Rosenilda Maria de Oliveira </t>
  </si>
  <si>
    <t xml:space="preserve">Geraldo Antôno Vieira </t>
  </si>
  <si>
    <t xml:space="preserve">Jéssica Scarlat Ramos de Oliveira </t>
  </si>
  <si>
    <t>Priscila Regina de Souza</t>
  </si>
  <si>
    <t>Nadir Vieira Garcia</t>
  </si>
  <si>
    <t>Zélia Barbosa Miranda</t>
  </si>
  <si>
    <t xml:space="preserve">Miguel Gomes dos Reis </t>
  </si>
  <si>
    <t xml:space="preserve">Roberta Mendes </t>
  </si>
  <si>
    <t xml:space="preserve">Odete Alves de Oliveira </t>
  </si>
  <si>
    <t xml:space="preserve">Inês de Souza Almeida </t>
  </si>
  <si>
    <t>Pablo Henrique Souza Matos</t>
  </si>
  <si>
    <t xml:space="preserve">Antônio de Oliveira Almeida </t>
  </si>
  <si>
    <t>Ruan Marcos Martisn Miranda</t>
  </si>
  <si>
    <t xml:space="preserve">Maria Aparecida de Lima </t>
  </si>
  <si>
    <t>Darlene Jurema Rosa</t>
  </si>
  <si>
    <t>Romário Lima da Silva</t>
  </si>
  <si>
    <t>Valdeir de Amorin Barbosa</t>
  </si>
  <si>
    <t xml:space="preserve">Antony Gabriel Galdino Honório </t>
  </si>
  <si>
    <t>Deu mesmo grau mas, fez novos óculos</t>
  </si>
  <si>
    <t xml:space="preserve">Francisco Justino dos Reis </t>
  </si>
  <si>
    <t>Geraldo Vieira Plicarpo</t>
  </si>
  <si>
    <t>Teve receita mas, queria laudo</t>
  </si>
  <si>
    <t xml:space="preserve">Letícia Roberta Jordion Silva </t>
  </si>
  <si>
    <t>José Acácio Gomes</t>
  </si>
  <si>
    <t xml:space="preserve">Maria Aparecida Lúcio </t>
  </si>
  <si>
    <t xml:space="preserve">Está indo embora para Belo Horizonte </t>
  </si>
  <si>
    <t xml:space="preserve">Lilian Teixeira Cabral de Laia </t>
  </si>
  <si>
    <t xml:space="preserve">Weskley Richard Costa </t>
  </si>
  <si>
    <t xml:space="preserve">Gisele Pereira Coelho </t>
  </si>
  <si>
    <t xml:space="preserve">Jaqueline Amanda Chabudé de Oliveira </t>
  </si>
  <si>
    <t xml:space="preserve">Maria de Lima Bras </t>
  </si>
  <si>
    <t xml:space="preserve">Ezequias Rodrigues de Souza </t>
  </si>
  <si>
    <t xml:space="preserve">Joaquuim Ferreira Martins </t>
  </si>
  <si>
    <t xml:space="preserve">Maria Beatriz Coelho </t>
  </si>
  <si>
    <t xml:space="preserve">Fernanda Almeida Brum </t>
  </si>
  <si>
    <t xml:space="preserve">Nilzete Slva </t>
  </si>
  <si>
    <t>Maurílio Alves dos Santos</t>
  </si>
  <si>
    <t xml:space="preserve">Anazilda Juliana Muller </t>
  </si>
  <si>
    <t xml:space="preserve">Laniele Gomes Santana </t>
  </si>
  <si>
    <t xml:space="preserve">Eliana dos Santos </t>
  </si>
  <si>
    <t xml:space="preserve">Franquia Alto Rio Novo </t>
  </si>
  <si>
    <t>Álvaro Stabenow</t>
  </si>
  <si>
    <t xml:space="preserve">Sueli Maria de Oliveira </t>
  </si>
  <si>
    <t xml:space="preserve">Vera Lúcia Vilela de Amorin </t>
  </si>
  <si>
    <t>Franquia Alto Rio Novp</t>
  </si>
  <si>
    <t xml:space="preserve">Lara Keller </t>
  </si>
  <si>
    <t>Não sei o motivo</t>
  </si>
  <si>
    <t xml:space="preserve">Garoto de 03 anos </t>
  </si>
  <si>
    <t xml:space="preserve">Kauã Pomarole de Almeida </t>
  </si>
  <si>
    <t xml:space="preserve">Irani de Melo </t>
  </si>
  <si>
    <t xml:space="preserve">José Pessoa Neto </t>
  </si>
  <si>
    <t xml:space="preserve">Naira Souza Reis </t>
  </si>
  <si>
    <t>Horacina Rufino de Souza</t>
  </si>
  <si>
    <t xml:space="preserve">Agostiho Garcia </t>
  </si>
  <si>
    <t xml:space="preserve">Rafaela Oliveira Ferreira </t>
  </si>
  <si>
    <t xml:space="preserve">Letícia Peixoto Fernandes </t>
  </si>
  <si>
    <t xml:space="preserve">Marcelo Rezende de Paula </t>
  </si>
  <si>
    <t xml:space="preserve">Lorena Fortes Venturin </t>
  </si>
  <si>
    <t xml:space="preserve">Marli de Souza </t>
  </si>
  <si>
    <t xml:space="preserve">Talita Batista de Souza Melo Cândido </t>
  </si>
  <si>
    <t xml:space="preserve">Lucas Dias de Souza </t>
  </si>
  <si>
    <t xml:space="preserve">Andréia Rosa de Oliveira </t>
  </si>
  <si>
    <t>Lucas Oliveira Santana</t>
  </si>
  <si>
    <t xml:space="preserve">21/07/2020 - Terça - Feira </t>
  </si>
  <si>
    <t xml:space="preserve">Vai voltar amanhã - Esposa do Rael </t>
  </si>
  <si>
    <t>Adriana Dias da Silva</t>
  </si>
  <si>
    <t xml:space="preserve">Marina Teixeira Dias </t>
  </si>
  <si>
    <t>Terezinha Gomes de Freitas</t>
  </si>
  <si>
    <t xml:space="preserve">Delza Ventura Trindade </t>
  </si>
  <si>
    <t xml:space="preserve">Ana Lúcia Cardoso Silva </t>
  </si>
  <si>
    <t xml:space="preserve">Jaine Amorin de Oliveira </t>
  </si>
  <si>
    <t xml:space="preserve">Vilson Lopes Nascimento </t>
  </si>
  <si>
    <t xml:space="preserve">Diana Rosa Pires </t>
  </si>
  <si>
    <t>Almezina Florentina de Souza</t>
  </si>
  <si>
    <t xml:space="preserve">Taisnara Sodré </t>
  </si>
  <si>
    <t xml:space="preserve">João Ribeiro </t>
  </si>
  <si>
    <t>Disse que voltaria.</t>
  </si>
  <si>
    <t xml:space="preserve">Damares Messias da Silva </t>
  </si>
  <si>
    <t xml:space="preserve">Mônica Aparecida Lopes </t>
  </si>
  <si>
    <t xml:space="preserve">Sebastiana Messias da Silva </t>
  </si>
  <si>
    <t xml:space="preserve">Yasmin Amaro de Olivera Pacheco </t>
  </si>
  <si>
    <t xml:space="preserve">Maria Apolinário Maforte </t>
  </si>
  <si>
    <t xml:space="preserve">Vanilza Bento da Cunha </t>
  </si>
  <si>
    <t xml:space="preserve">Maria Aparecida Lisboa </t>
  </si>
  <si>
    <t xml:space="preserve">Ivanildes Lima Pena de Souza </t>
  </si>
  <si>
    <t xml:space="preserve">Eva da Silva Barros </t>
  </si>
  <si>
    <t xml:space="preserve">Sandra Aparecida Marciel </t>
  </si>
  <si>
    <t xml:space="preserve">Alto Rio Novo sem franquia </t>
  </si>
  <si>
    <t xml:space="preserve">Poliane de Oliveira Santos </t>
  </si>
  <si>
    <t>Ezequiel Neto Oliveira Bahia Pires</t>
  </si>
  <si>
    <t>Adriano Pacheco Neves</t>
  </si>
  <si>
    <t xml:space="preserve">José Francisco dos Reis </t>
  </si>
  <si>
    <t xml:space="preserve">Welquerson Severino da Silva </t>
  </si>
  <si>
    <t xml:space="preserve">Neuza Braz de Oliveira </t>
  </si>
  <si>
    <t xml:space="preserve">Leone Mateus Moura </t>
  </si>
  <si>
    <t xml:space="preserve">Ligmar Geraldo Gonçalves </t>
  </si>
  <si>
    <t xml:space="preserve">Leandro da Silva Oliveira </t>
  </si>
  <si>
    <t xml:space="preserve">Leci Muniz Noronha </t>
  </si>
  <si>
    <t xml:space="preserve">04/08/2020 - Terça - Feira </t>
  </si>
  <si>
    <t xml:space="preserve">Sebastiana Gonçalves Pereira </t>
  </si>
  <si>
    <t>Raion Alves Pires</t>
  </si>
  <si>
    <t xml:space="preserve">Silvio Alves Pereira </t>
  </si>
  <si>
    <t xml:space="preserve">Patrícia de Oliveira </t>
  </si>
  <si>
    <t xml:space="preserve">Antônia Santos Oliveira </t>
  </si>
  <si>
    <t xml:space="preserve">Alice Pereira do Nascimento </t>
  </si>
  <si>
    <t xml:space="preserve">Eliane Alves dos Santos </t>
  </si>
  <si>
    <t xml:space="preserve">Jorge Borgue </t>
  </si>
  <si>
    <t xml:space="preserve">Laudicéia Prado </t>
  </si>
  <si>
    <t xml:space="preserve">Edvalda Gonçalves da Costa </t>
  </si>
  <si>
    <t xml:space="preserve">José Roberto Ferreira Costa </t>
  </si>
  <si>
    <t>Rogério Tavares</t>
  </si>
  <si>
    <t xml:space="preserve">Neuza Maria da Silva  </t>
  </si>
  <si>
    <t xml:space="preserve">Custódia de Almeida </t>
  </si>
  <si>
    <t xml:space="preserve">Evaldo Santana </t>
  </si>
  <si>
    <t>Valdomiro de Souza Neto</t>
  </si>
  <si>
    <t xml:space="preserve">Maria das Graças Ramos Faria </t>
  </si>
  <si>
    <t xml:space="preserve">Mauro Verli Faria </t>
  </si>
  <si>
    <t>Lilia Karla Pereira dos Santos</t>
  </si>
  <si>
    <t xml:space="preserve">Maria Helena de Amaral </t>
  </si>
  <si>
    <t xml:space="preserve">Clarice Mendonça Miller </t>
  </si>
  <si>
    <t xml:space="preserve">Bibiane Késia Domingos </t>
  </si>
  <si>
    <t xml:space="preserve">Welerson Kaio Sales Fernandes </t>
  </si>
  <si>
    <t>Maria José Perini</t>
  </si>
  <si>
    <t xml:space="preserve">Maria Pires de Souza Ferreira </t>
  </si>
  <si>
    <t xml:space="preserve">Adinéia Rodrigues da Silva </t>
  </si>
  <si>
    <t xml:space="preserve">Milena Mendonça Medeiros </t>
  </si>
  <si>
    <t>Zeli Valeriano de Moraes</t>
  </si>
  <si>
    <t xml:space="preserve">Adriana Ribeiro da Costa </t>
  </si>
  <si>
    <t>Eliane Melo Chave Pires</t>
  </si>
  <si>
    <t xml:space="preserve">Jefirson Garcia dos Santos </t>
  </si>
  <si>
    <t xml:space="preserve">Odair Jose Pomarole </t>
  </si>
  <si>
    <t>Natália Ricardo Constância de Souza</t>
  </si>
  <si>
    <t>Josilane Cristina de Jesus</t>
  </si>
  <si>
    <t>Kiara Keikon de Moraes Rizzo</t>
  </si>
  <si>
    <t xml:space="preserve">Kaylaine Sinder Pereira da Silva </t>
  </si>
  <si>
    <t xml:space="preserve">Maria Célia de Almeida </t>
  </si>
  <si>
    <t xml:space="preserve">Joaquim Sotério </t>
  </si>
  <si>
    <t xml:space="preserve">Alcilene Siqueira </t>
  </si>
  <si>
    <t xml:space="preserve">Maira Gomes da Silva </t>
  </si>
  <si>
    <t xml:space="preserve">Neuza Pinheiro Furtado </t>
  </si>
  <si>
    <t xml:space="preserve">Elza Chaves </t>
  </si>
  <si>
    <t xml:space="preserve">Andreina Siqueira de Carvalho </t>
  </si>
  <si>
    <t xml:space="preserve">Claudinéia Furtado Gomes </t>
  </si>
  <si>
    <t xml:space="preserve">Sibely Stefany Furtado Gomes </t>
  </si>
  <si>
    <t xml:space="preserve">Rayane Ferreira de Oliveira </t>
  </si>
  <si>
    <t>Ediana Júlia Tamacias</t>
  </si>
  <si>
    <t xml:space="preserve">Erivelton Lemes  </t>
  </si>
  <si>
    <t xml:space="preserve">Wanderley Fernandes de Oliveira </t>
  </si>
  <si>
    <t xml:space="preserve">Carlos Rafael Furtado Gomes </t>
  </si>
  <si>
    <t>Suely Paiva Brás</t>
  </si>
  <si>
    <t xml:space="preserve">Arthur Mai Hibner Andrade </t>
  </si>
  <si>
    <t xml:space="preserve">Pedro Marcelino Moura </t>
  </si>
  <si>
    <t xml:space="preserve">João Ferreira Monteiro </t>
  </si>
  <si>
    <t>Maria Joana Darque</t>
  </si>
  <si>
    <t>Raquel Ventura Guilherme da Silva</t>
  </si>
  <si>
    <t>Maria Inacio Oliveira</t>
  </si>
  <si>
    <t xml:space="preserve">Nana Shara Gonçalves Oliveira </t>
  </si>
  <si>
    <t>Edmilson Manoel da Rocha</t>
  </si>
  <si>
    <t xml:space="preserve">Juarez Antônio Menegazio </t>
  </si>
  <si>
    <t xml:space="preserve">Joelma Coelho Amaral </t>
  </si>
  <si>
    <t xml:space="preserve">Maria Suely da Silva Martins </t>
  </si>
  <si>
    <t xml:space="preserve">Lucinéia Ramos da Silva </t>
  </si>
  <si>
    <t xml:space="preserve">Lenilda Alves  </t>
  </si>
  <si>
    <t xml:space="preserve">Thaisnara Pereira de Souza </t>
  </si>
  <si>
    <t>Paulo Mateus Teodoro</t>
  </si>
  <si>
    <t xml:space="preserve">Eliana Martins </t>
  </si>
  <si>
    <t>Adilson Vieira Goulart</t>
  </si>
  <si>
    <t xml:space="preserve">20/08/2020 - Terça - Feira </t>
  </si>
  <si>
    <t>Adair Marcelino Benizio</t>
  </si>
  <si>
    <t>Cremilda Felizardo de Souza</t>
  </si>
  <si>
    <t>Kesia Euzepio Ribeiro</t>
  </si>
  <si>
    <t>Mauricio Dias da Silva</t>
  </si>
  <si>
    <t>Loide Avelino Cordeiro</t>
  </si>
  <si>
    <t>Lucas Gonçalves de Almeida</t>
  </si>
  <si>
    <t>Geraldo Ventura Filho</t>
  </si>
  <si>
    <t>Jackson Izidio Rocha</t>
  </si>
  <si>
    <t>Daisa Alves Marciel</t>
  </si>
  <si>
    <t>Jose Emilio Vaz</t>
  </si>
  <si>
    <t>Bruno Paizante</t>
  </si>
  <si>
    <t xml:space="preserve">Gilda Vasconcelso do Carmo </t>
  </si>
  <si>
    <t>Taiany Vasconcelos</t>
  </si>
  <si>
    <t xml:space="preserve">Alexandro Eduardo Dias Coelho </t>
  </si>
  <si>
    <t xml:space="preserve">Carine Furtado Modesto </t>
  </si>
  <si>
    <t>Stephania Pacheco</t>
  </si>
  <si>
    <t xml:space="preserve">Gilson Faria Verly </t>
  </si>
  <si>
    <t xml:space="preserve">Wendley Maike Felício </t>
  </si>
  <si>
    <t xml:space="preserve">Maria dos Santos de Oliveira Damaceno </t>
  </si>
  <si>
    <t xml:space="preserve">Rosa Augusta dos Santos </t>
  </si>
  <si>
    <t xml:space="preserve">Edvania Pereira do Carmo </t>
  </si>
  <si>
    <t xml:space="preserve">Eloisa Cristina Silva </t>
  </si>
  <si>
    <t xml:space="preserve">Laudina Faria Caldeira </t>
  </si>
  <si>
    <t>Agda Aparecida da Silva Cabral</t>
  </si>
  <si>
    <t xml:space="preserve">João Alves da Rocha </t>
  </si>
  <si>
    <t xml:space="preserve">Geidislany Cirilo Amâncio </t>
  </si>
  <si>
    <t>Enzo Belmiro Capaz</t>
  </si>
  <si>
    <t>Maria das Dores Capaz</t>
  </si>
  <si>
    <t>Camila Pinheiro de Lima</t>
  </si>
  <si>
    <t xml:space="preserve">Nivaldo Ferreira </t>
  </si>
  <si>
    <t xml:space="preserve">Enzo Gabriel Ferreira Dias </t>
  </si>
  <si>
    <t xml:space="preserve">Irani Maria Dias </t>
  </si>
  <si>
    <t>Poliane Cezário Martins</t>
  </si>
  <si>
    <t>Eva Maria Gusmão</t>
  </si>
  <si>
    <t>João Fernandes da Silva</t>
  </si>
  <si>
    <t xml:space="preserve">Amanda de Souza Pantaleão </t>
  </si>
  <si>
    <t xml:space="preserve">Nayane Moreira da Silva </t>
  </si>
  <si>
    <t xml:space="preserve">Fará em data futura - Dar crédito </t>
  </si>
  <si>
    <t xml:space="preserve">Elizete Paulino </t>
  </si>
  <si>
    <t xml:space="preserve">Elizabeth Aparecida Paulino </t>
  </si>
  <si>
    <t xml:space="preserve">Luiz Vieira Policarpo </t>
  </si>
  <si>
    <t xml:space="preserve">Claudia Messias de Oliveira </t>
  </si>
  <si>
    <t>Jair Francisco Costa</t>
  </si>
  <si>
    <t xml:space="preserve">Luzia Martins Policarpo </t>
  </si>
  <si>
    <t xml:space="preserve">Nilza Antônia Vieira Amâncio </t>
  </si>
  <si>
    <t xml:space="preserve">Antônia Rosa de Oliveira </t>
  </si>
  <si>
    <t>Zaqueu Olímpio dos Santos</t>
  </si>
  <si>
    <t xml:space="preserve">Madalena Rosa de Abreu Oliveira </t>
  </si>
  <si>
    <t>Geovana Menegazzo</t>
  </si>
  <si>
    <t xml:space="preserve">Luiz Antônio de Oliveira </t>
  </si>
  <si>
    <t xml:space="preserve">Keic Kessi Jhones Rodrigues </t>
  </si>
  <si>
    <t xml:space="preserve">Euclides Santos Filho </t>
  </si>
  <si>
    <t>Daiane Aparecida de Souza Mendes</t>
  </si>
  <si>
    <t xml:space="preserve">Luma Maria Mendes Paiva </t>
  </si>
  <si>
    <t xml:space="preserve">Vitória de Souza Machado Sampaio </t>
  </si>
  <si>
    <t xml:space="preserve">Elenice Vieira Luiz </t>
  </si>
  <si>
    <t>Wesley Augustinho Azevedo</t>
  </si>
  <si>
    <t xml:space="preserve">Bernardino Augustinho de Azevedo </t>
  </si>
  <si>
    <t>Leila Delinda Ferreira</t>
  </si>
  <si>
    <t xml:space="preserve">Maricelma Verly da Penha </t>
  </si>
  <si>
    <t xml:space="preserve">Não mudou o grau </t>
  </si>
  <si>
    <t xml:space="preserve">Pagou 160,00 de lente de contato - no cartão 50% do total </t>
  </si>
  <si>
    <t xml:space="preserve">Sonia Alves Madeira </t>
  </si>
  <si>
    <t xml:space="preserve">Disse que voltará com a filha </t>
  </si>
  <si>
    <t xml:space="preserve">Matheus Daniel de Souza </t>
  </si>
  <si>
    <t xml:space="preserve">Camila de Oliveira Luiz Gonçalves </t>
  </si>
  <si>
    <t xml:space="preserve">Renato Júlio Machado </t>
  </si>
  <si>
    <t xml:space="preserve">Altair Mendes da Silva </t>
  </si>
  <si>
    <t>Laudo para carteira</t>
  </si>
  <si>
    <t>Deixou tudo pronto para confirmar via telefone</t>
  </si>
  <si>
    <t>Marcos Gomes</t>
  </si>
  <si>
    <t>Eunice Francisca Lopes</t>
  </si>
  <si>
    <t xml:space="preserve">Sônia Eugênio de Souza </t>
  </si>
  <si>
    <t xml:space="preserve">Marcos Rodrigues de Oliveira </t>
  </si>
  <si>
    <t xml:space="preserve">Cleiton Roberto Honório </t>
  </si>
  <si>
    <t>Renovação de CNH</t>
  </si>
  <si>
    <t xml:space="preserve">Andreia Rosa de Oliveira </t>
  </si>
  <si>
    <t xml:space="preserve">Conceição Aniceta da Costa </t>
  </si>
  <si>
    <t xml:space="preserve">Ryan Teixeira Coelho dos Santos </t>
  </si>
  <si>
    <t xml:space="preserve">Barandina do Rozário Guimarães </t>
  </si>
  <si>
    <t xml:space="preserve">Osvaldo Carneiro da Silva </t>
  </si>
  <si>
    <t xml:space="preserve">Sirlene Pereira Costa </t>
  </si>
  <si>
    <t>Durcineia Pacheco de Freitas Oliveira</t>
  </si>
  <si>
    <t xml:space="preserve">Aparecida Pereira Batista Dias </t>
  </si>
  <si>
    <t xml:space="preserve">Joceni Vieira de Souza </t>
  </si>
  <si>
    <t>Laudo carteira</t>
  </si>
  <si>
    <t>Roberto Flora de Oliveira</t>
  </si>
  <si>
    <t>Lindonesia Maria Daniel Fagundes</t>
  </si>
  <si>
    <t xml:space="preserve">Lorraine Amaro de Souza </t>
  </si>
  <si>
    <t xml:space="preserve">Disse que voltará depois </t>
  </si>
  <si>
    <t xml:space="preserve">Robson Daniel Rodrigues de Bem </t>
  </si>
  <si>
    <t xml:space="preserve">Pietra Salazar Tamarcias </t>
  </si>
  <si>
    <t>Sidislau Bento de Freitas</t>
  </si>
  <si>
    <t xml:space="preserve">Maura Alberto </t>
  </si>
  <si>
    <t xml:space="preserve">Franciele da Silva Alves </t>
  </si>
  <si>
    <t xml:space="preserve">Julimar Anacleto da Silva </t>
  </si>
  <si>
    <t xml:space="preserve">Aparecida Moura de Souza Gouveia </t>
  </si>
  <si>
    <t xml:space="preserve">Renildo Junior Machado </t>
  </si>
  <si>
    <t xml:space="preserve">Maria Amélia Barros Gomes </t>
  </si>
  <si>
    <t xml:space="preserve">Leonardo Bertolácio da Silva Freitas </t>
  </si>
  <si>
    <t xml:space="preserve">Teve receita + check - up de Glaucoma - sugeri fazer os exames primeiro </t>
  </si>
  <si>
    <t xml:space="preserve">Letícia de Souza Damaceno </t>
  </si>
  <si>
    <t xml:space="preserve">Natália Maria de Souza Ventura </t>
  </si>
  <si>
    <t>Aldemar de Oliveira Almeida Rosa</t>
  </si>
  <si>
    <t xml:space="preserve">Marlon de Souza Silva </t>
  </si>
  <si>
    <t xml:space="preserve">Disse que voltará após usar o colírio </t>
  </si>
  <si>
    <t xml:space="preserve">Dara Stefania Lopes </t>
  </si>
  <si>
    <t xml:space="preserve">João Vitor Adorno da Silva </t>
  </si>
  <si>
    <t xml:space="preserve">Marya Karla Oliveira Souza </t>
  </si>
  <si>
    <t xml:space="preserve">Rosa Vargas de Oliveira </t>
  </si>
  <si>
    <t xml:space="preserve">Arthur José </t>
  </si>
  <si>
    <t>Sonia Amorim dos Santos</t>
  </si>
  <si>
    <t>Jurandir Nunes Capaz</t>
  </si>
  <si>
    <t>Wesley Augustinho</t>
  </si>
  <si>
    <t>Josué Venancio Cabral</t>
  </si>
  <si>
    <t>Lindaura Eller Guimarães</t>
  </si>
  <si>
    <t xml:space="preserve">Ilza Rodrigues Fidelis José </t>
  </si>
  <si>
    <t xml:space="preserve">Silvana Souza Silva </t>
  </si>
  <si>
    <t>Bernardino Augustino</t>
  </si>
  <si>
    <t xml:space="preserve">José Alves da Silva </t>
  </si>
  <si>
    <t xml:space="preserve">Eva Adriano da Silva </t>
  </si>
  <si>
    <t>Joelma Maria de Oliveira</t>
  </si>
  <si>
    <t>Marlucia Gomes Cardoso</t>
  </si>
  <si>
    <t xml:space="preserve">Nelciso de Freitas Pacheco </t>
  </si>
  <si>
    <t>João Lucas Nunes da Silva</t>
  </si>
  <si>
    <t>Erli Jose da Costa</t>
  </si>
  <si>
    <t>Alzira Moreira Cabral</t>
  </si>
  <si>
    <t>Marli de Fatima da Silva Mariano</t>
  </si>
  <si>
    <t>Suelya Cordeiro Fernandes</t>
  </si>
  <si>
    <t>Roseli Baldoino da silva</t>
  </si>
  <si>
    <t>Edmilson alves Catelane</t>
  </si>
  <si>
    <t>Luiza Maria dos Reis</t>
  </si>
  <si>
    <t xml:space="preserve">Falta 250,00 - ficaram de depositar </t>
  </si>
  <si>
    <t>Daniele Ester Lopes Cardoso</t>
  </si>
  <si>
    <t>Adalias Cristina Cardoso</t>
  </si>
  <si>
    <t xml:space="preserve">15/10/2020 - Quinta - feira. </t>
  </si>
  <si>
    <t>Edson Alves da Silva</t>
  </si>
  <si>
    <t>Laura Rodrigues Pereira</t>
  </si>
  <si>
    <t xml:space="preserve">Luzia Pereira Fernandes </t>
  </si>
  <si>
    <t>Gislaine Gonçalves Satler</t>
  </si>
  <si>
    <t xml:space="preserve">Beatriz Almeida Rodrigues </t>
  </si>
  <si>
    <t xml:space="preserve">Luana Rodrigues </t>
  </si>
  <si>
    <t xml:space="preserve">Vai fazer depois </t>
  </si>
  <si>
    <t xml:space="preserve">Bernardo Charlles Alencar Silva </t>
  </si>
  <si>
    <t>Sebastião Richard Pereira da Silva</t>
  </si>
  <si>
    <t>Maria Joana Lima Freitas</t>
  </si>
  <si>
    <t>Maria Jose da Silva Oliveira</t>
  </si>
  <si>
    <t>Luzia Bastos de Paula</t>
  </si>
  <si>
    <t>180,00 de lentes de contato.</t>
  </si>
  <si>
    <t xml:space="preserve">particular </t>
  </si>
  <si>
    <t>Kayla Emerich</t>
  </si>
  <si>
    <t>Ana Paula Almeida</t>
  </si>
  <si>
    <t>Iasmin Calazans</t>
  </si>
  <si>
    <t>Marcos Antonio Martins</t>
  </si>
  <si>
    <t>Mariah Rosa Matos de Oliveira</t>
  </si>
  <si>
    <t>Valdir Cicilio Neto</t>
  </si>
  <si>
    <t>Walyson Madrona Jorgion</t>
  </si>
  <si>
    <t>Sueli Lima Germano Daniel</t>
  </si>
  <si>
    <t>Rita Sebastiana de Freitas</t>
  </si>
  <si>
    <t xml:space="preserve">Apenas cotou preço </t>
  </si>
  <si>
    <t xml:space="preserve">Euzilene Almeida Ferreira </t>
  </si>
  <si>
    <t>Edilson Gonçalves Lucas</t>
  </si>
  <si>
    <t xml:space="preserve">Beatriz Moulaz </t>
  </si>
  <si>
    <t xml:space="preserve">Dhemerson Bruno Lima de Oliveira </t>
  </si>
  <si>
    <t>Paulo Sergio da Rocha</t>
  </si>
  <si>
    <t>Joselio Miguel</t>
  </si>
  <si>
    <t>Síntia Vaz Nascimento</t>
  </si>
  <si>
    <t>Emanuelli Siqueira de Lacerda</t>
  </si>
  <si>
    <t xml:space="preserve">Cliente do inimigo </t>
  </si>
  <si>
    <t xml:space="preserve">Aline Maria de Oliveira </t>
  </si>
  <si>
    <t xml:space="preserve">Izabel Gomes Pereira </t>
  </si>
  <si>
    <t xml:space="preserve">João Vitor Alves Siqueira </t>
  </si>
  <si>
    <t xml:space="preserve">29/10/2020 - Quinta - feira. </t>
  </si>
  <si>
    <t xml:space="preserve">Nivaldo Paizante </t>
  </si>
  <si>
    <t xml:space="preserve">José Rodrigues da Silva </t>
  </si>
  <si>
    <t xml:space="preserve">Maria de Lourdes Garcia </t>
  </si>
  <si>
    <t xml:space="preserve">Caso cliente </t>
  </si>
  <si>
    <t>Wanderlei Rodrigues da Silva</t>
  </si>
  <si>
    <t xml:space="preserve">Creuza Alberto Pereira </t>
  </si>
  <si>
    <t xml:space="preserve">Gisele Caetano </t>
  </si>
  <si>
    <t xml:space="preserve">Silvani Gomes de Carvalho Menegazzo </t>
  </si>
  <si>
    <t xml:space="preserve">Neuriza Souza Basílio </t>
  </si>
  <si>
    <t xml:space="preserve">Sthefanny Ventura de Oliveira </t>
  </si>
  <si>
    <t>Disse que voltaria depois</t>
  </si>
  <si>
    <t xml:space="preserve">Vitória Coelho Teixeira </t>
  </si>
  <si>
    <t xml:space="preserve">Maria Madalena Almeida Celho </t>
  </si>
  <si>
    <t>Josias Fagundes</t>
  </si>
  <si>
    <t xml:space="preserve">Emanuelle Eliza da Silva </t>
  </si>
  <si>
    <t xml:space="preserve">Pabliny Moraes de Abreu </t>
  </si>
  <si>
    <t xml:space="preserve">Andrônico de Souza Falcão </t>
  </si>
  <si>
    <t xml:space="preserve">Larissa Gimaraães de Oliveira </t>
  </si>
  <si>
    <t>Edimilson Miguel Mont´Mor</t>
  </si>
  <si>
    <t>Geralda Moreira da Silva</t>
  </si>
  <si>
    <t>Renan Gutemberg de souza</t>
  </si>
  <si>
    <t xml:space="preserve">05/11/2020 - Quinta - feira. </t>
  </si>
  <si>
    <t>Terezinha Maria do Carmo</t>
  </si>
  <si>
    <t>Maria Inacio da Silva</t>
  </si>
  <si>
    <t>Edna Mª Rufino</t>
  </si>
  <si>
    <t>Tereza Vieira Lemes</t>
  </si>
  <si>
    <t>Jose Ribeiro da Silva</t>
  </si>
  <si>
    <t>Ramon Franci da Silva</t>
  </si>
  <si>
    <t>Raimunda Luiza da Costa</t>
  </si>
  <si>
    <t>Geovana Ferreira Araujo Francisco da Silva</t>
  </si>
  <si>
    <t>Marcilene Braz Gouveia</t>
  </si>
  <si>
    <t>Manoel Maforte</t>
  </si>
  <si>
    <t>Jose de Oliveira</t>
  </si>
  <si>
    <t>Kely da Silva Arcanjo</t>
  </si>
  <si>
    <t xml:space="preserve"> Nycole Vitoria de Souza Lima</t>
  </si>
  <si>
    <t>Michele Cabral</t>
  </si>
  <si>
    <t>Genildo Soares</t>
  </si>
  <si>
    <t>Jose Carlos Costa</t>
  </si>
  <si>
    <t>Sueli de Oliveira Costa</t>
  </si>
  <si>
    <t>João Teixeira Daniel</t>
  </si>
  <si>
    <t>Jose Antonio Ferreira</t>
  </si>
  <si>
    <t>Edsonia Francisca</t>
  </si>
  <si>
    <t>Creuza Claudio de Oliveira</t>
  </si>
  <si>
    <t>Julia Garcia Teixeira de Paula</t>
  </si>
  <si>
    <t>João Geronimo</t>
  </si>
  <si>
    <t>Diemerson Gabriel de Souza</t>
  </si>
  <si>
    <t>Marcela Claudia Robadel</t>
  </si>
  <si>
    <t xml:space="preserve">desconto </t>
  </si>
  <si>
    <t>Rita Izaltina de Oliveira Freitas</t>
  </si>
  <si>
    <t>Debora Camargo</t>
  </si>
  <si>
    <t>Thayson Wanderson Alves Gomes</t>
  </si>
  <si>
    <t>Jenaina Miranda Chaves</t>
  </si>
  <si>
    <t>Leonardo Ventura</t>
  </si>
  <si>
    <t>Carlito Pedro Siqueira</t>
  </si>
  <si>
    <t>Iltomar Rufino</t>
  </si>
  <si>
    <t xml:space="preserve">Cleanney Christian Rodrigues </t>
  </si>
  <si>
    <t>Joel Victor Neto Vargas Ferreira</t>
  </si>
  <si>
    <t>Vanderlei Medeiros</t>
  </si>
  <si>
    <t xml:space="preserve">24/11/2020 - Terça - feira. </t>
  </si>
  <si>
    <t>José Jacinto Sobrinho</t>
  </si>
  <si>
    <t>Nickollas Batista do Nascimento de P. Ferrari</t>
  </si>
  <si>
    <t>Richard Gabriel Alves Duarte</t>
  </si>
  <si>
    <t>Não Fez</t>
  </si>
  <si>
    <t>Danilo Vilaça Do Carmo</t>
  </si>
  <si>
    <t>Flávio Alves da Silva</t>
  </si>
  <si>
    <t>Laudenir Campos Melo</t>
  </si>
  <si>
    <t>Edeaurea Barreiro de Souza Amancio</t>
  </si>
  <si>
    <t>Antônio Marcos Eliziário Ribeiro</t>
  </si>
  <si>
    <t>Ficou de voltar depois</t>
  </si>
  <si>
    <t xml:space="preserve"> lentes contato</t>
  </si>
  <si>
    <t>Aone And G de Souza</t>
  </si>
  <si>
    <t>Miguel Morais Oliveira Nascimento</t>
  </si>
  <si>
    <t>Miqueias Smith Ferreira</t>
  </si>
  <si>
    <t>Selma de Freitas Ribeiro</t>
  </si>
  <si>
    <t>Miquelli dos Santos Vieira</t>
  </si>
  <si>
    <t>Elizabeth Aparecida Ferreira</t>
  </si>
  <si>
    <t>Maria Selma Bobo</t>
  </si>
  <si>
    <t>Antônio Pedro Furtado</t>
  </si>
  <si>
    <t>Dorcineia Raimunda de Farias</t>
  </si>
  <si>
    <t>Amanda Rodrigues Carvalho</t>
  </si>
  <si>
    <t>Maria Aparecida Barbosa</t>
  </si>
  <si>
    <t>Maria Rocha Catellane</t>
  </si>
  <si>
    <t>Nicodemos de Oliveira Martins</t>
  </si>
  <si>
    <t>Millena Castelane Gonçalves</t>
  </si>
  <si>
    <t>Josenir da Silva Jordion</t>
  </si>
  <si>
    <t>Aline Teixeira Cabral</t>
  </si>
  <si>
    <t>Rafael Catalunha</t>
  </si>
  <si>
    <t xml:space="preserve">Alcione Alves Pereira </t>
  </si>
  <si>
    <t xml:space="preserve">Antônio Pedro Furtado </t>
  </si>
  <si>
    <t xml:space="preserve">Adão Custódio Freitas </t>
  </si>
  <si>
    <t>Óculos antigo: OD. +0.50 ESF.   OE. +0,25   AD. 2,00</t>
  </si>
  <si>
    <t xml:space="preserve">Sandra Rodrigues Rizzo </t>
  </si>
  <si>
    <t xml:space="preserve">Pedro de Oliveira Zanella </t>
  </si>
  <si>
    <t xml:space="preserve">Larah de Oliveira Bogarim </t>
  </si>
  <si>
    <t>Alcimar Ramos Soares</t>
  </si>
  <si>
    <t xml:space="preserve">Josenir da Silva Jordion </t>
  </si>
  <si>
    <t xml:space="preserve">Joventina Noronha da Silva </t>
  </si>
  <si>
    <t>Óculos antigo: OD. +2,75 ESF.   OE. +1,75 ESF.   AD. 3,00</t>
  </si>
  <si>
    <t xml:space="preserve">Leonardo de Almeida </t>
  </si>
  <si>
    <t>Igor Sebastião de Almeida</t>
  </si>
  <si>
    <t>Óculos antigo: OD. -1.75 ESF.   OE.  -2.75 ESF.</t>
  </si>
  <si>
    <t xml:space="preserve">Geusa de Lima Silva </t>
  </si>
  <si>
    <t>Silvoneida Aparecida da Silva</t>
  </si>
  <si>
    <t xml:space="preserve">Disse que voltaria depois </t>
  </si>
  <si>
    <t xml:space="preserve">Márcia Aparecida Costa </t>
  </si>
  <si>
    <t xml:space="preserve">Luiz Carlos de Beiras </t>
  </si>
  <si>
    <t xml:space="preserve">Geraldo Silva Neto </t>
  </si>
  <si>
    <t>Almerita Teodoro Sales</t>
  </si>
  <si>
    <t>Edneia da Silva</t>
  </si>
  <si>
    <t>Lira quebrou armação do cliente, demos uma peça nova</t>
  </si>
  <si>
    <t xml:space="preserve">Glenda Henrique Furtado </t>
  </si>
  <si>
    <t xml:space="preserve">Cleuza Nunes Rosa </t>
  </si>
  <si>
    <t xml:space="preserve">Jheny Karen Ferreira Madrona Martins </t>
  </si>
  <si>
    <t>Óculos antigo: -4.00 -1.00 20  OE -3.50 -1,25 175</t>
  </si>
  <si>
    <t xml:space="preserve">Oleni Gomes Maciel </t>
  </si>
  <si>
    <t xml:space="preserve">Mara Gonçalves de Oliveira </t>
  </si>
  <si>
    <t>Óculos antigo: od. -3.50 esf. Oe. -3.00 -0.50 55</t>
  </si>
  <si>
    <t xml:space="preserve">Nilton Vicente Batista </t>
  </si>
  <si>
    <t xml:space="preserve">Óculos antigo: od +0.50 esf.    Oe. +1.00 esf. Ad. 2,50 </t>
  </si>
  <si>
    <t>Eduardo Capettini</t>
  </si>
  <si>
    <t xml:space="preserve">José Teixeira de Oliveira </t>
  </si>
  <si>
    <t xml:space="preserve">Luciano Vieira Chaves </t>
  </si>
  <si>
    <t xml:space="preserve">Sônia Jaime Martins Ribeiro </t>
  </si>
  <si>
    <t>Michelly Almeida Souza</t>
  </si>
  <si>
    <t xml:space="preserve">Isabela Almeida Souza </t>
  </si>
  <si>
    <t xml:space="preserve">Kerolay Aparecida Alves Dutra de Freitas </t>
  </si>
  <si>
    <t xml:space="preserve">Óculos antigo: od. +0.75 esf   oe. +0.50 esf. (3 anos) </t>
  </si>
  <si>
    <t>Ralph Alexandre Abranche</t>
  </si>
  <si>
    <t xml:space="preserve">Luiz Henrique Gundes </t>
  </si>
  <si>
    <t xml:space="preserve">22/12/2020 - Terça - feira. </t>
  </si>
  <si>
    <t>Daniel de Freitas</t>
  </si>
  <si>
    <t>Joel Alves Theodoro</t>
  </si>
  <si>
    <t>Elson de Oliveira</t>
  </si>
  <si>
    <t>Leidiane Catalunha Lima</t>
  </si>
  <si>
    <t>Jose Benvindo Neto</t>
  </si>
  <si>
    <t>Luzia Mª da Silva</t>
  </si>
  <si>
    <t>Jailson Monteiro</t>
  </si>
  <si>
    <t>Nilton Bernardo dos Santos</t>
  </si>
  <si>
    <t>Jacy Martins de Paiva</t>
  </si>
  <si>
    <t>Ademar Marcelino</t>
  </si>
  <si>
    <t>Victor Hugo Dias Amaro</t>
  </si>
  <si>
    <t>Fortunato Nunes</t>
  </si>
  <si>
    <t>Rosenir Mª souza Vilaça</t>
  </si>
  <si>
    <t>Valdemar Flausino Vilaça</t>
  </si>
  <si>
    <t>Judite Guimarães de Almeida</t>
  </si>
  <si>
    <t>150,00 fez transferencia bancaria</t>
  </si>
  <si>
    <t>deixou receita</t>
  </si>
  <si>
    <t>Jose Adelco Ferreira de Lima</t>
  </si>
  <si>
    <t xml:space="preserve">Heliane Garcia </t>
  </si>
  <si>
    <t xml:space="preserve">Zeilimar Barbosa Campos Mota </t>
  </si>
  <si>
    <t xml:space="preserve">Letícia Ferreira dos Santos </t>
  </si>
  <si>
    <t xml:space="preserve">Maria das Graças Furtado Alves </t>
  </si>
  <si>
    <t xml:space="preserve">Eliana Pereira Timóteo da Silva </t>
  </si>
  <si>
    <t xml:space="preserve">Marlucia Furtado Pereira </t>
  </si>
  <si>
    <t>Rikelme da Rocha Miranda</t>
  </si>
  <si>
    <t>Anamias Inacio Dias</t>
  </si>
  <si>
    <t xml:space="preserve">Leni Valdivina de Jesus </t>
  </si>
  <si>
    <t xml:space="preserve">Elza Maria da Silva </t>
  </si>
  <si>
    <t xml:space="preserve">Israelita Garcia dos Santos </t>
  </si>
  <si>
    <t xml:space="preserve">Ana Maria Aleixo de Oliveira </t>
  </si>
  <si>
    <t xml:space="preserve">Darli Cândida Emídio </t>
  </si>
  <si>
    <t xml:space="preserve">Herivelton Henrique Gomes </t>
  </si>
  <si>
    <t xml:space="preserve">Victor Leandro Alves Dutra </t>
  </si>
  <si>
    <t xml:space="preserve">Werick Nunes Batista </t>
  </si>
  <si>
    <t xml:space="preserve">Conceição Moreira da Silva </t>
  </si>
  <si>
    <t>Junior Martins</t>
  </si>
  <si>
    <t>Jocimar Ferreira da Mata</t>
  </si>
  <si>
    <t>Douglas de Souza Vilaça</t>
  </si>
  <si>
    <t xml:space="preserve">Fez lentes com Dr. Daniel </t>
  </si>
  <si>
    <t xml:space="preserve">Wanderson Rodrigues Teixeira </t>
  </si>
  <si>
    <t xml:space="preserve">12/01/2021 - Terça - feira. </t>
  </si>
  <si>
    <t>Natalina Santos</t>
  </si>
  <si>
    <t>Jose Benvido Neto</t>
  </si>
  <si>
    <t>Ananias Inacio Alves</t>
  </si>
  <si>
    <t xml:space="preserve">Midolina Lopes Cordeiro </t>
  </si>
  <si>
    <t xml:space="preserve">Marcelo Viana da Silva </t>
  </si>
  <si>
    <t>Athirson Juraci Neto Silva</t>
  </si>
  <si>
    <t xml:space="preserve">Wederson Juraci Jordian </t>
  </si>
  <si>
    <t xml:space="preserve">Hélio Coelho Guimarães </t>
  </si>
  <si>
    <t xml:space="preserve">Akila Ventura Soares </t>
  </si>
  <si>
    <t>Eleci de Souza Pinto</t>
  </si>
  <si>
    <t xml:space="preserve">Gelson Peixoto Pessoa </t>
  </si>
  <si>
    <t xml:space="preserve">Sebastião Martins Neto </t>
  </si>
  <si>
    <t xml:space="preserve">Edione Batista Gonçalves </t>
  </si>
  <si>
    <t xml:space="preserve">Keyssilaine Quirino de Paula Ferreira </t>
  </si>
  <si>
    <t xml:space="preserve">Pagou junto com os óculos </t>
  </si>
  <si>
    <t xml:space="preserve">Gilson de Paula Santos </t>
  </si>
  <si>
    <t>Dinheiro enviado por TED para conta da empresa - Conferido e ok!</t>
  </si>
  <si>
    <t xml:space="preserve">Ana Clara Almeida Dias </t>
  </si>
  <si>
    <t xml:space="preserve">Nilza Marcelino </t>
  </si>
  <si>
    <t xml:space="preserve">Nadir Antônia Marcelino </t>
  </si>
  <si>
    <t xml:space="preserve">Thays Cristina Silva Prazeres </t>
  </si>
  <si>
    <t xml:space="preserve">Agda Henriques de Souza </t>
  </si>
  <si>
    <t xml:space="preserve">Almerinda Egues de Souza </t>
  </si>
  <si>
    <t xml:space="preserve">Cleudismara Aparecida Cardoso </t>
  </si>
  <si>
    <t>Genadir Emidio</t>
  </si>
  <si>
    <t xml:space="preserve">Welington Luiz Moreira da Silva </t>
  </si>
  <si>
    <t xml:space="preserve">Adriano Inácio dos Santos </t>
  </si>
  <si>
    <t>Claudinéia da Silva</t>
  </si>
  <si>
    <t xml:space="preserve">Daniel José do Carmo </t>
  </si>
  <si>
    <t xml:space="preserve">Lucas Fidelis </t>
  </si>
  <si>
    <t>Silvio Rosa</t>
  </si>
  <si>
    <t>Mara Lúcia Barbosa Cardoso</t>
  </si>
  <si>
    <t>Cirlene Rufino de Sousa</t>
  </si>
  <si>
    <t>Eronildo Cândido de Bem</t>
  </si>
  <si>
    <t>Daniel José do Carmo</t>
  </si>
  <si>
    <t>Marcelo Caetano</t>
  </si>
  <si>
    <t>pago dia 22/01/2021</t>
  </si>
  <si>
    <t>Alcemar de Laia</t>
  </si>
  <si>
    <t>Ronilda Moraes Batista</t>
  </si>
  <si>
    <t>Mª Luzia Pancini</t>
  </si>
  <si>
    <t>Jessica Moreira Candido Guerra</t>
  </si>
  <si>
    <t>Mª Vargas de Oliveira</t>
  </si>
  <si>
    <t>Ronildo Amaro</t>
  </si>
  <si>
    <t>Irenilda Miranda</t>
  </si>
  <si>
    <t>usa lentes de contato</t>
  </si>
  <si>
    <t>Fabricia Miranda</t>
  </si>
  <si>
    <t xml:space="preserve">Araquém Pires </t>
  </si>
  <si>
    <t xml:space="preserve">Ademar Marcelino </t>
  </si>
  <si>
    <t>Mª Jose Lucio</t>
  </si>
  <si>
    <t>Sebastiao Miguel de Freitas</t>
  </si>
  <si>
    <t>Eliane Florencio Maciel da Silva</t>
  </si>
  <si>
    <t>Desconto no óculos</t>
  </si>
  <si>
    <t xml:space="preserve">Luciene dos Reis Rodrigues Teófilo </t>
  </si>
  <si>
    <t xml:space="preserve">26/01/2021 - Terça - feira. </t>
  </si>
  <si>
    <t xml:space="preserve">Renilda Ribeiro Santa Clara </t>
  </si>
  <si>
    <t xml:space="preserve">Neuza Maria Melandes Tonani </t>
  </si>
  <si>
    <t>Cristiane Ferreira Brito</t>
  </si>
  <si>
    <t xml:space="preserve">Ana Rosária de Carvalho Laia </t>
  </si>
  <si>
    <t>Gessica Viviane Guimaraes</t>
  </si>
  <si>
    <t xml:space="preserve">Beatriz Paulino da Silva </t>
  </si>
  <si>
    <t xml:space="preserve">Katielly Marques Moreira </t>
  </si>
  <si>
    <t>Eliana das Gracas Guimaraes</t>
  </si>
  <si>
    <t xml:space="preserve">José Luiz da Silva </t>
  </si>
  <si>
    <t>Lourival Rosa Pereira</t>
  </si>
  <si>
    <t>Nadir Lucia Gonçalves</t>
  </si>
  <si>
    <t xml:space="preserve">Maria das Graças da Silva </t>
  </si>
  <si>
    <t xml:space="preserve">Ryan Dias Inácio </t>
  </si>
  <si>
    <t xml:space="preserve">Esposa do Clézio - óculos sem custo </t>
  </si>
  <si>
    <t xml:space="preserve">João Batista Damasceno </t>
  </si>
  <si>
    <t xml:space="preserve">Leila Lisboa </t>
  </si>
  <si>
    <t xml:space="preserve">09/02/2021 - Terça - feira. </t>
  </si>
  <si>
    <t>Nilton Costa da Silva</t>
  </si>
  <si>
    <t xml:space="preserve">Maria Decileia de Jesus </t>
  </si>
  <si>
    <t>João Neto</t>
  </si>
  <si>
    <t>Creuza de Souza</t>
  </si>
  <si>
    <t xml:space="preserve">Simone Molina Cabral de Oliveira </t>
  </si>
  <si>
    <t xml:space="preserve">Heithor Carlos Pereira Coelho </t>
  </si>
  <si>
    <t xml:space="preserve">Vanessa Aparecida Vargas </t>
  </si>
  <si>
    <t>Fez lentes de contato - Pagou LC junto com consulta 550,00</t>
  </si>
  <si>
    <t>Mírian Carmo Silva Souza</t>
  </si>
  <si>
    <t xml:space="preserve">Desconto nos óculos </t>
  </si>
  <si>
    <t xml:space="preserve">João Batista Dias </t>
  </si>
  <si>
    <t xml:space="preserve">Ivanete da Silva </t>
  </si>
  <si>
    <t xml:space="preserve">Maria Inácio da Silva </t>
  </si>
  <si>
    <t xml:space="preserve">Helienir Peres da Silva </t>
  </si>
  <si>
    <t xml:space="preserve">Daniela Conceição de Almeida </t>
  </si>
  <si>
    <t xml:space="preserve">Maria da Conceição de Almeida </t>
  </si>
  <si>
    <t xml:space="preserve">Alexandro Eduardo Dias </t>
  </si>
  <si>
    <t xml:space="preserve">José Fidelis da Rocha </t>
  </si>
  <si>
    <t xml:space="preserve">Maria Aparecida da Cunha Rocha </t>
  </si>
  <si>
    <t xml:space="preserve">Amanda Aparecida Rita da Silva </t>
  </si>
  <si>
    <t xml:space="preserve">Nilza Camila da Silva </t>
  </si>
  <si>
    <t xml:space="preserve">Fernanda Pacheco de Oliveira </t>
  </si>
  <si>
    <t>Júlia Maria da Silva</t>
  </si>
  <si>
    <t>Silmara Gomes da Silva</t>
  </si>
  <si>
    <t xml:space="preserve">Safira Jenifer Sanderhus Ferreira </t>
  </si>
  <si>
    <t xml:space="preserve">Joyce Cabral da Silva </t>
  </si>
  <si>
    <t>Célia Maria da Silva Souza</t>
  </si>
  <si>
    <t>Eneas Aguiar Portela</t>
  </si>
  <si>
    <t>Terezinho Pinto da Silva</t>
  </si>
  <si>
    <t>Margarida Mª da Silva</t>
  </si>
  <si>
    <t>Alice Teixeira Barbosa</t>
  </si>
  <si>
    <t>Queria usar a mesma armação, não aceitamos</t>
  </si>
  <si>
    <t>Geusa de Oliveira</t>
  </si>
  <si>
    <t>Yaney Fernandes</t>
  </si>
  <si>
    <t>Sebastião Alves Bento</t>
  </si>
  <si>
    <t>Leni Rodrigues Bento</t>
  </si>
  <si>
    <t>Antonio Celestrino da Silva</t>
  </si>
  <si>
    <t>Lucimar Maria de Almeida</t>
  </si>
  <si>
    <t>Edilson Jaime Vieira</t>
  </si>
  <si>
    <t>Mª de Freitas Pacheco</t>
  </si>
  <si>
    <t>Marciel Ferreira Vilaça</t>
  </si>
  <si>
    <t xml:space="preserve">Nathielly Oliveira Silva </t>
  </si>
  <si>
    <t>Sebastiao Alves Bento</t>
  </si>
  <si>
    <t>Salmo Alves Pereira</t>
  </si>
  <si>
    <t>Odete Maria Carmo</t>
  </si>
  <si>
    <t>Gilza Braga de Souza Pereira</t>
  </si>
  <si>
    <t xml:space="preserve">Lorena Silva da Costa </t>
  </si>
  <si>
    <t xml:space="preserve">Sônia Maria Freitas </t>
  </si>
  <si>
    <t xml:space="preserve">Ana Júlia da Costa Ferreira </t>
  </si>
  <si>
    <t>Descontou nos óculos</t>
  </si>
  <si>
    <t xml:space="preserve">Raissa Mafort </t>
  </si>
  <si>
    <t>Paulo Xavier da Costa</t>
  </si>
  <si>
    <t xml:space="preserve">Valdinei Faria Borel </t>
  </si>
  <si>
    <t xml:space="preserve">Gilmara Santana Ferreira </t>
  </si>
  <si>
    <t xml:space="preserve">Hinara Martins da Fonseca Gundes </t>
  </si>
  <si>
    <t xml:space="preserve">Vani Tomas da Silva </t>
  </si>
  <si>
    <t>Marizete Amâncio Souza</t>
  </si>
  <si>
    <t xml:space="preserve"> José Julio de Freitas</t>
  </si>
  <si>
    <t xml:space="preserve">Maria da Conceição Neves Viether </t>
  </si>
  <si>
    <t xml:space="preserve">Ana Carolina Moreira </t>
  </si>
  <si>
    <t>Odília Maria de Jesus</t>
  </si>
  <si>
    <t xml:space="preserve">Aroldo Martins dos Reis </t>
  </si>
  <si>
    <t xml:space="preserve">Elza Rodrigues dos Reis </t>
  </si>
  <si>
    <t>Jorciana Moreira Oliveira</t>
  </si>
  <si>
    <t>Eliana Mª Marques</t>
  </si>
  <si>
    <t xml:space="preserve">Conceição Martins de Souza </t>
  </si>
  <si>
    <t xml:space="preserve">Keisson Rodrigues Martins </t>
  </si>
  <si>
    <t xml:space="preserve">Hyara de Lourdes Valeira Florêncio </t>
  </si>
  <si>
    <t>Desconto nos óculos</t>
  </si>
  <si>
    <t>José Felipe Fialho</t>
  </si>
  <si>
    <t xml:space="preserve">Westtencleves Tiago Ferreira Almondes </t>
  </si>
  <si>
    <t xml:space="preserve">Alicymara Medeiros </t>
  </si>
  <si>
    <t>Jamaika Kenia Correia</t>
  </si>
  <si>
    <t>Fez lentes de contato</t>
  </si>
  <si>
    <t xml:space="preserve">Dieimy Karlla de Oliveira Araújo </t>
  </si>
  <si>
    <t xml:space="preserve">18/03/2021 - Quinta - feira. </t>
  </si>
  <si>
    <t>Derick Almeida Carvalho</t>
  </si>
  <si>
    <t>Iraci Mendes</t>
  </si>
  <si>
    <t>Viviane Amancio</t>
  </si>
  <si>
    <t>Jozinei da Silva</t>
  </si>
  <si>
    <t>Mateus Garcia dos Santos</t>
  </si>
  <si>
    <t>Elias Juliano Cabral</t>
  </si>
  <si>
    <t>Dirce  Dias Teixeira</t>
  </si>
  <si>
    <t>Rafael Mendes</t>
  </si>
  <si>
    <t>Carlos Eduardo Rodrigues de Castro</t>
  </si>
  <si>
    <t>Jose Ilario de Lima</t>
  </si>
  <si>
    <t>Ivanir Ribeiro da Silva</t>
  </si>
  <si>
    <t>Marcilene Marques de Souza</t>
  </si>
  <si>
    <t>João Paulo Lisboa Vieira</t>
  </si>
  <si>
    <t>Eva Venancio da Rocha</t>
  </si>
  <si>
    <t xml:space="preserve">Renilza Pessoa </t>
  </si>
  <si>
    <t>Tiago Fernando Costa Santos</t>
  </si>
  <si>
    <t>Mª das Graças Guerra</t>
  </si>
  <si>
    <t>Leoni Oliveira Silva Siqueira</t>
  </si>
  <si>
    <t>Talyta Leandra Silva</t>
  </si>
  <si>
    <t>Cháene Jeronimo da Silva</t>
  </si>
  <si>
    <t>Davi Luciano</t>
  </si>
  <si>
    <t xml:space="preserve">Viviane Ferreira Cardoso </t>
  </si>
  <si>
    <t>Emily Santana</t>
  </si>
  <si>
    <t>Gustavo Henrique Almeida</t>
  </si>
  <si>
    <t xml:space="preserve">Lucimar Batista Nascimento </t>
  </si>
  <si>
    <t xml:space="preserve">José Lisboa Costa </t>
  </si>
  <si>
    <t xml:space="preserve">Rafael Inácio Dias </t>
  </si>
  <si>
    <t xml:space="preserve">Valdir Lima </t>
  </si>
  <si>
    <t xml:space="preserve">Dilma Costa de Souza </t>
  </si>
  <si>
    <t xml:space="preserve">Maria Cristina </t>
  </si>
  <si>
    <t>Eli Barbosa</t>
  </si>
  <si>
    <t xml:space="preserve">Dirce Dias Teixeira </t>
  </si>
  <si>
    <t>Cliente usa Varilux, fez em São Paulo por 1900,00 óculos completo, aqui só as lentes ficam por 2990,00</t>
  </si>
  <si>
    <t xml:space="preserve">Janaina Orli Assis Amorim Trinidade </t>
  </si>
  <si>
    <t xml:space="preserve">Pagou no cartão junto com óculos </t>
  </si>
  <si>
    <t>Não conseguiu escolher a armação</t>
  </si>
  <si>
    <t xml:space="preserve">Valmir Fernandes </t>
  </si>
  <si>
    <t>Iracilda Vieira Silva</t>
  </si>
  <si>
    <t>Natielly Vitor Dias</t>
  </si>
  <si>
    <t xml:space="preserve">Vanderley Souza da Silva </t>
  </si>
  <si>
    <t xml:space="preserve">Maria José Marques </t>
  </si>
  <si>
    <t xml:space="preserve">Samuel Marques de Oliveira Lopes </t>
  </si>
  <si>
    <t xml:space="preserve">Clésio Moreno Junor </t>
  </si>
  <si>
    <t xml:space="preserve">Cliente ficou indeciso </t>
  </si>
  <si>
    <t xml:space="preserve">Maria Cleuza Ferreira </t>
  </si>
  <si>
    <t xml:space="preserve">Ermíndo Soares da Silva </t>
  </si>
  <si>
    <t>Joana Maria Francisca</t>
  </si>
  <si>
    <t xml:space="preserve">Diolindo Almeida Mendes Neto </t>
  </si>
  <si>
    <t>Débora Ventura Miranda</t>
  </si>
  <si>
    <t xml:space="preserve">Cliente muito debilitado </t>
  </si>
  <si>
    <t xml:space="preserve">Tathiany Fernandes Perini </t>
  </si>
  <si>
    <t>Ismarinda Ferreira Martins</t>
  </si>
  <si>
    <t xml:space="preserve">22/04/2021 - Quinta - feira. </t>
  </si>
  <si>
    <t xml:space="preserve">Moni Kely Pessoa Amorin </t>
  </si>
  <si>
    <t xml:space="preserve">Maria das Graças Pereira Santos Nunes </t>
  </si>
  <si>
    <t xml:space="preserve">Eva Aparecida Luiz </t>
  </si>
  <si>
    <t xml:space="preserve">Vanderson Guimarães </t>
  </si>
  <si>
    <t>Francisco Lisboa</t>
  </si>
  <si>
    <t>Descontar em propaganda</t>
  </si>
  <si>
    <t xml:space="preserve">Lucas Augusto Capetini </t>
  </si>
  <si>
    <t>Adiceia Severiano Ferreira</t>
  </si>
  <si>
    <t>Maria Auxiliadora dos  Santos Capettinni</t>
  </si>
  <si>
    <t>Mariane Pereira Dias de Souza</t>
  </si>
  <si>
    <t xml:space="preserve">Rosimeire Alves dos Santos </t>
  </si>
  <si>
    <t xml:space="preserve">Regina Pereira Dias </t>
  </si>
  <si>
    <t xml:space="preserve">Lucenir Pereira Chaves </t>
  </si>
  <si>
    <t xml:space="preserve">Marcelo Picinatti </t>
  </si>
  <si>
    <t xml:space="preserve">Wesley Ventura Menezes </t>
  </si>
  <si>
    <t xml:space="preserve">Davi Peixoto de Oliveira </t>
  </si>
  <si>
    <t>Vânia Aparecida de Oliveira</t>
  </si>
  <si>
    <t>Ingrid Ferreira Barbosa</t>
  </si>
  <si>
    <t xml:space="preserve">Marlucia Rodrigues de Freitas </t>
  </si>
  <si>
    <t>Geovania Teixeira Leite</t>
  </si>
  <si>
    <t xml:space="preserve">Lorrayne Kamilla Dias Fernandes </t>
  </si>
  <si>
    <t xml:space="preserve">Alessandra de Oliveira </t>
  </si>
  <si>
    <t xml:space="preserve">Eni Rodrigues de Almeida </t>
  </si>
  <si>
    <t xml:space="preserve">Hycaro Valério Florêncio </t>
  </si>
  <si>
    <t xml:space="preserve">Gabriel Santos da Silva </t>
  </si>
  <si>
    <t>Leonidia Constancio da Costa</t>
  </si>
  <si>
    <t>Elídia Amanda Caetano Ribeiro</t>
  </si>
  <si>
    <t>Vitor Emanuel de Oliveira Santos</t>
  </si>
  <si>
    <t>Enesio Oliveira</t>
  </si>
  <si>
    <t>Lusia Gonçalves de Oliveira</t>
  </si>
  <si>
    <t xml:space="preserve">Emilli Carolini dos Santos </t>
  </si>
  <si>
    <t xml:space="preserve">Milton Martins de Souza </t>
  </si>
  <si>
    <t xml:space="preserve">Joaquim Floriano Vieira </t>
  </si>
  <si>
    <t xml:space="preserve">Ana Paula da Silva Olímpio </t>
  </si>
  <si>
    <t xml:space="preserve">Enilda da Silva Olímpio </t>
  </si>
  <si>
    <t xml:space="preserve">José Olimpio de Oliveira Filho </t>
  </si>
  <si>
    <t xml:space="preserve">Dank Ellen de Freitas Berto </t>
  </si>
  <si>
    <t xml:space="preserve">Matheus Antônio Berto </t>
  </si>
  <si>
    <t>Wgiderson Martins de Oliveira</t>
  </si>
  <si>
    <t>Cleusa Pagian</t>
  </si>
  <si>
    <t xml:space="preserve">Euza Cláudia Robadel </t>
  </si>
  <si>
    <t>Queci Rodrigues Barbosa</t>
  </si>
  <si>
    <t>Davi Cândido Gonçalves de Souza</t>
  </si>
  <si>
    <t xml:space="preserve">Alceni </t>
  </si>
  <si>
    <t xml:space="preserve">Resolveu não fazer pois o grau é muito baixo </t>
  </si>
  <si>
    <t>Pagou com cheque!!!</t>
  </si>
  <si>
    <t>Laudo para Detran / Pix</t>
  </si>
  <si>
    <t>Pix</t>
  </si>
  <si>
    <t>Tharyson Lopes</t>
  </si>
  <si>
    <t>Felipe Alves Ferraz Rodrigues</t>
  </si>
  <si>
    <t xml:space="preserve">Dionatas Gonçalves da Silva </t>
  </si>
  <si>
    <t xml:space="preserve">Sônia Maria </t>
  </si>
  <si>
    <t xml:space="preserve">Rubelino Luiz da Silva </t>
  </si>
  <si>
    <t xml:space="preserve">Eudis de Jesus Carvalho </t>
  </si>
  <si>
    <t xml:space="preserve">Júlia Batista Nascimento </t>
  </si>
  <si>
    <t xml:space="preserve">Valmir Silva </t>
  </si>
  <si>
    <t xml:space="preserve">Maria das Dores Cabral </t>
  </si>
  <si>
    <t xml:space="preserve">Victor Gabriel de Gracio Rizzo </t>
  </si>
  <si>
    <t xml:space="preserve">Samuel Boechardt </t>
  </si>
  <si>
    <t xml:space="preserve">Iracema Faria Gomes </t>
  </si>
  <si>
    <t xml:space="preserve">Izaac da Silva Vieira </t>
  </si>
  <si>
    <t>Antonio Carlos Rufino</t>
  </si>
  <si>
    <t>Julia Cardoso</t>
  </si>
  <si>
    <t xml:space="preserve">Ozana Alves dos Santos </t>
  </si>
  <si>
    <t xml:space="preserve">José Fernandes Catalunha </t>
  </si>
  <si>
    <t xml:space="preserve">Valdinei Olimpio </t>
  </si>
  <si>
    <t>Fatima Cristina Ferreira Machado</t>
  </si>
  <si>
    <t xml:space="preserve">Cleudismar Maria Cardoso Gomes </t>
  </si>
  <si>
    <t xml:space="preserve">Jessica Cristo Barbosa </t>
  </si>
  <si>
    <t xml:space="preserve">Luiz Otávio Cristo </t>
  </si>
  <si>
    <t>Marilene Batista de Souza</t>
  </si>
  <si>
    <t xml:space="preserve">Olinda Albano da Silva </t>
  </si>
  <si>
    <t>Marilândia Gonçalves de Souza</t>
  </si>
  <si>
    <t xml:space="preserve">Bruna Luisa Rodrigues da Silva </t>
  </si>
  <si>
    <t xml:space="preserve">Dalva Sales Ribeiro </t>
  </si>
  <si>
    <t xml:space="preserve">Yasmin Ventura de Souza </t>
  </si>
  <si>
    <t xml:space="preserve">Edinéia da Penha Cristo Reis </t>
  </si>
  <si>
    <t xml:space="preserve">Edimar Liberato </t>
  </si>
  <si>
    <t xml:space="preserve">José Ferreira Neto </t>
  </si>
  <si>
    <t xml:space="preserve">Gedalia de Oliveira </t>
  </si>
  <si>
    <t xml:space="preserve">Valdete Alves </t>
  </si>
  <si>
    <t>Daguimar Alves Campos</t>
  </si>
  <si>
    <t xml:space="preserve">Maria Helena Dias Nunes </t>
  </si>
  <si>
    <t xml:space="preserve">Tiago Macedo Junior </t>
  </si>
  <si>
    <t xml:space="preserve">Cleidimar Vieira da Silva </t>
  </si>
  <si>
    <t>Maria Sueli Alves Barbosa</t>
  </si>
  <si>
    <t xml:space="preserve">Pagará 50,00 depois - Lira conhece - Não fará a troca das lentes </t>
  </si>
  <si>
    <t>José Amarildo Otilho</t>
  </si>
  <si>
    <t xml:space="preserve">Silviani Gama Correia </t>
  </si>
  <si>
    <t>Eumiro Coelho de Souza</t>
  </si>
  <si>
    <t xml:space="preserve">Jailton Carlos da Silva </t>
  </si>
  <si>
    <t xml:space="preserve">Isadora Bruna E. de Freitas </t>
  </si>
  <si>
    <t xml:space="preserve">Bruno de Paula Guimarães </t>
  </si>
  <si>
    <t xml:space="preserve">Sebastião Gundes </t>
  </si>
  <si>
    <t xml:space="preserve">Adonias Nilo de Andrade </t>
  </si>
  <si>
    <t>Ednaldo do Carmo Mendes</t>
  </si>
  <si>
    <t>Ercília da S. Peres</t>
  </si>
  <si>
    <t xml:space="preserve">Iduina Custódio Rodrigues </t>
  </si>
  <si>
    <t xml:space="preserve">Wesley Fidelis da Silva </t>
  </si>
  <si>
    <t xml:space="preserve">Esdras Catalunha </t>
  </si>
  <si>
    <t xml:space="preserve">Sandra Henrique de Lima </t>
  </si>
  <si>
    <t xml:space="preserve">João Dutra Medina </t>
  </si>
  <si>
    <t xml:space="preserve">Sirlene Dutra Barbosa Alves </t>
  </si>
  <si>
    <t xml:space="preserve">Cássio Clarindo Teodoro </t>
  </si>
  <si>
    <t xml:space="preserve">Vitor Xavier Fontoura </t>
  </si>
  <si>
    <t>Vai voltar com o pai</t>
  </si>
  <si>
    <t>Namorado da menida da outra óptica.</t>
  </si>
  <si>
    <t xml:space="preserve">Andressa da Silva Martins </t>
  </si>
  <si>
    <t>Sebastiana Alves Dias</t>
  </si>
  <si>
    <t xml:space="preserve">Antônio Onofre Rodrigues </t>
  </si>
  <si>
    <t xml:space="preserve">Luciene Rodrigues da Silva </t>
  </si>
  <si>
    <t xml:space="preserve">Edinéia Alves Pereira </t>
  </si>
  <si>
    <t xml:space="preserve">Laudo para carteira </t>
  </si>
  <si>
    <t xml:space="preserve">Amanda Karen Rodrigues da Silva </t>
  </si>
  <si>
    <t xml:space="preserve">Vinícius Gonçalves </t>
  </si>
  <si>
    <t xml:space="preserve">Nilda Catalunha Rodrigues </t>
  </si>
  <si>
    <t xml:space="preserve">Lará Fábia Lemes da Silva </t>
  </si>
  <si>
    <t xml:space="preserve">Sebastião Arthur Vargas </t>
  </si>
  <si>
    <t xml:space="preserve">Joelma Cristina Benízio </t>
  </si>
  <si>
    <t>Disse que fará em Central de Minas</t>
  </si>
  <si>
    <t xml:space="preserve">Eliete Aparecida Cabral </t>
  </si>
  <si>
    <t xml:space="preserve">Iasmin Calazans Nunes de Araújo </t>
  </si>
  <si>
    <t xml:space="preserve">Fernando Lisboa </t>
  </si>
  <si>
    <t>Gislaine Gomes Marciel</t>
  </si>
  <si>
    <t xml:space="preserve">Leizira Alves Pires </t>
  </si>
  <si>
    <t xml:space="preserve">Rosimere de Souza Henrique André </t>
  </si>
  <si>
    <t>Não precisou de óculos mas, fez dois óculso para a esposa.</t>
  </si>
  <si>
    <t xml:space="preserve">Ivanete Assis da Silva </t>
  </si>
  <si>
    <t xml:space="preserve">Luan Martins de Oliveira </t>
  </si>
  <si>
    <t xml:space="preserve">Gilmar Augusto Rodrigues </t>
  </si>
  <si>
    <t xml:space="preserve">Erlles Mara de Oliveira </t>
  </si>
  <si>
    <t xml:space="preserve">Maria Rosa de Freitas </t>
  </si>
  <si>
    <t>Thayslaine Rosa de Almeida</t>
  </si>
  <si>
    <t xml:space="preserve">Oswaldo Cornélio da Silva </t>
  </si>
  <si>
    <t xml:space="preserve">Divina Gonçalves da Costa </t>
  </si>
  <si>
    <t>Samara Noeme</t>
  </si>
  <si>
    <t xml:space="preserve">Paloma de Oliveira Viana </t>
  </si>
  <si>
    <t>Layla Oliveira Silva</t>
  </si>
  <si>
    <t xml:space="preserve">José Cirilo da Fonseca Neto </t>
  </si>
  <si>
    <t xml:space="preserve">Verônica Mendes do Nascimento </t>
  </si>
  <si>
    <t>Rosiene Clara Ferreira</t>
  </si>
  <si>
    <t xml:space="preserve">Realino Costa da Silva </t>
  </si>
  <si>
    <t>Eduardo Silvano da Silva</t>
  </si>
  <si>
    <t xml:space="preserve">Adeir Antônio da Silva </t>
  </si>
  <si>
    <t xml:space="preserve">Joaquim Gomes </t>
  </si>
  <si>
    <t>Fabio Matheus de Souza</t>
  </si>
  <si>
    <t>Marlene Marquetti de Miranda Henriques</t>
  </si>
  <si>
    <t>Alicia de Oliveira Barbosa</t>
  </si>
  <si>
    <t>Joyslara Thamara</t>
  </si>
  <si>
    <t>Livia Cristina Robadel da Silva</t>
  </si>
  <si>
    <t>Aline Catalunha do Carmo</t>
  </si>
  <si>
    <t xml:space="preserve">Jonas Belarmindo da Silva </t>
  </si>
  <si>
    <t xml:space="preserve">Andrew Rodrigues Gama </t>
  </si>
  <si>
    <t xml:space="preserve">Skyller Martisn Marques de Moraes </t>
  </si>
  <si>
    <t>Luiza Rosa Gomes</t>
  </si>
  <si>
    <t>Rafael de Freitas Morais</t>
  </si>
  <si>
    <t xml:space="preserve">Melry Pereira Dias </t>
  </si>
  <si>
    <t xml:space="preserve">Flaviana Lopes Basílio </t>
  </si>
  <si>
    <t>Natanael Irineu Soares</t>
  </si>
  <si>
    <t xml:space="preserve">Afetina de Almeida Soares </t>
  </si>
  <si>
    <t xml:space="preserve">Ilma de Oliveira </t>
  </si>
  <si>
    <t xml:space="preserve">Zélia de Souza Santana </t>
  </si>
  <si>
    <t xml:space="preserve">Maria Lopes do Carmo </t>
  </si>
  <si>
    <t xml:space="preserve">Rosimary Ramos Pereira </t>
  </si>
  <si>
    <t xml:space="preserve">Encomendou Lentes de Contato </t>
  </si>
  <si>
    <t xml:space="preserve">29/06/2021 - Terça - feira. </t>
  </si>
  <si>
    <t>Everton Vicente da Silva</t>
  </si>
  <si>
    <t>Joelma Pereira Cabral</t>
  </si>
  <si>
    <t>Vania Cristina Souza</t>
  </si>
  <si>
    <t>Neuza Mª Cardoso Monteiro</t>
  </si>
  <si>
    <t>Rafaeli Lima dos Santos</t>
  </si>
  <si>
    <t>Bruna Fernades Liberato</t>
  </si>
  <si>
    <t xml:space="preserve">Fernanda de Freitas Cirilo </t>
  </si>
  <si>
    <t>Laudo Detran</t>
  </si>
  <si>
    <t>Ildeniz Medina Barbosa</t>
  </si>
  <si>
    <t>Sebastião de Souza</t>
  </si>
  <si>
    <t xml:space="preserve">Antônio Oliveira Filho </t>
  </si>
  <si>
    <t xml:space="preserve">Bruno Ítalo Gronga </t>
  </si>
  <si>
    <t xml:space="preserve">Lidiane da Silva Rocha </t>
  </si>
  <si>
    <t>Aire Silva</t>
  </si>
  <si>
    <t>Mª Creuza</t>
  </si>
  <si>
    <t>Amanda de Paula</t>
  </si>
  <si>
    <t>Raquel de Almeida Rosa</t>
  </si>
  <si>
    <t>Marcos Paulo Caetano</t>
  </si>
  <si>
    <t>Terezinha Moura da Silva</t>
  </si>
  <si>
    <t xml:space="preserve">Cézar de Moura </t>
  </si>
  <si>
    <t xml:space="preserve">Witor Junior Alves Maciel Braga </t>
  </si>
  <si>
    <t>Ozorio de Oliveira Salles</t>
  </si>
  <si>
    <t>Almezinda Lisboa Salles</t>
  </si>
  <si>
    <t>Mª das Graças Gomes</t>
  </si>
  <si>
    <t>Iana Patricia Martins</t>
  </si>
  <si>
    <t>Thais Bispo dos Santos</t>
  </si>
  <si>
    <t>Gabriel Souza Sales</t>
  </si>
  <si>
    <t>Arthur Fernandes Perini</t>
  </si>
  <si>
    <t>Pagou com óculos</t>
  </si>
  <si>
    <t xml:space="preserve">06/07/2021 - Terça - feira. </t>
  </si>
  <si>
    <t>Welligton Ribeiro Geronimo</t>
  </si>
  <si>
    <t>Eva Ventura Guilherme</t>
  </si>
  <si>
    <t>Leidimar Ribeiro</t>
  </si>
  <si>
    <t>Aleir Ferreira da Silva</t>
  </si>
  <si>
    <t>Genezio Gomes Moreira</t>
  </si>
  <si>
    <t>Marcos Henrique da Mata</t>
  </si>
  <si>
    <t xml:space="preserve">Neuza Mª   </t>
  </si>
  <si>
    <t xml:space="preserve">Nilton Estaven do Nascimento </t>
  </si>
  <si>
    <t>Mª da Penha Oliveira</t>
  </si>
  <si>
    <t xml:space="preserve">João Alves de Oliveira </t>
  </si>
  <si>
    <t>Rosa Mª de Souza</t>
  </si>
  <si>
    <t xml:space="preserve">Maria Erasmo da Silva </t>
  </si>
  <si>
    <t>Michele Amâncio de Souza</t>
  </si>
  <si>
    <t>Isabele da Silva Amorim</t>
  </si>
  <si>
    <t>Rafaela Taiane de Freitas</t>
  </si>
  <si>
    <t xml:space="preserve">Raulino Pedro Filho </t>
  </si>
  <si>
    <t xml:space="preserve">Edília Alves </t>
  </si>
  <si>
    <t xml:space="preserve">Pagou junto com óculos </t>
  </si>
  <si>
    <t xml:space="preserve">Maria das Graças Costa França </t>
  </si>
  <si>
    <t>Carlos Daniel de Souza</t>
  </si>
  <si>
    <t>Mª Aparecida Paixão</t>
  </si>
  <si>
    <t>Nathã Rafael Floriano da Silva</t>
  </si>
  <si>
    <t>Marcos Vinicius Goncalves</t>
  </si>
  <si>
    <t>Lucismark Marques de Moraes</t>
  </si>
  <si>
    <t xml:space="preserve">15/07/2021 - Quinta - feira. </t>
  </si>
  <si>
    <t>Maria das Dores</t>
  </si>
  <si>
    <t>Marcia Capaz</t>
  </si>
  <si>
    <t>Talita Pabola de Souza</t>
  </si>
  <si>
    <t xml:space="preserve">João Victor Alves dos Santos </t>
  </si>
  <si>
    <t xml:space="preserve">Gessi Teodoro Alves </t>
  </si>
  <si>
    <t>Damares Garcia de Amorin</t>
  </si>
  <si>
    <t>Pagou pic Pay</t>
  </si>
  <si>
    <t xml:space="preserve">Sandra Regina Firmino </t>
  </si>
  <si>
    <t xml:space="preserve">Ananias Marçal Dias </t>
  </si>
  <si>
    <t>Leoni Marcal Dias Pereira</t>
  </si>
  <si>
    <t xml:space="preserve">Arildo Antônio Duarte </t>
  </si>
  <si>
    <t xml:space="preserve">Rosangela Nascimento Vieira da Silva </t>
  </si>
  <si>
    <t xml:space="preserve">Maria Inacelys Dias Reis </t>
  </si>
  <si>
    <t xml:space="preserve">Késia Ferreira de Freitas </t>
  </si>
  <si>
    <t xml:space="preserve">José Rodrigues de Lima </t>
  </si>
  <si>
    <t xml:space="preserve">Lourdes Pinheiro de Lima </t>
  </si>
  <si>
    <t>Bruna Vieira Barbosa</t>
  </si>
  <si>
    <t xml:space="preserve">Késia Cristina Santana da Silva </t>
  </si>
  <si>
    <t>João Pacifico da Silva</t>
  </si>
  <si>
    <t>Mª Jose da Silva Perine</t>
  </si>
  <si>
    <t>Luzia Francisca do Carmo</t>
  </si>
  <si>
    <t xml:space="preserve">Patrícia Gregório de Souza </t>
  </si>
  <si>
    <t xml:space="preserve">Camila Gregório de Souza </t>
  </si>
  <si>
    <t>Thais Ferreira de Paiva</t>
  </si>
  <si>
    <t xml:space="preserve">Ester de Campos Barbosa Assis </t>
  </si>
  <si>
    <t>Marlucia da Costa</t>
  </si>
  <si>
    <t xml:space="preserve">Vai fazer checkup de Glaucoma primeiro </t>
  </si>
  <si>
    <t xml:space="preserve">Renata Cristina Silva </t>
  </si>
  <si>
    <t>Dalva Francisca Lopes Gomes</t>
  </si>
  <si>
    <t>Deixou receita / PIX</t>
  </si>
  <si>
    <t xml:space="preserve">Fabiane Miranda da Silva </t>
  </si>
  <si>
    <t xml:space="preserve">Rutileia Candida de Souza Voilante </t>
  </si>
  <si>
    <t xml:space="preserve">Davi Lucas Fagundes Garcia </t>
  </si>
  <si>
    <t xml:space="preserve">Wendrik Almeida de Carvalho </t>
  </si>
  <si>
    <t xml:space="preserve">Vai fazer outros exames com neuro - não vai fazer óculos </t>
  </si>
  <si>
    <t xml:space="preserve">Maria Rosa da Silva </t>
  </si>
  <si>
    <t>Valdeniz Mendonça Souza</t>
  </si>
  <si>
    <t xml:space="preserve">Valmir Cabral </t>
  </si>
  <si>
    <t>Manoel Adilson Ribeiro Rocha</t>
  </si>
  <si>
    <t>Cleonice Alves Maciel Braga</t>
  </si>
  <si>
    <t>Rangel Fernandes de Freitas</t>
  </si>
  <si>
    <t>Francisco de Souza Braga</t>
  </si>
  <si>
    <t>pagou R$50,00 pix</t>
  </si>
  <si>
    <t xml:space="preserve">Geane da Costa Batista </t>
  </si>
  <si>
    <t xml:space="preserve">Manoel Rodrigues </t>
  </si>
  <si>
    <t xml:space="preserve">Madalena Rosa de A. Oliveira </t>
  </si>
  <si>
    <t xml:space="preserve">Marlucia da Costa </t>
  </si>
  <si>
    <t>Adriano Gomes Pereira</t>
  </si>
  <si>
    <t xml:space="preserve">Josete Catelani de Souza </t>
  </si>
  <si>
    <t xml:space="preserve">Terezinha Cardoso </t>
  </si>
  <si>
    <t xml:space="preserve">Diulha Larice Gomes de Souza Gregório. </t>
  </si>
  <si>
    <t>Josilane Ventura</t>
  </si>
  <si>
    <t xml:space="preserve">Sebastiana Maria de Oliveira </t>
  </si>
  <si>
    <t xml:space="preserve">Daniel José do Carmo Sobrinho </t>
  </si>
  <si>
    <t xml:space="preserve">PicPay </t>
  </si>
  <si>
    <t xml:space="preserve">Amarildo de Souza </t>
  </si>
  <si>
    <t xml:space="preserve">Augusta Ferreira Lemos </t>
  </si>
  <si>
    <t xml:space="preserve">Nicolas Francisco de Almeida Furtado </t>
  </si>
  <si>
    <t xml:space="preserve">Jasmini Rayanda Ribeiro Vidigal </t>
  </si>
  <si>
    <t>Isabela Ventura</t>
  </si>
  <si>
    <t>Elvira Vieira Luiz</t>
  </si>
  <si>
    <t xml:space="preserve">Sebastiana Maria Libório </t>
  </si>
  <si>
    <t>Irani Pinheiro da Silva</t>
  </si>
  <si>
    <t xml:space="preserve">Leonardo dos Santos Machado </t>
  </si>
  <si>
    <t>Sidineia Ribeiro Ferrreira Nunes</t>
  </si>
  <si>
    <t>Jennifer Cardoso Peres</t>
  </si>
  <si>
    <t xml:space="preserve">Eduarda Medeiros </t>
  </si>
  <si>
    <t xml:space="preserve">Naiara Ribeiro da Silva </t>
  </si>
  <si>
    <t xml:space="preserve">Lara Silva Vieira </t>
  </si>
  <si>
    <t>Melissa Alves Peres</t>
  </si>
  <si>
    <t xml:space="preserve">José Pereira Cardoso </t>
  </si>
  <si>
    <t xml:space="preserve">Lincon Fernandes da Silva </t>
  </si>
  <si>
    <t xml:space="preserve">Estênio Miquelin Ribeiro Alves </t>
  </si>
  <si>
    <t xml:space="preserve">Débora Cristina dos Reis Oliveira </t>
  </si>
  <si>
    <t>Mª Aparecida de Almeida Souza</t>
  </si>
  <si>
    <t xml:space="preserve">Josélia Rodrigues Barbosa </t>
  </si>
  <si>
    <t xml:space="preserve">Eliete de Paula Giacomin </t>
  </si>
  <si>
    <t>Taiany Carla</t>
  </si>
  <si>
    <t>Henrique Garcia de Oliveira</t>
  </si>
  <si>
    <t xml:space="preserve">Riana Elen Freitas Cândido </t>
  </si>
  <si>
    <t xml:space="preserve">29/07/2021 - Quinta - feira. </t>
  </si>
  <si>
    <t xml:space="preserve">Zilda Francisca Amâncio </t>
  </si>
  <si>
    <t>Maria Servina Oliveira Luiz</t>
  </si>
  <si>
    <t>Raquel Ventura</t>
  </si>
  <si>
    <t xml:space="preserve">Juliane de Lima Germano </t>
  </si>
  <si>
    <t xml:space="preserve">Paulina Miranda de Souza </t>
  </si>
  <si>
    <t xml:space="preserve">Jaime Pedro Barbosa </t>
  </si>
  <si>
    <t>José Pedro Barbosa</t>
  </si>
  <si>
    <t xml:space="preserve">10/08/2021 - Quinta - feira. </t>
  </si>
  <si>
    <t xml:space="preserve">Trouxe armação de fora, avisei sobre risco de quebra, desistiu </t>
  </si>
  <si>
    <t xml:space="preserve">Loide Avelino Cordeiro </t>
  </si>
  <si>
    <t xml:space="preserve">Darci Lopes </t>
  </si>
  <si>
    <t>João Bento Barbosa</t>
  </si>
  <si>
    <t>Any Karoline Barbosa</t>
  </si>
  <si>
    <t xml:space="preserve">Eliane Paizante Pereira </t>
  </si>
  <si>
    <t xml:space="preserve">Pessoa muito carente e sem cognição normal, declinei. </t>
  </si>
  <si>
    <t xml:space="preserve">Eder Coutunho Guimarães </t>
  </si>
  <si>
    <t xml:space="preserve">Ana Paula Flausino </t>
  </si>
  <si>
    <t xml:space="preserve">Pix/ Pic pay </t>
  </si>
  <si>
    <t xml:space="preserve">Maria Barbosa da Silva </t>
  </si>
  <si>
    <t>Joao Batista Fortunato</t>
  </si>
  <si>
    <t xml:space="preserve">Alcerino Gomes Almeida </t>
  </si>
  <si>
    <t xml:space="preserve">Joaquim dos Santos </t>
  </si>
  <si>
    <t xml:space="preserve">Neuza Maria de Jesus </t>
  </si>
  <si>
    <t xml:space="preserve">Maria Aparecida Pessoa </t>
  </si>
  <si>
    <t xml:space="preserve">Isadora Benísio Tonani </t>
  </si>
  <si>
    <t>Maria Marta de Oliveira</t>
  </si>
  <si>
    <t xml:space="preserve">Alessandra Gomes Pereira </t>
  </si>
  <si>
    <t xml:space="preserve">Eloisa Cardoso </t>
  </si>
  <si>
    <t xml:space="preserve">Edinalva Cardoso Jaime Vieira </t>
  </si>
  <si>
    <t xml:space="preserve">Alenir Lemos de Souza </t>
  </si>
  <si>
    <t xml:space="preserve">Jhenifer Grabriele dos Santos Cardoso </t>
  </si>
  <si>
    <t xml:space="preserve">Maria de Lourdes </t>
  </si>
  <si>
    <t xml:space="preserve">Valdivino Martins da Silva </t>
  </si>
  <si>
    <t xml:space="preserve">Wilma Ferreira de Souza Guimarães </t>
  </si>
  <si>
    <t xml:space="preserve">Melissa Emanuely de Lima Pessoa </t>
  </si>
  <si>
    <t xml:space="preserve">Corsino Lopes Neto </t>
  </si>
  <si>
    <t xml:space="preserve">Edna Rosa Xavier </t>
  </si>
  <si>
    <t xml:space="preserve">Anita Ker de Souza </t>
  </si>
  <si>
    <t xml:space="preserve">Lorena Cristina Balbino Ferreira </t>
  </si>
  <si>
    <t xml:space="preserve">Marcos Gomes </t>
  </si>
  <si>
    <t xml:space="preserve">Grau mudou pouco </t>
  </si>
  <si>
    <t xml:space="preserve">Iury Alves de Oliveira </t>
  </si>
  <si>
    <t xml:space="preserve">Marquei revisão pois nova rx não apresenta miopia e cliente sabe que tem </t>
  </si>
  <si>
    <t>Alderli Teixeira</t>
  </si>
  <si>
    <t>Amós Gregorio de Souza</t>
  </si>
  <si>
    <t>Argentina Coelho da Silva</t>
  </si>
  <si>
    <t>Thalles Rheury Oliveira Regio</t>
  </si>
  <si>
    <t>João Luiz da Silva</t>
  </si>
  <si>
    <t>Jacira Rodrigues Costa</t>
  </si>
  <si>
    <t>Leni Coelho Louback</t>
  </si>
  <si>
    <t>Tamires Ide Araújo Marques</t>
  </si>
  <si>
    <t xml:space="preserve">Kauan Luiz da Silva </t>
  </si>
  <si>
    <t>Nilton José de Oliveira Souza</t>
  </si>
  <si>
    <t xml:space="preserve">Márcia Eugenio Ramos </t>
  </si>
  <si>
    <t xml:space="preserve">Rosilene Rodrigues da Cruz </t>
  </si>
  <si>
    <t>Juares de Oliveira Almeida</t>
  </si>
  <si>
    <t>Jorge Evangelista de Miranda</t>
  </si>
  <si>
    <t xml:space="preserve">Samira Alves de Oliveira </t>
  </si>
  <si>
    <t xml:space="preserve">Maria Zeni Meireles de Paula </t>
  </si>
  <si>
    <t xml:space="preserve">Alex Amaro e Silva </t>
  </si>
  <si>
    <t xml:space="preserve">Giulia Rodrigues Gomes Vilaça </t>
  </si>
  <si>
    <t xml:space="preserve">Tiago Junior Prado </t>
  </si>
  <si>
    <t xml:space="preserve"> 200,00 de lentes de contato. Total 350,00</t>
  </si>
  <si>
    <t xml:space="preserve">Davi Emanuel Figueiredo </t>
  </si>
  <si>
    <t xml:space="preserve">Bruna Vitória Pereira Amâncio </t>
  </si>
  <si>
    <t xml:space="preserve">Cerli de Oliveira Ferreira </t>
  </si>
  <si>
    <t>Ianka Gregorio</t>
  </si>
  <si>
    <t>Neurizete Marques</t>
  </si>
  <si>
    <t>Marcia Ivanilda Mendes</t>
  </si>
  <si>
    <t xml:space="preserve"> Restante 50,00 em cartão </t>
  </si>
  <si>
    <t>Luiz Correia Alves</t>
  </si>
  <si>
    <t xml:space="preserve">19/08/2021 - Quinta - feira. </t>
  </si>
  <si>
    <t xml:space="preserve">31/08/2021 - Terça - feira. </t>
  </si>
  <si>
    <t>Pedro Dias Neto</t>
  </si>
  <si>
    <t>Zilda Alves Ribeiro</t>
  </si>
  <si>
    <t>Brenda Kethelly F. Rodrigues</t>
  </si>
  <si>
    <t>Helena Alves Bastos</t>
  </si>
  <si>
    <t>Gabriel Patrik Teixeira de Oliveira</t>
  </si>
  <si>
    <t>Rian Coelho Teixeira dos Santos</t>
  </si>
  <si>
    <t>pagou dia 30/08/2021</t>
  </si>
  <si>
    <t>Mª Luisa Aleixo de Oliveira</t>
  </si>
  <si>
    <t>Gesse Coelho de Guimarães</t>
  </si>
  <si>
    <t>Aleto Berto Sobrinho</t>
  </si>
  <si>
    <t>Oliveira Soares da Silva</t>
  </si>
  <si>
    <t>Luan Rosa Leão</t>
  </si>
  <si>
    <t>Byanca Karolina de Souza</t>
  </si>
  <si>
    <t>Mª Aparecida de Souza</t>
  </si>
  <si>
    <t xml:space="preserve">Ezequias Soares da Silva Marques </t>
  </si>
  <si>
    <t>Laudo CNH</t>
  </si>
  <si>
    <t xml:space="preserve">Otília Jandira de Souza </t>
  </si>
  <si>
    <t>Marilsa Gomes Carvalho</t>
  </si>
  <si>
    <t>Fernanda Dias de Souza</t>
  </si>
  <si>
    <t>Nilton Teixeira de Souza</t>
  </si>
  <si>
    <t xml:space="preserve">Geralda de Oliveira Silva </t>
  </si>
  <si>
    <t xml:space="preserve">Milton Geraldo da Silva </t>
  </si>
  <si>
    <t xml:space="preserve">Tânia Barbosa da Silva </t>
  </si>
  <si>
    <t>Maria das Graças Gomes</t>
  </si>
  <si>
    <t>Dalva Maria Gomes de Souza</t>
  </si>
  <si>
    <t xml:space="preserve">Valquíria Maria Libório de Laia </t>
  </si>
  <si>
    <t xml:space="preserve">Luiz Felipe Libório de Laia </t>
  </si>
  <si>
    <t xml:space="preserve">Jeferson Garcia dos Santos </t>
  </si>
  <si>
    <t xml:space="preserve">Ilda Pereira Coelho </t>
  </si>
  <si>
    <t>Disse que voltará coma filha</t>
  </si>
  <si>
    <t xml:space="preserve">Fabrício Amâncio Ferreira </t>
  </si>
  <si>
    <t xml:space="preserve">João Severiano Ferreira </t>
  </si>
  <si>
    <t xml:space="preserve">Guido Carlos Estofel </t>
  </si>
  <si>
    <t xml:space="preserve">Ediliana Vieira </t>
  </si>
  <si>
    <t xml:space="preserve">Marineuza Gregório </t>
  </si>
  <si>
    <t>Mateus Gregorio</t>
  </si>
  <si>
    <t>Edmon Alves Pereira</t>
  </si>
  <si>
    <t xml:space="preserve">Victor Adiel Neto </t>
  </si>
  <si>
    <t xml:space="preserve">Lucimar Henrique Xavier </t>
  </si>
  <si>
    <t xml:space="preserve">Zilda Alves R. Vidigal </t>
  </si>
  <si>
    <t>Rosinei Roberta do Santos</t>
  </si>
  <si>
    <t>Raimundo Abraão de Souza</t>
  </si>
  <si>
    <t xml:space="preserve">Maria Aparecida da Silva </t>
  </si>
  <si>
    <t xml:space="preserve">Marcela Victória Vargas </t>
  </si>
  <si>
    <t>Andressa da Rocha Miranda</t>
  </si>
  <si>
    <t xml:space="preserve">Josiane Ribeiro dos Santos </t>
  </si>
  <si>
    <t xml:space="preserve">Genadir Cirilo de Paula </t>
  </si>
  <si>
    <t xml:space="preserve">Rodrigo Gomes </t>
  </si>
  <si>
    <t xml:space="preserve">Lidiane Reis Cordeiro Primo </t>
  </si>
  <si>
    <t xml:space="preserve">Gessi Ferreira Filho </t>
  </si>
  <si>
    <t xml:space="preserve">Nelma de Almeida Silva </t>
  </si>
  <si>
    <t>Silvana Garcia Teixeira</t>
  </si>
  <si>
    <t xml:space="preserve">Rondinele Lima dos Santos </t>
  </si>
  <si>
    <t>Elenice Vieira Luz</t>
  </si>
  <si>
    <t xml:space="preserve">Delza Eli Ventura Trindade </t>
  </si>
  <si>
    <t xml:space="preserve">Junia Ventura </t>
  </si>
  <si>
    <t xml:space="preserve">Gessimara Moraes </t>
  </si>
  <si>
    <t xml:space="preserve">Talita Kele Silva Cardoso </t>
  </si>
  <si>
    <t xml:space="preserve">Sonia Maria Marques da Silva </t>
  </si>
  <si>
    <t xml:space="preserve">Maria Gourete da Rocha </t>
  </si>
  <si>
    <t xml:space="preserve">Efigênia Maria de Jesus silva </t>
  </si>
  <si>
    <t xml:space="preserve">Juliana de Jesus Silva </t>
  </si>
  <si>
    <t xml:space="preserve">Iraci Alves de Souza Oliveira </t>
  </si>
  <si>
    <t xml:space="preserve">28/09/2021 - Terça - feira. </t>
  </si>
  <si>
    <t xml:space="preserve">14/09/2021 - Terça - feira. </t>
  </si>
  <si>
    <t xml:space="preserve">Marta Honório de Almeida </t>
  </si>
  <si>
    <t xml:space="preserve">Marcos Martins de Jesus </t>
  </si>
  <si>
    <t xml:space="preserve">Zélia Barbosa Assis </t>
  </si>
  <si>
    <t>Andrônico de Souza</t>
  </si>
  <si>
    <t xml:space="preserve">Davi Chaves de Paiva </t>
  </si>
  <si>
    <t xml:space="preserve">Marcos Antônio Furtado </t>
  </si>
  <si>
    <t xml:space="preserve">Bernardo Ferreira Amâncio </t>
  </si>
  <si>
    <t xml:space="preserve">Luciene Gonçalves </t>
  </si>
  <si>
    <t xml:space="preserve">Pedro Lucas de Souza </t>
  </si>
  <si>
    <t xml:space="preserve">Maria Luiza Maciel </t>
  </si>
  <si>
    <t xml:space="preserve">Vanusa Florêncio Maciel Vilaça </t>
  </si>
  <si>
    <t xml:space="preserve">Lucas Oliveira Santana </t>
  </si>
  <si>
    <t>Selma Amancio</t>
  </si>
  <si>
    <t xml:space="preserve">Gersilene Alves de Oliveira </t>
  </si>
  <si>
    <t xml:space="preserve">Laudalina Pereira Coelho </t>
  </si>
  <si>
    <t xml:space="preserve">Paulo Xavier Costa </t>
  </si>
  <si>
    <t xml:space="preserve">Dorvina Jacob da Cruz </t>
  </si>
  <si>
    <t xml:space="preserve">Derci Vieira Paulucio </t>
  </si>
  <si>
    <t xml:space="preserve">Kauã Pedro de Oliveira Ramos </t>
  </si>
  <si>
    <t xml:space="preserve">Nair Maria Marques </t>
  </si>
  <si>
    <t xml:space="preserve">Ednalva Cardoso Jaime Vieira </t>
  </si>
  <si>
    <t xml:space="preserve">José Correia Borges </t>
  </si>
  <si>
    <t xml:space="preserve">lhaiza Rodrigues Ribeiro </t>
  </si>
  <si>
    <t xml:space="preserve">Vai apagar em Mantena - </t>
  </si>
  <si>
    <t xml:space="preserve">Amanda Pantaleão </t>
  </si>
  <si>
    <t xml:space="preserve">Leonardo Bertolácio </t>
  </si>
  <si>
    <t xml:space="preserve">Elida Mara Oliveira </t>
  </si>
  <si>
    <t xml:space="preserve">Ozéias Pantaleão </t>
  </si>
  <si>
    <t xml:space="preserve">Eloíza Cristina Silva </t>
  </si>
  <si>
    <t>Gercilene Teixeira Machado</t>
  </si>
  <si>
    <t>Disse que voltará depois - Pagou junto com a consulta da filha.</t>
  </si>
  <si>
    <t xml:space="preserve">mais 300,00 de pagamento de lente de contato </t>
  </si>
  <si>
    <t>Eunice Maria Lisboa</t>
  </si>
  <si>
    <t>Gerusa Moreira Barros Chaves</t>
  </si>
  <si>
    <t>Joaquim Mateus</t>
  </si>
  <si>
    <t>Mª Alves da Silva</t>
  </si>
  <si>
    <t xml:space="preserve">Deixou receita para teste </t>
  </si>
  <si>
    <t>Fazer teste depois da aferição do glaucoma</t>
  </si>
  <si>
    <t>jose Herinque</t>
  </si>
  <si>
    <t>Reinaldo Teixeira da Silva</t>
  </si>
  <si>
    <t>Cibele S F Gomes</t>
  </si>
  <si>
    <t>Claudineia f.Gomes</t>
  </si>
  <si>
    <t>Kaua de Oliveira Sales</t>
  </si>
  <si>
    <t xml:space="preserve">Yasmin Karollayne Coelho Valério Ker </t>
  </si>
  <si>
    <t xml:space="preserve">08/10/2021 - Sexta - feira. </t>
  </si>
  <si>
    <t>Francisco Justino Reis</t>
  </si>
  <si>
    <t>Irani Nunes Moreira</t>
  </si>
  <si>
    <t>João Candido Nascimento</t>
  </si>
  <si>
    <t>Natalia Faustino</t>
  </si>
  <si>
    <t>Anilton Bento da Cunha</t>
  </si>
  <si>
    <t xml:space="preserve">Irene Viana de Oliveira </t>
  </si>
  <si>
    <t>Alfredo Batista de Oliveira</t>
  </si>
  <si>
    <t xml:space="preserve">Regino de Miranda Neto </t>
  </si>
  <si>
    <t xml:space="preserve">Gilma Constâncio Sales </t>
  </si>
  <si>
    <t xml:space="preserve">Darli José da Silva </t>
  </si>
  <si>
    <t>Sandy Leonardo Ventura</t>
  </si>
  <si>
    <t>Walan Campos de Melo</t>
  </si>
  <si>
    <t>Ireni de Oliveira Almeida Ferreira</t>
  </si>
  <si>
    <t xml:space="preserve">Maria Lucilene Caetano Silva </t>
  </si>
  <si>
    <t xml:space="preserve">Cleuza Gonçalves M. Santos </t>
  </si>
  <si>
    <t xml:space="preserve">Rafael Leal Costa </t>
  </si>
  <si>
    <t xml:space="preserve">Maria Rodrigues Silva </t>
  </si>
  <si>
    <t>Regina Raposo de Miranda</t>
  </si>
  <si>
    <t xml:space="preserve">Diego Teixeira da Silva </t>
  </si>
  <si>
    <t>Eunir Alves Bergamini</t>
  </si>
  <si>
    <t>Joao Dias Ferreira</t>
  </si>
  <si>
    <t>Ana Carolaine Dias Ferreira</t>
  </si>
  <si>
    <t xml:space="preserve">Elisangela Alves Brandão </t>
  </si>
  <si>
    <t xml:space="preserve">Julimarques Anacleto </t>
  </si>
  <si>
    <t>Valty Alves Barbosa</t>
  </si>
  <si>
    <t xml:space="preserve">Alzira das Graças </t>
  </si>
  <si>
    <t xml:space="preserve">Eduardo Furtado Pessoa </t>
  </si>
  <si>
    <t xml:space="preserve">Weder Evangelista de Andrade </t>
  </si>
  <si>
    <t xml:space="preserve">Eraldo Souza dos Santos </t>
  </si>
  <si>
    <t>Nivaldo Paizante</t>
  </si>
  <si>
    <t>Isadora Souza Ferreira</t>
  </si>
  <si>
    <t xml:space="preserve">Ivo Avelino da Silva </t>
  </si>
  <si>
    <t xml:space="preserve">João Batista de Jesus </t>
  </si>
  <si>
    <t xml:space="preserve">José Carlos da Silva </t>
  </si>
  <si>
    <t xml:space="preserve">Adélia Maria Costa </t>
  </si>
  <si>
    <t xml:space="preserve">Joventina da Silva </t>
  </si>
  <si>
    <t>Maria Aparecida Bráz</t>
  </si>
  <si>
    <t xml:space="preserve">Maria Aparecida Fiel </t>
  </si>
  <si>
    <t xml:space="preserve">Evelyn Condol Barbosa Guerra </t>
  </si>
  <si>
    <t xml:space="preserve">Carlos Antônio Sampaio </t>
  </si>
  <si>
    <t>Camilla Correia Mendes</t>
  </si>
  <si>
    <t>Quiara Cristine Rodrigues Vaz</t>
  </si>
  <si>
    <t xml:space="preserve">Thaylor da Silva de Almeida </t>
  </si>
  <si>
    <t xml:space="preserve">Patrícia França Silva Costa </t>
  </si>
  <si>
    <t xml:space="preserve">Geovana Emiliana Liberato da Costa </t>
  </si>
  <si>
    <t xml:space="preserve">Marina Campos Cardoso </t>
  </si>
  <si>
    <t xml:space="preserve">Fernanda Almeida Furtado </t>
  </si>
  <si>
    <t>Irani Marques da Silva Barbosa</t>
  </si>
  <si>
    <t xml:space="preserve">Carlos Procópio Alves </t>
  </si>
  <si>
    <t xml:space="preserve">Telma Almerinda Gomes </t>
  </si>
  <si>
    <t>Dianini de Oliveira Alves</t>
  </si>
  <si>
    <t>Airis da Silva</t>
  </si>
  <si>
    <t xml:space="preserve">Lucy Gonçalves Moreira </t>
  </si>
  <si>
    <t>Josilaine Cristina de Jesus</t>
  </si>
  <si>
    <t xml:space="preserve">Kiara Keico Moraes Rizzo </t>
  </si>
  <si>
    <t xml:space="preserve">Alzira Moreira Cabral da Costa </t>
  </si>
  <si>
    <t xml:space="preserve">Sebastiana Apareceida de Almeida </t>
  </si>
  <si>
    <t xml:space="preserve">José Amarildo Otílio </t>
  </si>
  <si>
    <t>Amábile Alves de Oliveira</t>
  </si>
  <si>
    <t xml:space="preserve">Cristiano Carlos de Oliveira Souza </t>
  </si>
  <si>
    <t>Deixou receita</t>
  </si>
  <si>
    <t>Fernada Ventura</t>
  </si>
  <si>
    <t>Maria Aparecida de Lima</t>
  </si>
  <si>
    <t xml:space="preserve">Nilza Bernabé </t>
  </si>
  <si>
    <t xml:space="preserve">Marcos Henrique L. de Souza </t>
  </si>
  <si>
    <t xml:space="preserve">Roberto Carlos de Lima </t>
  </si>
  <si>
    <t>Selma Aparecida Leonardo da Silva Ventura</t>
  </si>
  <si>
    <t xml:space="preserve">Vania Lúcia Souza de Azevedo </t>
  </si>
  <si>
    <t xml:space="preserve">Fabiana Francisca Pereira </t>
  </si>
  <si>
    <t xml:space="preserve">Jandira Soares </t>
  </si>
  <si>
    <t xml:space="preserve">Ana Maria Rodrigues de Souza </t>
  </si>
  <si>
    <t>Maria José da Silva Barbosa</t>
  </si>
  <si>
    <t>Roberta Fernandes Barbosa</t>
  </si>
  <si>
    <t xml:space="preserve">Paulo Henrique Maciel </t>
  </si>
  <si>
    <t xml:space="preserve">Amabile Miranda Furtado </t>
  </si>
  <si>
    <t xml:space="preserve">Vanderlânia Vitalino de Miranda Chaves </t>
  </si>
  <si>
    <t xml:space="preserve">Auzi Batista dos Santos </t>
  </si>
  <si>
    <t xml:space="preserve">Maria Emanuelle Carvalho de Andrade </t>
  </si>
  <si>
    <t xml:space="preserve">Maria Pereira Servina </t>
  </si>
  <si>
    <t xml:space="preserve">Vanessa da Silva Amorim </t>
  </si>
  <si>
    <t xml:space="preserve">Sandy Stefany de Oliveira </t>
  </si>
  <si>
    <t xml:space="preserve">Clara Emanulle da Silva de Oliveira </t>
  </si>
  <si>
    <t xml:space="preserve">Maria de Loudes Paula </t>
  </si>
  <si>
    <t xml:space="preserve">Tereza Joana </t>
  </si>
  <si>
    <t xml:space="preserve">Cirlene Rodrigues de Oliveira </t>
  </si>
  <si>
    <t xml:space="preserve">Ismaina Rodrigues Santana </t>
  </si>
  <si>
    <t xml:space="preserve">Grau muito parecido com o anterior. </t>
  </si>
  <si>
    <t>Eucilene Ribeiro da Silva</t>
  </si>
  <si>
    <t xml:space="preserve">Bruna Cristina Rodrigues da Silva </t>
  </si>
  <si>
    <t>Edmara Moreira dos Santos Gomes</t>
  </si>
  <si>
    <t xml:space="preserve">Gabriel dos Santos Vieira </t>
  </si>
  <si>
    <t xml:space="preserve">Vangela Rosa da Silva </t>
  </si>
  <si>
    <t xml:space="preserve">Lilian Carla Pereira </t>
  </si>
  <si>
    <t>Suspeita de ceratocone</t>
  </si>
  <si>
    <t xml:space="preserve">Edmo Alves Pereira </t>
  </si>
  <si>
    <t xml:space="preserve">Matheus Romualdo </t>
  </si>
  <si>
    <t xml:space="preserve">Andréia Conceição da Silva </t>
  </si>
  <si>
    <t xml:space="preserve">Juvenal Martins </t>
  </si>
  <si>
    <t xml:space="preserve">Fabiana Cândida Vieira </t>
  </si>
  <si>
    <t xml:space="preserve">18/11/2021 - Sexta - feira. </t>
  </si>
  <si>
    <t>Sebastina Noemi de Freitas</t>
  </si>
  <si>
    <t>Eliane Moraes</t>
  </si>
  <si>
    <t xml:space="preserve">David Patrick Paulino dos Santos </t>
  </si>
  <si>
    <t xml:space="preserve">Genivaldo Frimaio </t>
  </si>
  <si>
    <t xml:space="preserve">50,00 de desconto nos óculos </t>
  </si>
  <si>
    <t xml:space="preserve">Saulo Alves Pereira </t>
  </si>
  <si>
    <t xml:space="preserve">Euci da Silva Pereira </t>
  </si>
  <si>
    <t>Elcione da Silva Alves</t>
  </si>
  <si>
    <t>Heitor Alves de Souza</t>
  </si>
  <si>
    <t>Conceição Lemos Pantaleão</t>
  </si>
  <si>
    <t xml:space="preserve">Victor de Morais de Oliveira </t>
  </si>
  <si>
    <t xml:space="preserve">Reginaldo Vieira Rodrigues </t>
  </si>
  <si>
    <t xml:space="preserve">Vai fazer após tratamento de galucoma </t>
  </si>
  <si>
    <t xml:space="preserve">Solane Augusto de Oliveira </t>
  </si>
  <si>
    <t xml:space="preserve">João Vitor Matias de Oliveira </t>
  </si>
  <si>
    <t xml:space="preserve">Eva Vilma da Silva Duarte </t>
  </si>
  <si>
    <t>Josimar Braz</t>
  </si>
  <si>
    <t xml:space="preserve">Antônio dos Santos </t>
  </si>
  <si>
    <t xml:space="preserve">Maria das Graças Alves da Silva </t>
  </si>
  <si>
    <t xml:space="preserve">Kaua Henrique Pereira </t>
  </si>
  <si>
    <t xml:space="preserve">Neidimar Cândido do Amaral Santos </t>
  </si>
  <si>
    <t xml:space="preserve">30/11/2021 - Terça - Feira. </t>
  </si>
  <si>
    <t>Ideniz Medina</t>
  </si>
  <si>
    <t xml:space="preserve">Lair Menegazzo </t>
  </si>
  <si>
    <t xml:space="preserve">Euzenir Ferreira Menegazzo </t>
  </si>
  <si>
    <t xml:space="preserve">Elza Ferreira Menegazzo </t>
  </si>
  <si>
    <t xml:space="preserve">Euzilene Machado </t>
  </si>
  <si>
    <t xml:space="preserve">Glauber Fernandes Oliveira </t>
  </si>
  <si>
    <t xml:space="preserve">Jamilly de Moura Lima </t>
  </si>
  <si>
    <t xml:space="preserve">Luzia Apolináro de Jesus </t>
  </si>
  <si>
    <t>Laurindo Barbosa</t>
  </si>
  <si>
    <t>Mª Aparecida Ferreira Dutra</t>
  </si>
  <si>
    <t>Miguel de Oliveira Souza</t>
  </si>
  <si>
    <t xml:space="preserve">Aline da Cruz Quirino </t>
  </si>
  <si>
    <t>Lenir Soares de Souza</t>
  </si>
  <si>
    <t xml:space="preserve">Gina Carla de Oliveira Pinhero </t>
  </si>
  <si>
    <t xml:space="preserve">Rutiléia do Carmo </t>
  </si>
  <si>
    <t xml:space="preserve">Whelesson Vycente Leal de Oliveira </t>
  </si>
  <si>
    <t xml:space="preserve">Maria da Penha Oliveira </t>
  </si>
  <si>
    <t xml:space="preserve">Vanderleia de Souza Vargas </t>
  </si>
  <si>
    <t xml:space="preserve">Hadassa Lopes Monteiro </t>
  </si>
  <si>
    <t>Marilene Batista de Souza Oliveira</t>
  </si>
  <si>
    <t>Debora Gomes dos Santos</t>
  </si>
  <si>
    <t>Mª Madalena Alves da Silva</t>
  </si>
  <si>
    <t>Camilo Alves dos Santos</t>
  </si>
  <si>
    <t>Natasha Vitoria Gonçalves Costa</t>
  </si>
  <si>
    <t>Benisio Leoncio Almondes</t>
  </si>
  <si>
    <t xml:space="preserve">Miguel Baessa Reis Cabral </t>
  </si>
  <si>
    <t xml:space="preserve">Marina Gerônimo de Oliveira </t>
  </si>
  <si>
    <t xml:space="preserve">Gabriel Paulino da Silva </t>
  </si>
  <si>
    <t>Geraldo Olimpio Dias</t>
  </si>
  <si>
    <t xml:space="preserve">Aline Basílio da Silva </t>
  </si>
  <si>
    <t xml:space="preserve">Brasilina Menegasso </t>
  </si>
  <si>
    <t xml:space="preserve">Regina Duarte de Souza </t>
  </si>
  <si>
    <t xml:space="preserve">Shirlei Fagundes </t>
  </si>
  <si>
    <t xml:space="preserve">Eliane Angélica da Costa </t>
  </si>
  <si>
    <t xml:space="preserve">Maurinete Sterquim de Oliveira </t>
  </si>
  <si>
    <t>Grau igual, não precisou trocar</t>
  </si>
  <si>
    <t>Davi Kesley Vieira dos Reis</t>
  </si>
  <si>
    <t xml:space="preserve">Cirço Antônio de Abreu </t>
  </si>
  <si>
    <t xml:space="preserve">Foi sacar o dinheiro </t>
  </si>
  <si>
    <t xml:space="preserve">Iraildes Firmino Teixeira </t>
  </si>
  <si>
    <t>Luciano Gerônimo dos Santos</t>
  </si>
  <si>
    <t xml:space="preserve">Assinou nota do restante </t>
  </si>
  <si>
    <t>Cristiano Carlos Oliveira</t>
  </si>
  <si>
    <t xml:space="preserve">Rosângela de Carvalho </t>
  </si>
  <si>
    <t xml:space="preserve">Luzia Francisca </t>
  </si>
  <si>
    <t>Eloah Vitória Rodrigues de Bem</t>
  </si>
  <si>
    <t xml:space="preserve">Romilda Pereira da Silva Reis </t>
  </si>
  <si>
    <t xml:space="preserve">Creuza Teodoro da Silva </t>
  </si>
  <si>
    <t>Salatiel Da Silva e Souza</t>
  </si>
  <si>
    <t xml:space="preserve">Renivon Ribeiro da Silva </t>
  </si>
  <si>
    <t xml:space="preserve">Lais Maciel Ferreira </t>
  </si>
  <si>
    <t xml:space="preserve">Luzia Campos da Silva </t>
  </si>
  <si>
    <t xml:space="preserve">Maria Célia Lima </t>
  </si>
  <si>
    <t>Lucimar da Silva Assis</t>
  </si>
  <si>
    <t xml:space="preserve">Lucimar Ferreira de Moura </t>
  </si>
  <si>
    <t xml:space="preserve">Rosemary Marciano da Silva </t>
  </si>
  <si>
    <t>Fez rx de Valadares no concerrente há dois meses...vai trocar na garantia</t>
  </si>
  <si>
    <t xml:space="preserve">Leonídia Constâncio da Costa </t>
  </si>
  <si>
    <t xml:space="preserve">Lara Carolina </t>
  </si>
  <si>
    <t xml:space="preserve">Milton Estavão do Nascimento </t>
  </si>
  <si>
    <t>Edilson Goncalves Lucas</t>
  </si>
  <si>
    <t>Valdeci Rodrigues de Aguiar</t>
  </si>
  <si>
    <t>Daniele Duarte</t>
  </si>
  <si>
    <t>Marcos Antonio Martins Amorim</t>
  </si>
  <si>
    <t>Lentes de Contato</t>
  </si>
  <si>
    <t>Samuel Vitor de Castro Pereira</t>
  </si>
  <si>
    <t xml:space="preserve">Marcos Pereira dos Santos </t>
  </si>
  <si>
    <t xml:space="preserve">Adália da Silva Barbosa </t>
  </si>
  <si>
    <t>Creuzenir Lucia Guerra</t>
  </si>
  <si>
    <t xml:space="preserve">Diocélio Dias da Silva </t>
  </si>
  <si>
    <t>Heloá Vitória de Assis Souza</t>
  </si>
  <si>
    <t xml:space="preserve">Geraldo Gonçalves Martins </t>
  </si>
  <si>
    <t xml:space="preserve">17/02/2022 - Quinta - Feira. </t>
  </si>
  <si>
    <t>Jose Justino</t>
  </si>
  <si>
    <t>Israelita Garcia dos Santos</t>
  </si>
  <si>
    <t>Cleidimar Vieira da Silva</t>
  </si>
  <si>
    <t>Wilson Felis Pereira</t>
  </si>
  <si>
    <t>Isadora Bruna Emerick Freitas</t>
  </si>
  <si>
    <t>Adelina Mª Nunes</t>
  </si>
  <si>
    <t>Yure Barbosa de Souza</t>
  </si>
  <si>
    <t>Bruna de Oliveira Matias</t>
  </si>
  <si>
    <t>Marluce Espanhol Souza</t>
  </si>
  <si>
    <t xml:space="preserve">Iracilda Mendes da Silva </t>
  </si>
  <si>
    <t>Joaquim Gomes</t>
  </si>
  <si>
    <t>Ivone Graciela Campos de Melo</t>
  </si>
  <si>
    <t>Jordhanya Alves Siqueira</t>
  </si>
  <si>
    <t>Mª das Graças</t>
  </si>
  <si>
    <t>Dilva Oliveira Fernandes</t>
  </si>
  <si>
    <t>Renata Nunes</t>
  </si>
  <si>
    <t>Paulo Henrique de Oliveira</t>
  </si>
  <si>
    <t>Gleikson Custódio de Souza</t>
  </si>
  <si>
    <t>Selma de Freitas</t>
  </si>
  <si>
    <t>laudo cnh</t>
  </si>
  <si>
    <t xml:space="preserve">Maria Aparecida de Carvalho </t>
  </si>
  <si>
    <t>o comprovante esta no whats da otica</t>
  </si>
  <si>
    <t xml:space="preserve">Jovenil Berto </t>
  </si>
  <si>
    <t>Mª Jose Perini</t>
  </si>
  <si>
    <t>Eduardo Teixeira de Souza</t>
  </si>
  <si>
    <t>Mª Rocha Catelaine</t>
  </si>
  <si>
    <t>Joaquim Floriano Vieira</t>
  </si>
  <si>
    <t>Cleusenir Sales de Almeida</t>
  </si>
  <si>
    <t>Nuzia Tonini</t>
  </si>
  <si>
    <t>Matheus Betzel Tonini</t>
  </si>
  <si>
    <t xml:space="preserve">Joseane Maria de Jesus </t>
  </si>
  <si>
    <t>Werick Nunes Batista</t>
  </si>
  <si>
    <t>Luzia Borges Ferreira</t>
  </si>
  <si>
    <t xml:space="preserve">Hugo Saulo da Silva Amaral </t>
  </si>
  <si>
    <t xml:space="preserve">Sueli Marques Moreira </t>
  </si>
  <si>
    <t xml:space="preserve">Maria Lúcia dos Reis Alves </t>
  </si>
  <si>
    <t>Bruno Eduardo Dutra Xavier</t>
  </si>
  <si>
    <t>pagou junto com oculos</t>
  </si>
  <si>
    <t>Hilda Pereira Coelho</t>
  </si>
  <si>
    <t>Lara Cristina Ferreira Silva</t>
  </si>
  <si>
    <t xml:space="preserve">Luciene de Souza Silva </t>
  </si>
  <si>
    <t xml:space="preserve">Erly de Souza Lima da Silva </t>
  </si>
  <si>
    <t xml:space="preserve">João Batista Gonçalves </t>
  </si>
  <si>
    <t>Valdivina Barbosa de Souza</t>
  </si>
  <si>
    <t xml:space="preserve">Eduarda Morais Souza </t>
  </si>
  <si>
    <t xml:space="preserve">Deixou a rx </t>
  </si>
  <si>
    <t>Neirivone Teixeira da Silva</t>
  </si>
  <si>
    <t>Douglas da Mata</t>
  </si>
  <si>
    <t>Larissa Guimarães</t>
  </si>
  <si>
    <t>troca abateu nas lentes</t>
  </si>
  <si>
    <t>Sonia Mª Zamborlini</t>
  </si>
  <si>
    <t>Rosilene Boherer Gomes</t>
  </si>
  <si>
    <t xml:space="preserve">Ryan Tiago Lopes Batista </t>
  </si>
  <si>
    <t xml:space="preserve">10/03/2022 - Quinta - Feira. </t>
  </si>
  <si>
    <t>Aline Gomes da Silva Batista</t>
  </si>
  <si>
    <t xml:space="preserve">Rhuan Marcos Martins Miranda </t>
  </si>
  <si>
    <t xml:space="preserve">Luciana Furtado Pereira </t>
  </si>
  <si>
    <t xml:space="preserve">Luiz Carlos Alves Carneiro </t>
  </si>
  <si>
    <t xml:space="preserve">Irani  Maria Dias </t>
  </si>
  <si>
    <t>Adriana Oliveira</t>
  </si>
  <si>
    <t>Reginaldo Coelho de Andrade</t>
  </si>
  <si>
    <t>Robert Walter Sweeney</t>
  </si>
  <si>
    <t>Sedilaine Barbosa C. de Souza</t>
  </si>
  <si>
    <t xml:space="preserve">Evelyn Ferreira Garcia </t>
  </si>
  <si>
    <t xml:space="preserve">Adriano Vieira Garcia </t>
  </si>
  <si>
    <t xml:space="preserve">Cleiton Atílio Perez Vicente </t>
  </si>
  <si>
    <t xml:space="preserve">Leia Perez Pereira </t>
  </si>
  <si>
    <t xml:space="preserve">Eva Oliveira da Silva </t>
  </si>
  <si>
    <t>Dorlina Jacob da Cruz</t>
  </si>
  <si>
    <t>Orleni Cardoso</t>
  </si>
  <si>
    <t xml:space="preserve">Agda Albana </t>
  </si>
  <si>
    <t xml:space="preserve">Pamela Ferreira de Oliveira </t>
  </si>
  <si>
    <t xml:space="preserve">Maria Inácia da Silva </t>
  </si>
  <si>
    <t xml:space="preserve">Ivamara Pereira Marques </t>
  </si>
  <si>
    <t xml:space="preserve">Eduarda Vicente da Silva </t>
  </si>
  <si>
    <t>Melynne Frahteheka</t>
  </si>
  <si>
    <t>Phlayan Barreira de Oliveira</t>
  </si>
  <si>
    <t>Leticia de Souza Damasceno</t>
  </si>
  <si>
    <t xml:space="preserve">Ademar Jacob </t>
  </si>
  <si>
    <t xml:space="preserve">Creuza Nunes da Cruz </t>
  </si>
  <si>
    <t xml:space="preserve">Werica Dias de Moura </t>
  </si>
  <si>
    <t>Marcelo Miranda</t>
  </si>
  <si>
    <t xml:space="preserve">10,00 ABATIDOS NA COMPRA DOS ÓCULOS </t>
  </si>
  <si>
    <t xml:space="preserve">Danielly Xavier Vitória </t>
  </si>
  <si>
    <t>Hyara de Loudes Florencio</t>
  </si>
  <si>
    <t>Luciano Bertolácio</t>
  </si>
  <si>
    <t>Abateu troco no óculos</t>
  </si>
  <si>
    <t xml:space="preserve">24/03/2022 - Quinta - Feira. </t>
  </si>
  <si>
    <t xml:space="preserve">Jovina Rodrigues da Silva </t>
  </si>
  <si>
    <t xml:space="preserve">Nilza Rosa da Silva Oliveira </t>
  </si>
  <si>
    <t xml:space="preserve">Elson Vieira </t>
  </si>
  <si>
    <t xml:space="preserve">Maurílio Alves dos Santos </t>
  </si>
  <si>
    <t>Jair Lopes da Silva</t>
  </si>
  <si>
    <t xml:space="preserve">Elzimar Rodrigues S. Santos </t>
  </si>
  <si>
    <t xml:space="preserve">Genadir Emílio de Abreu </t>
  </si>
  <si>
    <t xml:space="preserve">Vanilza Bento Cunha </t>
  </si>
  <si>
    <t xml:space="preserve">Sônia Maria Peixoto </t>
  </si>
  <si>
    <t>José Rosa</t>
  </si>
  <si>
    <t xml:space="preserve">Vilma Souza Carvalho </t>
  </si>
  <si>
    <t>Matheus Garcia dos Santos</t>
  </si>
  <si>
    <t xml:space="preserve">Rhayssa de Almeida Martins </t>
  </si>
  <si>
    <t>Sebastiana Generosa</t>
  </si>
  <si>
    <t xml:space="preserve">Selma Rodrigues Amâncio </t>
  </si>
  <si>
    <t>Melissa da Silva Santos</t>
  </si>
  <si>
    <t xml:space="preserve">Pix direto para Dr. Daniel </t>
  </si>
  <si>
    <t xml:space="preserve">Eduarda Cristina Gundes Valim </t>
  </si>
  <si>
    <t>Robert Moreira Rodrigues</t>
  </si>
  <si>
    <t xml:space="preserve">Sônia Maria da Veiga Toledo </t>
  </si>
  <si>
    <t>Antonio Pessoa Neto</t>
  </si>
  <si>
    <t>Nilton Estavão Nascimento</t>
  </si>
  <si>
    <t>Jefferson Julio Alvino Brito</t>
  </si>
  <si>
    <t xml:space="preserve">Jarbes Guerra </t>
  </si>
  <si>
    <t>Douglas Gregorio Teixeira</t>
  </si>
  <si>
    <t>Lurdinesia Nunes</t>
  </si>
  <si>
    <t xml:space="preserve">Vanda Maria de Almeida </t>
  </si>
  <si>
    <t xml:space="preserve">Lenir Rodrigues Bento </t>
  </si>
  <si>
    <t>Ilza Camilo</t>
  </si>
  <si>
    <t xml:space="preserve">Ilta Pereira Prata </t>
  </si>
  <si>
    <t>Ivani Amaro</t>
  </si>
  <si>
    <t>Sibelly Vargas Resende</t>
  </si>
  <si>
    <t>Paciente diabética - Matheus fará teste antes de efetivar venda</t>
  </si>
  <si>
    <t>Vanessa Aparecida Vargas Resende</t>
  </si>
  <si>
    <t xml:space="preserve">31/03/2022 - Quinta - Feira. </t>
  </si>
  <si>
    <t>Antonela de Almeida</t>
  </si>
  <si>
    <t>Natieli Rosa Salazar</t>
  </si>
  <si>
    <t>Valdiney Geremias</t>
  </si>
  <si>
    <t>Jameica Kenia Correia</t>
  </si>
  <si>
    <t xml:space="preserve">Julierme Júlio da Silva Keer </t>
  </si>
  <si>
    <t xml:space="preserve">Pix direto na conta do Dr. </t>
  </si>
  <si>
    <t>Vanjala Mª Lurdes Viana</t>
  </si>
  <si>
    <t xml:space="preserve">Erci Juvercilio Ventura </t>
  </si>
  <si>
    <t>Jocenir Vieira de Souza</t>
  </si>
  <si>
    <t>Lentes contato</t>
  </si>
  <si>
    <t xml:space="preserve">Eva Maria Gusmão </t>
  </si>
  <si>
    <t>Valdete Neves Costa</t>
  </si>
  <si>
    <t xml:space="preserve">Erli José da Costa </t>
  </si>
  <si>
    <t xml:space="preserve">Vai  fazer exames </t>
  </si>
  <si>
    <t xml:space="preserve">Julieferson Victor de Oliveira </t>
  </si>
  <si>
    <t xml:space="preserve">Maurílio Antônio Robadel Brandão </t>
  </si>
  <si>
    <t>Mª Edivirgis de Almeida</t>
  </si>
  <si>
    <t xml:space="preserve">Maria da Penha Bolzan </t>
  </si>
  <si>
    <t>Valeria de Almeida</t>
  </si>
  <si>
    <t>Marizete Amâncio de Souza</t>
  </si>
  <si>
    <t xml:space="preserve">Rhayone Peterson </t>
  </si>
  <si>
    <t>Raimunda Luiza</t>
  </si>
  <si>
    <t xml:space="preserve">Gilson Rodrigues Filho </t>
  </si>
  <si>
    <t>Maria Inês Ferreira</t>
  </si>
  <si>
    <t xml:space="preserve">Lentes contato + 250,00 cliente pagou para mim em dinheiro. </t>
  </si>
  <si>
    <t xml:space="preserve">Rafael Mendes Silva </t>
  </si>
  <si>
    <t xml:space="preserve">Eri Rosa de Freitas </t>
  </si>
  <si>
    <t xml:space="preserve">Géssica Aquino </t>
  </si>
  <si>
    <t>Leandro Barbosa</t>
  </si>
  <si>
    <t xml:space="preserve">Joaquina Silvana Daniel </t>
  </si>
  <si>
    <t xml:space="preserve">Livia Mara Rocha da Silva </t>
  </si>
  <si>
    <t xml:space="preserve">Moacir Lopes da Silva </t>
  </si>
  <si>
    <t>Lavínia Cardoso Almondes</t>
  </si>
  <si>
    <t>Yaney F. Corona</t>
  </si>
  <si>
    <t>Chayenny Lima de Souza</t>
  </si>
  <si>
    <t xml:space="preserve">Leiliane Rodrigues </t>
  </si>
  <si>
    <t xml:space="preserve">Enzo Gabriel Marques </t>
  </si>
  <si>
    <t xml:space="preserve">10,00 de desconto nos óculos </t>
  </si>
  <si>
    <t xml:space="preserve">Juarez Alves da Silva </t>
  </si>
  <si>
    <t>Gilmara Batista da Silva Mendes</t>
  </si>
  <si>
    <t xml:space="preserve">Ícaro Geovane Farias de Oliveira </t>
  </si>
  <si>
    <t xml:space="preserve">Pedro Vicente de Barros </t>
  </si>
  <si>
    <t xml:space="preserve">Fernando de Oliveira Prata </t>
  </si>
  <si>
    <t>Welerson Batista Veloso</t>
  </si>
  <si>
    <t xml:space="preserve">Deixou receita vai trazer 50,00 e buscar a receita </t>
  </si>
  <si>
    <t xml:space="preserve">Mileide de Oliveira </t>
  </si>
  <si>
    <t xml:space="preserve">Solange Oliveira de Paiva </t>
  </si>
  <si>
    <t xml:space="preserve">Cainã Victor Fernandes Correia </t>
  </si>
  <si>
    <t xml:space="preserve">Juarez Alves Silva </t>
  </si>
  <si>
    <t xml:space="preserve">19/04/2022 - Quinta - Feira. </t>
  </si>
  <si>
    <t xml:space="preserve">Nicolas Gonçalves dos Reis </t>
  </si>
  <si>
    <t xml:space="preserve">Sofia Emanuelle Freitas </t>
  </si>
  <si>
    <t>Fabia Olimpio Dias Fonseca</t>
  </si>
  <si>
    <t xml:space="preserve">Márcia Maria do Carmo </t>
  </si>
  <si>
    <t xml:space="preserve">Evaldo Alves Leôncio </t>
  </si>
  <si>
    <t xml:space="preserve">Ludmila Cardoso Souza Andrade </t>
  </si>
  <si>
    <t>Juliano Benísio Barbosa</t>
  </si>
  <si>
    <t xml:space="preserve">10,00 descontado nos óculos </t>
  </si>
  <si>
    <t>Helena Gregório Fernandes</t>
  </si>
  <si>
    <t xml:space="preserve">Reginaldo Coelho Andrade </t>
  </si>
  <si>
    <t xml:space="preserve">Josiel Pereira de Olivera </t>
  </si>
  <si>
    <t>A mãe virá confirmar o pedido</t>
  </si>
  <si>
    <t xml:space="preserve">Evandro de Oliveira </t>
  </si>
  <si>
    <t xml:space="preserve">Isayane Moreira de Matos </t>
  </si>
  <si>
    <t xml:space="preserve">Luzinete Lima de Freitas </t>
  </si>
  <si>
    <t>Rogerio Tavares de Castro</t>
  </si>
  <si>
    <t xml:space="preserve">Francisco Oliveira </t>
  </si>
  <si>
    <t xml:space="preserve">Jhonatam Luciano Carvalho </t>
  </si>
  <si>
    <t>Gilliane Veronese</t>
  </si>
  <si>
    <t xml:space="preserve">Juliana Gomes Maciel </t>
  </si>
  <si>
    <t xml:space="preserve">Maria de Jesus </t>
  </si>
  <si>
    <t xml:space="preserve">Francisco de Souza Braga </t>
  </si>
  <si>
    <t xml:space="preserve">Elinaldo Pereira da Silva </t>
  </si>
  <si>
    <t xml:space="preserve">Miriã Martins Jesus </t>
  </si>
  <si>
    <t xml:space="preserve">Voltará em maio para fazer óculos </t>
  </si>
  <si>
    <t>Thais Cristina</t>
  </si>
  <si>
    <t xml:space="preserve">Helivani Aparecida Ferrera da Silva </t>
  </si>
  <si>
    <t xml:space="preserve">28/04/2022 - Quinta - Feira. </t>
  </si>
  <si>
    <t xml:space="preserve">Eduardo Rosa de Jesus </t>
  </si>
  <si>
    <t>Débora Simão C. de Souza</t>
  </si>
  <si>
    <t xml:space="preserve">Michele Ribeiro de Abreu </t>
  </si>
  <si>
    <t xml:space="preserve">Rhian Coelho Teixeira dos Santos </t>
  </si>
  <si>
    <t xml:space="preserve">Lucilene Aparecida da Silva </t>
  </si>
  <si>
    <t xml:space="preserve">Orlando Marques Neto </t>
  </si>
  <si>
    <t xml:space="preserve">Nately Vitor Dias </t>
  </si>
  <si>
    <t xml:space="preserve">Thainatila Lima de Oliveira </t>
  </si>
  <si>
    <t xml:space="preserve">Thamyres de Souza Rodrigues </t>
  </si>
  <si>
    <t xml:space="preserve">José Joaquim de Souza </t>
  </si>
  <si>
    <t>05/05/2022 - Quinta-Feira</t>
  </si>
  <si>
    <t xml:space="preserve">Shamara Lorena Cardozo Gomes </t>
  </si>
  <si>
    <t xml:space="preserve">Isac Silva Reis </t>
  </si>
  <si>
    <t xml:space="preserve">Sebastião Guarino </t>
  </si>
  <si>
    <t xml:space="preserve">Luiz Israel </t>
  </si>
  <si>
    <t xml:space="preserve">Paulo César da Silva </t>
  </si>
  <si>
    <t xml:space="preserve">Jocélio Dias </t>
  </si>
  <si>
    <t>Maria Aparecida Martins</t>
  </si>
  <si>
    <t xml:space="preserve">Meirysllaine Alipio Brito </t>
  </si>
  <si>
    <t xml:space="preserve">Cleidemara Souza Soares </t>
  </si>
  <si>
    <t xml:space="preserve">Keici Kessi Jhones Rodrigues </t>
  </si>
  <si>
    <t xml:space="preserve">Pix para Dr. Daniel </t>
  </si>
  <si>
    <t>Julierre Deidson de Lacerda</t>
  </si>
  <si>
    <t xml:space="preserve">Melchisedec Batista de Souza </t>
  </si>
  <si>
    <t>Marcos Antônio Tusther de Souza</t>
  </si>
  <si>
    <t>Sebastiana Martins</t>
  </si>
  <si>
    <t xml:space="preserve">Creuzenir Francisca do Carmo </t>
  </si>
  <si>
    <t xml:space="preserve">Cauã José da Silva Mateus </t>
  </si>
  <si>
    <t xml:space="preserve">Silvani Venâncio </t>
  </si>
  <si>
    <t xml:space="preserve">Vanderli Medeiros </t>
  </si>
  <si>
    <t xml:space="preserve">Eliana Márcia Faustino </t>
  </si>
  <si>
    <t xml:space="preserve">Edmar Messias </t>
  </si>
  <si>
    <t>Manoel Lucindo de Freitas</t>
  </si>
  <si>
    <t xml:space="preserve">João Paulo de Oliveira </t>
  </si>
  <si>
    <t xml:space="preserve">Natália Otávo Vieira </t>
  </si>
  <si>
    <t>17/05/2022 - Quinta-Feira</t>
  </si>
  <si>
    <t xml:space="preserve">Edilson de Almeida Prata </t>
  </si>
  <si>
    <t xml:space="preserve">Marcos Lucas Martins Filho </t>
  </si>
  <si>
    <t>Ivanilda Selis Oliveira Souza</t>
  </si>
  <si>
    <t xml:space="preserve">100,00 pix para Dr. Daniel </t>
  </si>
  <si>
    <t xml:space="preserve">Daniel de Freitas </t>
  </si>
  <si>
    <t xml:space="preserve">50,00 cartão </t>
  </si>
  <si>
    <t xml:space="preserve">Fabiane Felicio Roberto da Costa Rodrigues </t>
  </si>
  <si>
    <t xml:space="preserve">Edmar Fernandes da Silva </t>
  </si>
  <si>
    <t xml:space="preserve">Miguel Oliveira de Azevedo </t>
  </si>
  <si>
    <t xml:space="preserve">Emanuel dos Santos Lopes Pereira </t>
  </si>
  <si>
    <t xml:space="preserve">Alícia de Olivera Barbosa </t>
  </si>
  <si>
    <t xml:space="preserve">Calebe dos Santos Lopes Pereira </t>
  </si>
  <si>
    <t xml:space="preserve">Direto para Dr. Daniel </t>
  </si>
  <si>
    <t>Weslane de Souza</t>
  </si>
  <si>
    <t>Yasmin Ventura Souza</t>
  </si>
  <si>
    <t>Delza Mendes Frimaio</t>
  </si>
  <si>
    <t>Melissa Carvalho Teixeira</t>
  </si>
  <si>
    <t xml:space="preserve">Sandra Aparecida da Silva Noronha </t>
  </si>
  <si>
    <t xml:space="preserve">Nilzete da Silva </t>
  </si>
  <si>
    <t>Maria Luiza Prudêncio Barbosa</t>
  </si>
  <si>
    <t xml:space="preserve">Antônio Inês do Nascimento </t>
  </si>
  <si>
    <t xml:space="preserve">Alef Pires de Oliveira </t>
  </si>
  <si>
    <t>PIX CONTA MATHEUS</t>
  </si>
  <si>
    <t>26/05/2022 - Quinta-Feira</t>
  </si>
  <si>
    <t>Rafaela Oliveira</t>
  </si>
  <si>
    <t>Reginaldo Jose Merlim</t>
  </si>
  <si>
    <t>Elizangala Helena da Cruz</t>
  </si>
  <si>
    <t>Carleia Ramos da Paula</t>
  </si>
  <si>
    <t>Isaias Antonio Alves</t>
  </si>
  <si>
    <t>Matheus Silva Mariano dos Santos</t>
  </si>
  <si>
    <t xml:space="preserve">20,00 Pix para Dr. Daniel </t>
  </si>
  <si>
    <t>Evanilde José Ribeiro</t>
  </si>
  <si>
    <t>Valton Liberato</t>
  </si>
  <si>
    <t xml:space="preserve">Silvana de Paula </t>
  </si>
  <si>
    <t xml:space="preserve">Maria Karla </t>
  </si>
  <si>
    <t>Lucas Santana</t>
  </si>
  <si>
    <t xml:space="preserve">Isabel Batista Novais de Souza Falcão </t>
  </si>
  <si>
    <t xml:space="preserve">Katiúscia Lúcio de Abreu </t>
  </si>
  <si>
    <t xml:space="preserve">Lucinéia Gomes Martins </t>
  </si>
  <si>
    <t>Sonia  Jaime</t>
  </si>
  <si>
    <t>Vai conversar com o marido.</t>
  </si>
  <si>
    <t xml:space="preserve">Luciléia Santana Fernandes </t>
  </si>
  <si>
    <t>Maria das Graças de Assis</t>
  </si>
  <si>
    <t xml:space="preserve">Danúbia de Melo Oliveira </t>
  </si>
  <si>
    <t>Sibely Stefany Furtado Gomes</t>
  </si>
  <si>
    <t>Helena Mª Delfina</t>
  </si>
  <si>
    <t>Emerson Gonçalves Reis</t>
  </si>
  <si>
    <t xml:space="preserve">Larissa Vargas Gonçalves </t>
  </si>
  <si>
    <t>Maria Beatriz Coelho Bráz</t>
  </si>
  <si>
    <t xml:space="preserve">Epaminondas Bráz Ribeiro </t>
  </si>
  <si>
    <t xml:space="preserve">Maria de Fátima do Carmo </t>
  </si>
  <si>
    <t xml:space="preserve">Lara Kelly </t>
  </si>
  <si>
    <t xml:space="preserve">Hyngrid Lopes Prata </t>
  </si>
  <si>
    <t xml:space="preserve">Luara Camila Dias Fernandes </t>
  </si>
  <si>
    <t xml:space="preserve">João Pedro Almeida da Costa </t>
  </si>
  <si>
    <t xml:space="preserve">Emanuelli Siqueira de Lacerda </t>
  </si>
  <si>
    <t>Isabele de Souza Silva</t>
  </si>
  <si>
    <t xml:space="preserve">Anthony Miguel Machado </t>
  </si>
  <si>
    <t xml:space="preserve">Para Dr. Daniel </t>
  </si>
  <si>
    <t>Sônia Amorin dos Santos</t>
  </si>
  <si>
    <t>Sonia Moreira da Silva</t>
  </si>
  <si>
    <t xml:space="preserve">Katia Carla Gomes Nogueira Vilela </t>
  </si>
  <si>
    <t>Joyce Cabral da Silva</t>
  </si>
  <si>
    <t xml:space="preserve">Valcimar Campos </t>
  </si>
  <si>
    <t>Geraldo Gomes Soares</t>
  </si>
  <si>
    <t>Ana Mamedes Barbosa de Miranda</t>
  </si>
  <si>
    <t xml:space="preserve">Letícia Ítala Rosa Marques </t>
  </si>
  <si>
    <t xml:space="preserve">Natália Oliveira </t>
  </si>
  <si>
    <t xml:space="preserve">Otília Garcia de Aguiar </t>
  </si>
  <si>
    <t>Ines de Souza Almeida</t>
  </si>
  <si>
    <t xml:space="preserve">Bruna Luíza de Souza Machado Sampaio </t>
  </si>
  <si>
    <t>Any Alice Souza Capaz</t>
  </si>
  <si>
    <t xml:space="preserve">Lívia Maforte Colnago Capettini </t>
  </si>
  <si>
    <t xml:space="preserve">João de Souza Miguel </t>
  </si>
  <si>
    <t>Pedro Lucas dos Reis</t>
  </si>
  <si>
    <t>Nayara Tavares de Andrade</t>
  </si>
  <si>
    <t xml:space="preserve">Pablyni Morais de Abreu </t>
  </si>
  <si>
    <t>Guilherme Silva de Souza</t>
  </si>
  <si>
    <t>Dirceu Jose Vitor</t>
  </si>
  <si>
    <t>21/06/2022 - Terça-Feira</t>
  </si>
  <si>
    <t>Irani Mª Dias</t>
  </si>
  <si>
    <t>Arthur Andrade</t>
  </si>
  <si>
    <t xml:space="preserve">Maristela de Souza Silva </t>
  </si>
  <si>
    <t>Maria José de Souza</t>
  </si>
  <si>
    <t xml:space="preserve">Mario do Carmo Silva </t>
  </si>
  <si>
    <t xml:space="preserve">Gerci de Paula Miranda </t>
  </si>
  <si>
    <t xml:space="preserve">Moisés Gomes Pires </t>
  </si>
  <si>
    <t xml:space="preserve">Joaquim Jacinto Souza </t>
  </si>
  <si>
    <t xml:space="preserve">Pix direto Dr. Daniel </t>
  </si>
  <si>
    <t xml:space="preserve">Avelino Luiz Lúcio </t>
  </si>
  <si>
    <t xml:space="preserve">Geralda Teixeira Siqueira </t>
  </si>
  <si>
    <t xml:space="preserve">Silvia Carla </t>
  </si>
  <si>
    <t xml:space="preserve">Marlene Lopes </t>
  </si>
  <si>
    <t xml:space="preserve">Felipe Alves Ferraz Rodrigues </t>
  </si>
  <si>
    <t xml:space="preserve">Márcia Gonçalves de Oliveira </t>
  </si>
  <si>
    <t xml:space="preserve">Marilene Teixeira Machado </t>
  </si>
  <si>
    <t xml:space="preserve">Luzia Coelho da Silva </t>
  </si>
  <si>
    <t xml:space="preserve">Maria Procópio Alves da Cunha </t>
  </si>
  <si>
    <t xml:space="preserve">Raquel Francini Gonçalves Alves </t>
  </si>
  <si>
    <t xml:space="preserve">Tereza do Carmo Cabral </t>
  </si>
  <si>
    <t xml:space="preserve">Gilson Moreira Cabral </t>
  </si>
  <si>
    <t>Eonice de Paiva Bráz</t>
  </si>
  <si>
    <t>Eduarda Aparecida Rozena Cabral</t>
  </si>
  <si>
    <t xml:space="preserve">José Olimpio </t>
  </si>
  <si>
    <t xml:space="preserve">Aline Cristina Sales Nunes </t>
  </si>
  <si>
    <t>Deide Aparecida Bergamim</t>
  </si>
  <si>
    <t>Pix direto Dr. Daniel  / Desconto nos óculos.</t>
  </si>
  <si>
    <t xml:space="preserve">Lúcia Mara da Silva Miguel </t>
  </si>
  <si>
    <t xml:space="preserve">Queila Dias </t>
  </si>
  <si>
    <t xml:space="preserve">Rosa Maria Martins </t>
  </si>
  <si>
    <t xml:space="preserve">Maria Nunes Pires </t>
  </si>
  <si>
    <t xml:space="preserve">Leonídia Cosntâncio da Costa </t>
  </si>
  <si>
    <t>Irene Ferreira Cabral</t>
  </si>
  <si>
    <t xml:space="preserve">Mauriza de Oliveira Sales </t>
  </si>
  <si>
    <t>Maria das Graças Gonçalves</t>
  </si>
  <si>
    <t xml:space="preserve">Isadora Bruna Emerick </t>
  </si>
  <si>
    <t xml:space="preserve">Pix direto para Dr. Daniel / 50,00 descontado nos óculos </t>
  </si>
  <si>
    <t>30/06/2022 - Quinta-feira.</t>
  </si>
  <si>
    <t xml:space="preserve">Célia Ferreira Martins </t>
  </si>
  <si>
    <t>Alverinda Pereira Moura</t>
  </si>
  <si>
    <t>Welinton Luiz Moreira da Silva</t>
  </si>
  <si>
    <t xml:space="preserve">Jennifer Ferreira de Morais </t>
  </si>
  <si>
    <t xml:space="preserve">Ana Luiza Adriano Garcia da Silva </t>
  </si>
  <si>
    <t xml:space="preserve">Natanael Nunes Liberato </t>
  </si>
  <si>
    <t>Alice Silva Rocha</t>
  </si>
  <si>
    <t>Geovana Grigório Xavier Marques</t>
  </si>
  <si>
    <t>Agda de Souza</t>
  </si>
  <si>
    <t xml:space="preserve">Thyago Alves dos Santos </t>
  </si>
  <si>
    <t>07/07/2022 - Quinta-feira.</t>
  </si>
  <si>
    <t xml:space="preserve">Antônio Alves dos Santos </t>
  </si>
  <si>
    <t xml:space="preserve">Terezinha Maria do Carmo </t>
  </si>
  <si>
    <t xml:space="preserve">Elizeu Aguiar da Silva </t>
  </si>
  <si>
    <t xml:space="preserve">João Fernandes </t>
  </si>
  <si>
    <t xml:space="preserve">Erika Maria Carvalho </t>
  </si>
  <si>
    <t>Wellington Oliveira</t>
  </si>
  <si>
    <t>Leidiana Mª Oliveira Neta</t>
  </si>
  <si>
    <t>Adriana da Costa Prado</t>
  </si>
  <si>
    <t>Patrícia Neves Venâncio de Souza</t>
  </si>
  <si>
    <t xml:space="preserve">Marlúcia Nunes da Silva Lopes </t>
  </si>
  <si>
    <t xml:space="preserve">Mauriza Gonçalves </t>
  </si>
  <si>
    <t xml:space="preserve">Brena de Souza Prado </t>
  </si>
  <si>
    <t>Joir Jose de Moura</t>
  </si>
  <si>
    <t>Isaias da Silva Sobrinho</t>
  </si>
  <si>
    <t xml:space="preserve">Melyssa de Lima </t>
  </si>
  <si>
    <t xml:space="preserve">150,00 pix direto para Dr. Daniel </t>
  </si>
  <si>
    <t xml:space="preserve">Rosangela Assunção </t>
  </si>
  <si>
    <t>Mª das Graças Vilela</t>
  </si>
  <si>
    <t>Ana Carolina Smith</t>
  </si>
  <si>
    <t>Zélio Barbosa</t>
  </si>
  <si>
    <t xml:space="preserve">Ruamah Oliveira Teixeira </t>
  </si>
  <si>
    <t>Fidelcina Moreira Rodrigues</t>
  </si>
  <si>
    <t xml:space="preserve">Sophia Vitória de Souza Amâncio </t>
  </si>
  <si>
    <t xml:space="preserve">Alcerino Gomes </t>
  </si>
  <si>
    <t xml:space="preserve">Pix enviado na conta do Matheus - 50,00 devolvido em dinheiro para o cliente. </t>
  </si>
  <si>
    <t>Almerinda Egues de Souza</t>
  </si>
  <si>
    <t xml:space="preserve">Mônica Aparecida Lopes Couto </t>
  </si>
  <si>
    <t xml:space="preserve">Ismail dos Santos Oliveira </t>
  </si>
  <si>
    <t xml:space="preserve">Dolyres Fernandes </t>
  </si>
  <si>
    <t xml:space="preserve">Glimária Faustino de Andrade </t>
  </si>
  <si>
    <t xml:space="preserve">Maria Sueli Alves </t>
  </si>
  <si>
    <t>Israel Fernandes</t>
  </si>
  <si>
    <t>Lilian Cabral</t>
  </si>
  <si>
    <t xml:space="preserve">Mychelli Cabral de Laia </t>
  </si>
  <si>
    <t>Wallaf de Souza</t>
  </si>
  <si>
    <t xml:space="preserve">Maria Aparecida Emídio Greis </t>
  </si>
  <si>
    <t xml:space="preserve">Aureci Rodrigues </t>
  </si>
  <si>
    <t xml:space="preserve">Davi Luciano Aquiles </t>
  </si>
  <si>
    <t>Monique Lisboa Silva</t>
  </si>
  <si>
    <t>Eunice Mª Lisboa</t>
  </si>
  <si>
    <t>Elica Aparecida de Oliveira</t>
  </si>
  <si>
    <t>Heytor Vitor de Oliveira Tavares</t>
  </si>
  <si>
    <t xml:space="preserve">19/07/2022 - Terça - Feira </t>
  </si>
  <si>
    <t xml:space="preserve">Jucélio Ferreira de Oliveira </t>
  </si>
  <si>
    <t xml:space="preserve">Willian Severino Freitas </t>
  </si>
  <si>
    <t>Antônio Geraldo Silva</t>
  </si>
  <si>
    <t xml:space="preserve">Não moram na cidade. Pix para Dr. Daniel </t>
  </si>
  <si>
    <t xml:space="preserve">Thavyne Josué Cardoso </t>
  </si>
  <si>
    <t xml:space="preserve">Rayssa Josué Cardoso de Freitas </t>
  </si>
  <si>
    <t xml:space="preserve">Eloisa Vieira Inácio </t>
  </si>
  <si>
    <t xml:space="preserve">Max Barbosa Assis </t>
  </si>
  <si>
    <t xml:space="preserve">Odete Maria do Carmo </t>
  </si>
  <si>
    <t>Nely Alves de Oliveira Fernandes</t>
  </si>
  <si>
    <t xml:space="preserve">Pedro Afonso Benício </t>
  </si>
  <si>
    <t xml:space="preserve">Fez lente de contato </t>
  </si>
  <si>
    <t xml:space="preserve">Francisco Colnago Capettini </t>
  </si>
  <si>
    <t xml:space="preserve">Théo José Colnago Capettini </t>
  </si>
  <si>
    <t xml:space="preserve">Çedilei de Souza Santana </t>
  </si>
  <si>
    <t xml:space="preserve">Rogério Luciano </t>
  </si>
  <si>
    <t xml:space="preserve">Claudinéia Furtado </t>
  </si>
  <si>
    <t xml:space="preserve">Pyetra Aissa de Oliveira Dias </t>
  </si>
  <si>
    <t xml:space="preserve">Adson Clemente P. Lopes </t>
  </si>
  <si>
    <t xml:space="preserve">Emília Teixeira Machado </t>
  </si>
  <si>
    <t xml:space="preserve">Elizangela Miller Manchesther </t>
  </si>
  <si>
    <t>Maria das Graças Reis</t>
  </si>
  <si>
    <t>Carlos Barbosa</t>
  </si>
  <si>
    <t>Terezinha Pinto da Silva</t>
  </si>
  <si>
    <t xml:space="preserve">Eliane Maria Marques </t>
  </si>
  <si>
    <t xml:space="preserve">Elcio Júlio de Freitas </t>
  </si>
  <si>
    <t xml:space="preserve">Skarlath Moreira e Souza </t>
  </si>
  <si>
    <t>Gisele Coelho</t>
  </si>
  <si>
    <t xml:space="preserve">Yasmin Amaro de Oliveira Pacheco </t>
  </si>
  <si>
    <t xml:space="preserve">Iraci Catalunha </t>
  </si>
  <si>
    <t>Ide dos Santos Almondes</t>
  </si>
  <si>
    <t xml:space="preserve">Vinícus Gonçalves Machado </t>
  </si>
  <si>
    <t>Mª Rocha Catelani</t>
  </si>
  <si>
    <t>Maria de Lima Braz</t>
  </si>
  <si>
    <t xml:space="preserve">Maria Vitória da Silva Catelane </t>
  </si>
  <si>
    <t xml:space="preserve">Euzi Maria de Oliveira Santos </t>
  </si>
  <si>
    <t xml:space="preserve">Rosicler Henrique de S. Vieira </t>
  </si>
  <si>
    <t>Eduardo Furtado Pessoa</t>
  </si>
  <si>
    <t xml:space="preserve">04 / 08 / 2022 - Quinta - Feira </t>
  </si>
  <si>
    <t xml:space="preserve">Francisco Raimundo dos Santos </t>
  </si>
  <si>
    <t xml:space="preserve">Marcos Vinícius Gomes </t>
  </si>
  <si>
    <t>João Victor de Souza</t>
  </si>
  <si>
    <t xml:space="preserve">Omar Furtado Oliveira </t>
  </si>
  <si>
    <t xml:space="preserve">Neli Alves O. Fernandes </t>
  </si>
  <si>
    <t>Mychele Ribeiro de Abreu</t>
  </si>
  <si>
    <t>Berenice Lopes</t>
  </si>
  <si>
    <t xml:space="preserve">Maria Aparecida Batista </t>
  </si>
  <si>
    <t xml:space="preserve">Igor Gomes Cordeiro </t>
  </si>
  <si>
    <t xml:space="preserve">Saymiton Ribeiro Alves </t>
  </si>
  <si>
    <t xml:space="preserve">José Nézio Chagas </t>
  </si>
  <si>
    <t>Kamilly Vitoria</t>
  </si>
  <si>
    <t>Luciana Xavier</t>
  </si>
  <si>
    <t>Welyton Bryan Aquino da Silva</t>
  </si>
  <si>
    <t xml:space="preserve">Emília Dias de Abreu </t>
  </si>
  <si>
    <t xml:space="preserve">Sônia Rodrigues </t>
  </si>
  <si>
    <t xml:space="preserve">Luzia Rosa Valério Campos </t>
  </si>
  <si>
    <t>Kethelen Sales</t>
  </si>
  <si>
    <t xml:space="preserve">Winderlei Davi Souza Paiva </t>
  </si>
  <si>
    <t>d</t>
  </si>
  <si>
    <t xml:space="preserve">Placentina Fernandes Lemes </t>
  </si>
  <si>
    <t xml:space="preserve">Ilza da Costa Batista </t>
  </si>
  <si>
    <t xml:space="preserve">Maria Cristiana Marques Moura </t>
  </si>
  <si>
    <t xml:space="preserve">Messias de Freitas </t>
  </si>
  <si>
    <t>Marly Spilari de Paula Souza</t>
  </si>
  <si>
    <t>Iledilci Marciel Dias</t>
  </si>
  <si>
    <t>Pagou o Dr. Daniel direto na sala. 300,00</t>
  </si>
  <si>
    <t xml:space="preserve">18 / 08 / 2022 - Quinta - Feira </t>
  </si>
  <si>
    <t xml:space="preserve">José de Olivera </t>
  </si>
  <si>
    <t>Maria José Gonçalves</t>
  </si>
  <si>
    <t xml:space="preserve">Josué Venâncio Cabral </t>
  </si>
  <si>
    <t xml:space="preserve">Sonita Maria da Silva Lima </t>
  </si>
  <si>
    <t xml:space="preserve">Daniel Ferreira Almondes </t>
  </si>
  <si>
    <t xml:space="preserve">Maria Paula Cabral da Silva </t>
  </si>
  <si>
    <t xml:space="preserve">Luiz Davi Oliveira de Almeida </t>
  </si>
  <si>
    <t>Fará lentes de contato</t>
  </si>
  <si>
    <t>Donato Pinheiro Mendes</t>
  </si>
  <si>
    <t xml:space="preserve">Isadora Benício Tonani </t>
  </si>
  <si>
    <t>Pix direto para Dr. Daniel / Fará lentes de contato</t>
  </si>
  <si>
    <t xml:space="preserve">9,00 cartão </t>
  </si>
  <si>
    <t xml:space="preserve">Mesmo grau </t>
  </si>
  <si>
    <t xml:space="preserve">Eva Rosa da Silva </t>
  </si>
  <si>
    <t xml:space="preserve">Alice Silva dos Santos </t>
  </si>
  <si>
    <t xml:space="preserve">Alberto Ferreira Almeida </t>
  </si>
  <si>
    <t xml:space="preserve">Rosenilda Maria de Oliveira Pessoa </t>
  </si>
  <si>
    <t xml:space="preserve">Emilyhane Ribeiro as Silva </t>
  </si>
  <si>
    <t xml:space="preserve">Vytória Ervelly Alves Viana </t>
  </si>
  <si>
    <t xml:space="preserve">Jussara Borges Pinheiro </t>
  </si>
  <si>
    <t>Ana Laura Freitas Alves de Oliveira</t>
  </si>
  <si>
    <t>pix p/ Dr Daniel</t>
  </si>
  <si>
    <t xml:space="preserve">Maria Gonçalves Martins </t>
  </si>
  <si>
    <t xml:space="preserve">Erivelton Henrique Gomes </t>
  </si>
  <si>
    <t xml:space="preserve">João Martins de Souza </t>
  </si>
  <si>
    <t xml:space="preserve">Nadir Catellane Souza </t>
  </si>
  <si>
    <t xml:space="preserve">Marcos Antônio Rizzo Vieira </t>
  </si>
  <si>
    <t xml:space="preserve">Lucimar da Silva Rocha </t>
  </si>
  <si>
    <t xml:space="preserve">Vai voltar com armação </t>
  </si>
  <si>
    <t>Marcial Ferreira Costa Vilaça</t>
  </si>
  <si>
    <t xml:space="preserve">Wesley Robson Gonçalves Guimarães </t>
  </si>
  <si>
    <t xml:space="preserve">Will Guipson Lima da Silva </t>
  </si>
  <si>
    <t xml:space="preserve">30 / 08 / 2022 - Terça - Feira </t>
  </si>
  <si>
    <t xml:space="preserve">Priscylla Fernandes </t>
  </si>
  <si>
    <t xml:space="preserve">Rosalina Catellane </t>
  </si>
  <si>
    <t xml:space="preserve">Tarciana Cardoso </t>
  </si>
  <si>
    <t xml:space="preserve">Fábio Willian Ribeiro </t>
  </si>
  <si>
    <t xml:space="preserve">Edson Gonçalves Silva </t>
  </si>
  <si>
    <t xml:space="preserve">Vanderlei Theodoro Silva </t>
  </si>
  <si>
    <t>Euza Robadel</t>
  </si>
  <si>
    <t xml:space="preserve">Luma Lara Reis Dias </t>
  </si>
  <si>
    <t>Elenice Vieira Luiz</t>
  </si>
  <si>
    <t xml:space="preserve">Jamini Rayanda </t>
  </si>
  <si>
    <t xml:space="preserve">Almerinda Sales </t>
  </si>
  <si>
    <t xml:space="preserve">Adiel Bernardes da Silva </t>
  </si>
  <si>
    <t>Brian Henderson da Silva</t>
  </si>
  <si>
    <t xml:space="preserve">Beatriz Ferreira Alves Primo </t>
  </si>
  <si>
    <t xml:space="preserve">Marcilene Correia Lopes Pereira </t>
  </si>
  <si>
    <t>Davi Candido Gonçalves</t>
  </si>
  <si>
    <t xml:space="preserve">Sandra Regina Benisio </t>
  </si>
  <si>
    <t xml:space="preserve">Sebastião Miguel Freitas </t>
  </si>
  <si>
    <t xml:space="preserve">Irenilda Miranda da Silva </t>
  </si>
  <si>
    <t>Silviane Gama Correa</t>
  </si>
  <si>
    <t xml:space="preserve">Petrônio França da Silva </t>
  </si>
  <si>
    <t>Rafael Inácio Dias</t>
  </si>
  <si>
    <t>Elizabete Ferreira Brandão</t>
  </si>
  <si>
    <t xml:space="preserve">06 / 09 / 2022 - Terça - Feira </t>
  </si>
  <si>
    <t xml:space="preserve">Sandra Maria de Oliveira Castro </t>
  </si>
  <si>
    <t xml:space="preserve">Juarez Tomaz de Aquino </t>
  </si>
  <si>
    <t xml:space="preserve">Alfenir de Almeida </t>
  </si>
  <si>
    <t xml:space="preserve">Enilson de Souza Pereira </t>
  </si>
  <si>
    <t xml:space="preserve">Claudiomiro de Sales </t>
  </si>
  <si>
    <t>Adenilton de Almeida</t>
  </si>
  <si>
    <t xml:space="preserve">Luzia de Oliveira Souza </t>
  </si>
  <si>
    <t xml:space="preserve">Iderval Batista Gonçalves </t>
  </si>
  <si>
    <t xml:space="preserve">Joaquim de Souza Azeredo </t>
  </si>
  <si>
    <t xml:space="preserve">Enilton dos Santos </t>
  </si>
  <si>
    <t xml:space="preserve">Ilda Maria de Freitas </t>
  </si>
  <si>
    <t xml:space="preserve">Maria José de Freitas </t>
  </si>
  <si>
    <t xml:space="preserve">Direto para o Dr. </t>
  </si>
  <si>
    <t xml:space="preserve">Maria de Lourdez Sunderhuz Ferreira </t>
  </si>
  <si>
    <t xml:space="preserve">Maria Aparecida Denis Barbosa </t>
  </si>
  <si>
    <t xml:space="preserve">Maria Luzia Bento </t>
  </si>
  <si>
    <t xml:space="preserve">Silvane Quirino Cruz de Paula </t>
  </si>
  <si>
    <t xml:space="preserve">Maria Marta de Oliveira Ruela </t>
  </si>
  <si>
    <t>Assinou nota dos 40,00</t>
  </si>
  <si>
    <t>Kiara Keikon de Moraes Rizo</t>
  </si>
  <si>
    <t xml:space="preserve">Josilane Cristina de Jesus </t>
  </si>
  <si>
    <t>Direto para o Dr. 150,00 + 20,00</t>
  </si>
  <si>
    <t xml:space="preserve">Maria Amélia Teodoro Gomes </t>
  </si>
  <si>
    <t xml:space="preserve">Márcio Roberto da Silva </t>
  </si>
  <si>
    <t xml:space="preserve">Adriana de Souza Ribeiro </t>
  </si>
  <si>
    <t>Grau não mudou</t>
  </si>
  <si>
    <t xml:space="preserve">Luana Mara Campos Machado </t>
  </si>
  <si>
    <t>Andreia Moraes de Souza Paiva</t>
  </si>
  <si>
    <t xml:space="preserve">Grabriely Xavier Cândido </t>
  </si>
  <si>
    <t>Quiara Cristine Rodrigues</t>
  </si>
  <si>
    <t>Gracenilda Faria Peixoto</t>
  </si>
  <si>
    <t xml:space="preserve">13 / 09 / 2022 - Terça - Feira </t>
  </si>
  <si>
    <t xml:space="preserve">Vanderleia Braz de Lima </t>
  </si>
  <si>
    <t xml:space="preserve">Joab Pinto de Lima </t>
  </si>
  <si>
    <t xml:space="preserve">Jorge Miguel de Lima </t>
  </si>
  <si>
    <t xml:space="preserve">Claudia Valéria Pereira </t>
  </si>
  <si>
    <t xml:space="preserve">Cirlene Rufino de Souza </t>
  </si>
  <si>
    <t xml:space="preserve">Oswaldo Chaves Junior </t>
  </si>
  <si>
    <t>Mimorino Ferreira</t>
  </si>
  <si>
    <t>Desconto no oculos</t>
  </si>
  <si>
    <t xml:space="preserve">Ernestina Maria de Barros </t>
  </si>
  <si>
    <t>pix Dr Daniel</t>
  </si>
  <si>
    <t>Odilia Mª Moreira</t>
  </si>
  <si>
    <t xml:space="preserve">Neuza Maria de Moraes </t>
  </si>
  <si>
    <t xml:space="preserve">Raimundo Feliciano </t>
  </si>
  <si>
    <t xml:space="preserve">Valteir Cecílio da Silva </t>
  </si>
  <si>
    <t xml:space="preserve">Rosilene de Oliveira Freitas </t>
  </si>
  <si>
    <t xml:space="preserve">Hélia de Oliveira </t>
  </si>
  <si>
    <t xml:space="preserve">Luzia Manoel Pinto </t>
  </si>
  <si>
    <t xml:space="preserve">Laudicéia Ferreira da Encarnação </t>
  </si>
  <si>
    <t xml:space="preserve">04 / 10 / 2022 - Terça - Feira </t>
  </si>
  <si>
    <t>Madalena Alves Souza Barbosa</t>
  </si>
  <si>
    <t>Damiana Francisca Marques</t>
  </si>
  <si>
    <t xml:space="preserve">Rosimeire Alves Santos </t>
  </si>
  <si>
    <t xml:space="preserve">Inocêncio Jorge </t>
  </si>
  <si>
    <t xml:space="preserve">Luiz Carlos Nunes </t>
  </si>
  <si>
    <t xml:space="preserve">Genival Amâncio Oliveira </t>
  </si>
  <si>
    <t xml:space="preserve">Marciane Costa Santos </t>
  </si>
  <si>
    <t xml:space="preserve">Ivanildes Marlene Gonçalves </t>
  </si>
  <si>
    <t xml:space="preserve">Laurindo Alves Gomes Moreira </t>
  </si>
  <si>
    <t xml:space="preserve">Maria Heloisa Machado Coelho </t>
  </si>
  <si>
    <t xml:space="preserve">Valdir Cornélio Pires </t>
  </si>
  <si>
    <t>Alziane Cesario</t>
  </si>
  <si>
    <t>Alzenir Cesario</t>
  </si>
  <si>
    <t xml:space="preserve">Joana Servo de Oliveira </t>
  </si>
  <si>
    <t xml:space="preserve">Geane Cristina Correa Dias </t>
  </si>
  <si>
    <t xml:space="preserve">Elaine do Nascimento </t>
  </si>
  <si>
    <t xml:space="preserve">Edu Teixeira Braga </t>
  </si>
  <si>
    <t xml:space="preserve">Sonia Maria Marques </t>
  </si>
  <si>
    <t xml:space="preserve">Conceição Rosa Bento </t>
  </si>
  <si>
    <t xml:space="preserve">Dionatas Firmiano da Silva </t>
  </si>
  <si>
    <t xml:space="preserve">Matias Ferreira da Costa </t>
  </si>
  <si>
    <t>Sebastião Alves da Silva</t>
  </si>
  <si>
    <t xml:space="preserve">Angela Vitória dos Santos </t>
  </si>
  <si>
    <t>Gercina Dias da Silva</t>
  </si>
  <si>
    <t xml:space="preserve">Reomar Robadel </t>
  </si>
  <si>
    <t xml:space="preserve">Lidia Cordeiro Neto </t>
  </si>
  <si>
    <t xml:space="preserve">Larissa Oliveira Costa </t>
  </si>
  <si>
    <t xml:space="preserve">Shayron Gonçalves </t>
  </si>
  <si>
    <t xml:space="preserve">Pix Dr. Daniel </t>
  </si>
  <si>
    <t>Daniele Caterinque de Souza</t>
  </si>
  <si>
    <t xml:space="preserve">Sonia Maria de Oliveira Liberato </t>
  </si>
  <si>
    <t xml:space="preserve">Aldair Gomes Carvalho </t>
  </si>
  <si>
    <t xml:space="preserve">Wendley Mayke Felicio de Olivera </t>
  </si>
  <si>
    <t xml:space="preserve">Irani Aparecida Oliveira </t>
  </si>
  <si>
    <t xml:space="preserve">João Francisco Alves </t>
  </si>
  <si>
    <t xml:space="preserve">Saulo Geovane Pessoa </t>
  </si>
  <si>
    <t xml:space="preserve">Célia Ferreira </t>
  </si>
  <si>
    <t xml:space="preserve">Renan Gonçalves Teixeira </t>
  </si>
  <si>
    <t xml:space="preserve">22 / 10 / 2022 - Terça - Feira </t>
  </si>
  <si>
    <t xml:space="preserve">Deuzina da Cruz Ribeiro </t>
  </si>
  <si>
    <t xml:space="preserve">José Prata Filho </t>
  </si>
  <si>
    <t>Márcia Inácio da Silva</t>
  </si>
  <si>
    <t xml:space="preserve">Valdir Silva Santana </t>
  </si>
  <si>
    <t>Jurandir de Oliveira</t>
  </si>
  <si>
    <t>Sebastiana Retondi</t>
  </si>
  <si>
    <t xml:space="preserve">Jonias da Conceição Rocha </t>
  </si>
  <si>
    <t xml:space="preserve">Fernadno Cruz Gonçalves </t>
  </si>
  <si>
    <t xml:space="preserve">Simone Alves de Oliveira Batista </t>
  </si>
  <si>
    <t xml:space="preserve">Aline Gomes de Souza </t>
  </si>
  <si>
    <t>Orci Benfica</t>
  </si>
  <si>
    <t xml:space="preserve">Ademir Dias </t>
  </si>
  <si>
    <t>Suelia Cordeiro Fernandes</t>
  </si>
  <si>
    <t xml:space="preserve">Neuri Maria Cabral </t>
  </si>
  <si>
    <t>Antônio Carlos Santana</t>
  </si>
  <si>
    <t>Nicole Vitória de Souza</t>
  </si>
  <si>
    <t xml:space="preserve">Maria Alice Souza Silva </t>
  </si>
  <si>
    <t>Alexandre Custódio de Souza</t>
  </si>
  <si>
    <t>Neuzeli Custódio de Laia</t>
  </si>
  <si>
    <t xml:space="preserve">Arthur Henrique Alves da Silva </t>
  </si>
  <si>
    <t xml:space="preserve">Ramon França da Costa </t>
  </si>
  <si>
    <t xml:space="preserve">Wagner Vinícius de Matos </t>
  </si>
  <si>
    <t>Erica Tatiana da Silva Cristo</t>
  </si>
  <si>
    <t>Helena de Fatima Cristo</t>
  </si>
  <si>
    <t xml:space="preserve">Maria das Graças Furtado Lopes </t>
  </si>
  <si>
    <t xml:space="preserve">Adriana Aparecida de Souza Oliveira </t>
  </si>
  <si>
    <t>Solivania Faria Nalli</t>
  </si>
  <si>
    <t>Geovania Teixeira</t>
  </si>
  <si>
    <t xml:space="preserve">08 / 11 / 2022 - Terça - Feira </t>
  </si>
  <si>
    <t xml:space="preserve">Ávila Cristina O. de Freitas </t>
  </si>
  <si>
    <t xml:space="preserve">Cleunice Alves da S. Oliveira </t>
  </si>
  <si>
    <t xml:space="preserve">Ezequiel Luiz Pires Filho </t>
  </si>
  <si>
    <t xml:space="preserve">Alverinda Pereira Moura </t>
  </si>
  <si>
    <t>Silmara Noeme Freitas</t>
  </si>
  <si>
    <t xml:space="preserve">Gilberto Baia de Oliveira </t>
  </si>
  <si>
    <t>Ramiro Brunner</t>
  </si>
  <si>
    <t>Gersonia dos Santos</t>
  </si>
  <si>
    <t>Guilherme Freitas Daniel Souza</t>
  </si>
  <si>
    <t>José Antônio da Silva</t>
  </si>
  <si>
    <t>Ana Carolina Moreira Messias</t>
  </si>
  <si>
    <t xml:space="preserve">Estava com glicose em 300 vou testar depois </t>
  </si>
  <si>
    <t>desconto no óculos</t>
  </si>
  <si>
    <t xml:space="preserve">Caylane Ramos Teodoro Silva </t>
  </si>
  <si>
    <t>Pagou antecipado hoje, consulta as 16h40m</t>
  </si>
  <si>
    <t xml:space="preserve">Elisangela Rocha de Oliveira Santana </t>
  </si>
  <si>
    <t xml:space="preserve">Silvane de Oliveira </t>
  </si>
  <si>
    <t>Estela Rodrigues</t>
  </si>
  <si>
    <t xml:space="preserve">Jéssica dos Santos Pereira </t>
  </si>
  <si>
    <t xml:space="preserve">Gerson Santana </t>
  </si>
  <si>
    <t>Zelia Barbosa de Assis</t>
  </si>
  <si>
    <t>Ilda Germano da Silva</t>
  </si>
  <si>
    <t xml:space="preserve">Solange da Silva Hote Maforth </t>
  </si>
  <si>
    <t xml:space="preserve">Kalleb Maforth Miller </t>
  </si>
  <si>
    <t xml:space="preserve">Elias Alves Fernandes </t>
  </si>
  <si>
    <t xml:space="preserve">Maria da Penha Cabral </t>
  </si>
  <si>
    <t xml:space="preserve">Evelyn Vitória Alves Costa </t>
  </si>
  <si>
    <t xml:space="preserve">Claudinéia da Silva </t>
  </si>
  <si>
    <t xml:space="preserve">Iltomar Rufino </t>
  </si>
  <si>
    <t>Antônio Lopes Filho</t>
  </si>
  <si>
    <t xml:space="preserve">José Vinicius Costa Vilaça </t>
  </si>
  <si>
    <t xml:space="preserve">Lara Melo de Oliveira </t>
  </si>
  <si>
    <t>Belarmina Sales Lacerda</t>
  </si>
  <si>
    <t xml:space="preserve">Fez lentes de contato </t>
  </si>
  <si>
    <t xml:space="preserve">Adelaine de Souza Spilari Braga </t>
  </si>
  <si>
    <t xml:space="preserve">Edinana Gomes da Silva </t>
  </si>
  <si>
    <t>Carlos Daniel Lopes Ferreira</t>
  </si>
  <si>
    <t xml:space="preserve">Gedália de Oliveira Ferreira </t>
  </si>
  <si>
    <t xml:space="preserve">Guilherme Figueiró Carvalho </t>
  </si>
  <si>
    <t xml:space="preserve">Geovana Menegasso Ambrósio </t>
  </si>
  <si>
    <t xml:space="preserve">Raquel Rodrigues Moura de Souza </t>
  </si>
  <si>
    <t xml:space="preserve">Farei a revisão </t>
  </si>
  <si>
    <t xml:space="preserve">17 / 11 / 2022 - Quinta - Feira </t>
  </si>
  <si>
    <t xml:space="preserve">Alair de Almeida </t>
  </si>
  <si>
    <t xml:space="preserve">Orleni Cardoso </t>
  </si>
  <si>
    <t>Assinou nota de 50,00</t>
  </si>
  <si>
    <t>Joaquim Jacinto de Souza</t>
  </si>
  <si>
    <t xml:space="preserve">Eliane Miguel Teixeira </t>
  </si>
  <si>
    <t>Carlos Roberto Nilo</t>
  </si>
  <si>
    <t>Direto Dr Daniel</t>
  </si>
  <si>
    <t>Matheus Vinicius de Souza Barbosa</t>
  </si>
  <si>
    <t xml:space="preserve">Maria Angelina de Aguiar </t>
  </si>
  <si>
    <t xml:space="preserve">Edvalson Ferreira Greys </t>
  </si>
  <si>
    <t xml:space="preserve">Maria das Graças Almeida </t>
  </si>
  <si>
    <t xml:space="preserve">Cleidiana Pereira Prata </t>
  </si>
  <si>
    <t xml:space="preserve">Milena Prata </t>
  </si>
  <si>
    <t xml:space="preserve">Silvana Teixeira </t>
  </si>
  <si>
    <t>Edimar de Souza Reis Marques</t>
  </si>
  <si>
    <t>Jameica Quênia Correa</t>
  </si>
  <si>
    <t xml:space="preserve">Gina Lorêncio </t>
  </si>
  <si>
    <t xml:space="preserve">Edília Aparecida Ferreira </t>
  </si>
  <si>
    <t>25/11/2022 - Sexta - Feira</t>
  </si>
  <si>
    <t xml:space="preserve">Leidiane de Melo G. Oliveira </t>
  </si>
  <si>
    <t>Samanta de Melo Gumarães</t>
  </si>
  <si>
    <t xml:space="preserve">Thalyta Kely Silva Cardoso </t>
  </si>
  <si>
    <t xml:space="preserve">Gilmar de Oliveira </t>
  </si>
  <si>
    <t xml:space="preserve">Iraci Babosa de Oliveira </t>
  </si>
  <si>
    <t xml:space="preserve">Samara Regodongo Silva </t>
  </si>
  <si>
    <t xml:space="preserve">Keci Junior Rodrigues Barbosa </t>
  </si>
  <si>
    <t xml:space="preserve">Edimar Junior Silva Cabral </t>
  </si>
  <si>
    <t>Cleudismara Perez</t>
  </si>
  <si>
    <t>Antônio de Oliveira Almeida</t>
  </si>
  <si>
    <t xml:space="preserve">Hugo Gabriel Oliveira da Silva </t>
  </si>
  <si>
    <t xml:space="preserve">Maria Aparecida Silva Carvalho </t>
  </si>
  <si>
    <t>Tiago Carvalho de Almeida</t>
  </si>
  <si>
    <t xml:space="preserve">Gislaine Ferreira de Souza Lima </t>
  </si>
  <si>
    <t xml:space="preserve">Livia Alves dos Santos </t>
  </si>
  <si>
    <t>Elaine Valério Campos</t>
  </si>
  <si>
    <t>Milena Boscaglia Gomes Vargas</t>
  </si>
  <si>
    <t xml:space="preserve">Para Matheus </t>
  </si>
  <si>
    <t>13/12/2022 - Terça - Feira</t>
  </si>
  <si>
    <t>Rosangela Augustinho Lopes</t>
  </si>
  <si>
    <t>Ana Paula dos Prazeres Souza</t>
  </si>
  <si>
    <t>Aline de Freitas Barbosa</t>
  </si>
  <si>
    <t>Théo Olimpio</t>
  </si>
  <si>
    <t>Aderonedio Vieira Soterio</t>
  </si>
  <si>
    <t>Gilcimar Ribeiro</t>
  </si>
  <si>
    <t>Dhemerson Bruno Lima</t>
  </si>
  <si>
    <t xml:space="preserve">Nicolas Francisco Almeida </t>
  </si>
  <si>
    <t xml:space="preserve">Ilton Geraldo de Oliveira Cristo </t>
  </si>
  <si>
    <t xml:space="preserve">Simone Alves </t>
  </si>
  <si>
    <t>Cliente não vai fazer óculos, não quer usar.</t>
  </si>
  <si>
    <t xml:space="preserve">Sueli Chaves Teixeira </t>
  </si>
  <si>
    <t xml:space="preserve">Euzilene Machado Barbosa de Souza </t>
  </si>
  <si>
    <t xml:space="preserve">Luzia Apolinário de Jesus </t>
  </si>
  <si>
    <t xml:space="preserve">Hilda Leonidia da Silva </t>
  </si>
  <si>
    <t xml:space="preserve">Tânia Santos Silva de Araújo </t>
  </si>
  <si>
    <t xml:space="preserve">Deivid Ferreira </t>
  </si>
  <si>
    <t xml:space="preserve">Arlete Bolzan </t>
  </si>
  <si>
    <t xml:space="preserve">Zilma </t>
  </si>
  <si>
    <t xml:space="preserve">Eduardo Pereira Lima </t>
  </si>
  <si>
    <t xml:space="preserve">Evanir Francisco Bolsoni </t>
  </si>
  <si>
    <t xml:space="preserve">Zélia Barbosa de Miranda </t>
  </si>
  <si>
    <t xml:space="preserve">Júlio Pacífico da Silva </t>
  </si>
  <si>
    <t>Andressa da Silva Martins Miranda</t>
  </si>
  <si>
    <t xml:space="preserve">Sônia Rodrigues da Silva </t>
  </si>
  <si>
    <t xml:space="preserve">Paulo Nunes dos Santos </t>
  </si>
  <si>
    <t>Sara de Oliveira</t>
  </si>
  <si>
    <t xml:space="preserve">Aline Texeira Cabral </t>
  </si>
  <si>
    <t xml:space="preserve">Gisele Teixeira Machado </t>
  </si>
  <si>
    <t xml:space="preserve">Samuel Teixera Machado </t>
  </si>
  <si>
    <t xml:space="preserve">Eduarda Stefane Catelane </t>
  </si>
  <si>
    <t>Eliane das Graças Guimaraes</t>
  </si>
  <si>
    <t xml:space="preserve">Silvani Gomes Carvalho Menegazzo </t>
  </si>
  <si>
    <t>27/12/2022 - Terça - Feira</t>
  </si>
  <si>
    <t>Mª Vaneide Borges Souza</t>
  </si>
  <si>
    <t>Adelina Mª Nunes Magri</t>
  </si>
  <si>
    <t>MªLuiza Chaves Santos</t>
  </si>
  <si>
    <t>Cleiton Fonseca da Silva</t>
  </si>
  <si>
    <t>Thamires Fernandes</t>
  </si>
  <si>
    <t>Mara Aparecida</t>
  </si>
  <si>
    <t>Marcos de Souza Bastos</t>
  </si>
  <si>
    <t xml:space="preserve">Marco Antônio Valim da Silva </t>
  </si>
  <si>
    <t xml:space="preserve">Jéssica Simonato Alves </t>
  </si>
  <si>
    <t xml:space="preserve">Riana Elem Freitas </t>
  </si>
  <si>
    <t xml:space="preserve">Reginaldo Ribeiro Silva </t>
  </si>
  <si>
    <t xml:space="preserve">Gabriel Xavier </t>
  </si>
  <si>
    <t>Direto para o Dr.</t>
  </si>
  <si>
    <t xml:space="preserve">Kayelly Eduarda Felicio Ventura </t>
  </si>
  <si>
    <t>Davi Lucas Fagundes</t>
  </si>
  <si>
    <t>Elizete Paulino</t>
  </si>
  <si>
    <t>Mª Rodrigues Martins</t>
  </si>
  <si>
    <t>Mª das Graças Alves da Silva</t>
  </si>
  <si>
    <t xml:space="preserve">Tiago Domingos de Souza </t>
  </si>
  <si>
    <t>Luiz Felipe</t>
  </si>
  <si>
    <t>Luzia Rosa Pinheiros</t>
  </si>
  <si>
    <t>Roniceia Alexandre</t>
  </si>
  <si>
    <t>Almeida Egues</t>
  </si>
  <si>
    <t>Olimpio Guedes dos Santos</t>
  </si>
  <si>
    <t xml:space="preserve">Ranieli Gomes </t>
  </si>
  <si>
    <t xml:space="preserve">Rita de Cássia Vilaça do Carmo </t>
  </si>
  <si>
    <t>Falou que vai voltar</t>
  </si>
  <si>
    <t xml:space="preserve">José Henrique de Lima Silva </t>
  </si>
  <si>
    <t>10/01/2023 - Terça - Feira</t>
  </si>
  <si>
    <t xml:space="preserve">Victória Shofua André Alves </t>
  </si>
  <si>
    <t xml:space="preserve">Mariana de Miranda Alves </t>
  </si>
  <si>
    <t xml:space="preserve">Hevelyn de Miranda Alves </t>
  </si>
  <si>
    <t xml:space="preserve">Andreia de Fátima Alves Das Carvalho </t>
  </si>
  <si>
    <t xml:space="preserve">Geovana Grigório Xavier Marques </t>
  </si>
  <si>
    <t xml:space="preserve">Direto para Dr. </t>
  </si>
  <si>
    <t>Candido Jose Souza</t>
  </si>
  <si>
    <t xml:space="preserve">Bernardo Soares Buooze Valim </t>
  </si>
  <si>
    <t>Dalva Maria Gomes</t>
  </si>
  <si>
    <t xml:space="preserve">Cecília Duarte de Assis </t>
  </si>
  <si>
    <t xml:space="preserve">Wlhanjhone Ribeiro de Souza </t>
  </si>
  <si>
    <t xml:space="preserve">Cleidson Vieira da Silva </t>
  </si>
  <si>
    <t>Clarisse Pessoa Vieira</t>
  </si>
  <si>
    <t>Natiely Oliveira Silva</t>
  </si>
  <si>
    <t>Mariana Victoria Ventura Faria</t>
  </si>
  <si>
    <t xml:space="preserve">Derminda Maria de Paula </t>
  </si>
  <si>
    <t xml:space="preserve">Eliana de Oliveira </t>
  </si>
  <si>
    <t xml:space="preserve">Antônio Carlos da Silva </t>
  </si>
  <si>
    <t xml:space="preserve">Edivalda Pereira do Carmo </t>
  </si>
  <si>
    <t>Nayara Ribeiro da Silva</t>
  </si>
  <si>
    <t xml:space="preserve">Helena Gregório Fernandes </t>
  </si>
  <si>
    <t xml:space="preserve">Robert Wagner da Cruz </t>
  </si>
  <si>
    <t xml:space="preserve">Não Fez </t>
  </si>
  <si>
    <t xml:space="preserve">Douglas Rosa da Mata </t>
  </si>
  <si>
    <t xml:space="preserve">Juliana de Oliveira Silva </t>
  </si>
  <si>
    <t>50,00 desconto nos óculos</t>
  </si>
  <si>
    <r>
      <t>D</t>
    </r>
    <r>
      <rPr>
        <sz val="22"/>
        <rFont val="Calibri"/>
        <family val="2"/>
        <scheme val="minor"/>
      </rPr>
      <t xml:space="preserve">ireto para Dr. </t>
    </r>
  </si>
  <si>
    <t xml:space="preserve">Shaira Talmay Fonsêca Prata </t>
  </si>
  <si>
    <t xml:space="preserve">Heloisa Cristina Silva </t>
  </si>
  <si>
    <t xml:space="preserve">Eva Adriano Silva </t>
  </si>
  <si>
    <t xml:space="preserve">Eni Braz Martins </t>
  </si>
  <si>
    <t xml:space="preserve">Leda Maria Rodrigues </t>
  </si>
  <si>
    <t xml:space="preserve">Marília Ferreira de Oliveira </t>
  </si>
  <si>
    <t xml:space="preserve">José Alves dos Santos </t>
  </si>
  <si>
    <t>17/01/2023 - Terça - Feira</t>
  </si>
  <si>
    <t>Kétely Fernanda de Bem Souza</t>
  </si>
  <si>
    <t>Direto p/ Dr Daniel</t>
  </si>
  <si>
    <t xml:space="preserve">Erick Ferreira Souza </t>
  </si>
  <si>
    <t xml:space="preserve">Pedro Afonso Valéria </t>
  </si>
  <si>
    <t>Ercilia da Silva Peres</t>
  </si>
  <si>
    <t>Edeaurea Barreiro de Souza</t>
  </si>
  <si>
    <t>Daniel Castro Martins Moreira</t>
  </si>
  <si>
    <t>Leticia Damasceno</t>
  </si>
  <si>
    <t xml:space="preserve">Eliane Lopes da Fonseca Prata </t>
  </si>
  <si>
    <t xml:space="preserve">Flávio Vinícius da Silva </t>
  </si>
  <si>
    <t xml:space="preserve">Mara Lúcia Cardoso </t>
  </si>
  <si>
    <t xml:space="preserve">Thamara Danielly Batista Sodré </t>
  </si>
  <si>
    <t xml:space="preserve">Yuri Alves de Oliveira </t>
  </si>
  <si>
    <t xml:space="preserve">Fernanda Noronha </t>
  </si>
  <si>
    <t xml:space="preserve">Renê Miranda Silva </t>
  </si>
  <si>
    <t xml:space="preserve">Kaique Samuel Ferreira da Silva </t>
  </si>
  <si>
    <t>31/01/2023 - Terça - Feira</t>
  </si>
  <si>
    <t xml:space="preserve">Lourival Sales </t>
  </si>
  <si>
    <t xml:space="preserve">Inacelis Maria Dias Reis </t>
  </si>
  <si>
    <t xml:space="preserve">Karolaine do Carmo Garcia </t>
  </si>
  <si>
    <t xml:space="preserve">Alessandra Teixeira de Almeida Carvalho </t>
  </si>
  <si>
    <t xml:space="preserve">Geneci Teixeira de Almeida </t>
  </si>
  <si>
    <t xml:space="preserve">Maria José dos Santos Machado </t>
  </si>
  <si>
    <t xml:space="preserve">Geraldo Antônio Vieira </t>
  </si>
  <si>
    <t>Naomi Souza Menezes</t>
  </si>
  <si>
    <t xml:space="preserve">Sarah Souza Menezes </t>
  </si>
  <si>
    <t xml:space="preserve">Nicole Alves Ferraz Pereira </t>
  </si>
  <si>
    <t xml:space="preserve">Nicolas Durval Alves Ferraz Pereira </t>
  </si>
  <si>
    <t xml:space="preserve">José Roberto Machado Sampaio </t>
  </si>
  <si>
    <t xml:space="preserve">José Francisco Alves </t>
  </si>
  <si>
    <t xml:space="preserve">Marilene Batsita de Souza Oliveira </t>
  </si>
  <si>
    <t xml:space="preserve">Fábio Miranda da Silva </t>
  </si>
  <si>
    <t>João Paulo Mendes</t>
  </si>
  <si>
    <t xml:space="preserve">Helena Gomes Dias </t>
  </si>
  <si>
    <t xml:space="preserve">Maria Selma Leite Gama </t>
  </si>
  <si>
    <t xml:space="preserve">Wélida Amanda Correa dos Reis </t>
  </si>
  <si>
    <t xml:space="preserve">Irineu Vieira Gonzaga </t>
  </si>
  <si>
    <t xml:space="preserve">Laura Aparecida Correia </t>
  </si>
  <si>
    <t xml:space="preserve">Célia Maria Souza </t>
  </si>
  <si>
    <t>Célia de Maura Cruz</t>
  </si>
  <si>
    <t xml:space="preserve">João Adevair Alves </t>
  </si>
  <si>
    <t>Nair Maria Marques</t>
  </si>
  <si>
    <t>Durcineia P. Freitas</t>
  </si>
  <si>
    <t>07/02/2023 - Terça - Feira</t>
  </si>
  <si>
    <t xml:space="preserve">Jéssica Loren Costa </t>
  </si>
  <si>
    <t>Iranir da Cruz</t>
  </si>
  <si>
    <t>Divina Maria</t>
  </si>
  <si>
    <t xml:space="preserve">João Pedro Bolzan Moraes </t>
  </si>
  <si>
    <t>Selma Aparecda Leonardo da Silva Ventura</t>
  </si>
  <si>
    <t>Perola Barbosa Brito</t>
  </si>
  <si>
    <t xml:space="preserve">Raimundo Pessoa </t>
  </si>
  <si>
    <t>Eduardo E. Rodrigues</t>
  </si>
  <si>
    <t>14/02/2023 - Terça - Feira</t>
  </si>
  <si>
    <t>Doraci Ferreira Pereira</t>
  </si>
  <si>
    <t>Melissa Victoria S. de Medeiros</t>
  </si>
  <si>
    <t>Eliane Angelica Costa</t>
  </si>
  <si>
    <t xml:space="preserve">Matias Pereira da Silva </t>
  </si>
  <si>
    <t xml:space="preserve">Maria Helena da Silva Noronha </t>
  </si>
  <si>
    <t xml:space="preserve">Alice Noronha Moreira </t>
  </si>
  <si>
    <t xml:space="preserve">Sofia Rainha Moreira </t>
  </si>
  <si>
    <t xml:space="preserve">Larissa dos Santos Pereira </t>
  </si>
  <si>
    <t xml:space="preserve">Jorge Henrique Paizante </t>
  </si>
  <si>
    <t xml:space="preserve">Maristela Alves dos Santos </t>
  </si>
  <si>
    <t xml:space="preserve">Altamiro de Paula Salazar </t>
  </si>
  <si>
    <t>Paulo Cézar Henrique Gomes</t>
  </si>
  <si>
    <t xml:space="preserve">Eloa Vitória Mauricio de Arruda </t>
  </si>
  <si>
    <t xml:space="preserve">Rita Alves dos Santos </t>
  </si>
  <si>
    <t xml:space="preserve">Margarida de Oliveira Lima </t>
  </si>
  <si>
    <t xml:space="preserve">Maiki Castro de Oliveira </t>
  </si>
  <si>
    <t xml:space="preserve">Elaisa Constâncio </t>
  </si>
  <si>
    <t>Ivanira Maria Luiza</t>
  </si>
  <si>
    <t xml:space="preserve">Heitor Ferreira Catelane </t>
  </si>
  <si>
    <t xml:space="preserve">Juraci Atanásio do Nascimento </t>
  </si>
  <si>
    <t xml:space="preserve">Sueli Gonçalves Constâncio </t>
  </si>
  <si>
    <t xml:space="preserve">Hélio Constâncio </t>
  </si>
  <si>
    <t>Kaique de Paula Oliveira</t>
  </si>
  <si>
    <t>Maria Silvana</t>
  </si>
  <si>
    <t>Direto para Dr. Daniel.</t>
  </si>
  <si>
    <t xml:space="preserve">Marlene Cabral Dias de Souza </t>
  </si>
  <si>
    <t>28/02/2023 - Terça - Feira</t>
  </si>
  <si>
    <t>Adão Bernado da Silva</t>
  </si>
  <si>
    <t>Rosimere Paizante</t>
  </si>
  <si>
    <t>Isadora Bruna E. Freitas</t>
  </si>
  <si>
    <t>Angela Mª Neto</t>
  </si>
  <si>
    <t>Mª das Graças Oliveira Porto</t>
  </si>
  <si>
    <t>Arthur Henrique Greis</t>
  </si>
  <si>
    <t>Euclides dos Santos Vieira</t>
  </si>
  <si>
    <t xml:space="preserve">Denilce Lúcia Guerra </t>
  </si>
  <si>
    <t xml:space="preserve">Lentes de Contatos </t>
  </si>
  <si>
    <t xml:space="preserve">Maria Eduarda de Jesus Oliveira </t>
  </si>
  <si>
    <t xml:space="preserve">Fernanda Thomas Gomes </t>
  </si>
  <si>
    <t xml:space="preserve">Eduarda Victória Vieira Silvano </t>
  </si>
  <si>
    <t xml:space="preserve">Poliane de Oliveira dos Santos </t>
  </si>
  <si>
    <t>Thiago Carvalho de Almeida</t>
  </si>
  <si>
    <t>Eliane Bezerra da Silva</t>
  </si>
  <si>
    <t>Maria da Conceição Sales Sila</t>
  </si>
  <si>
    <t xml:space="preserve">Adenir da Fonseca Gonzaga </t>
  </si>
  <si>
    <t xml:space="preserve">Ingrid Janaine de Oliveira Prata </t>
  </si>
  <si>
    <t xml:space="preserve">Wasington dos Santos Galvino </t>
  </si>
  <si>
    <t xml:space="preserve">Dorvina Fernandes Cabral </t>
  </si>
  <si>
    <t>Irani Anacleto Silva</t>
  </si>
  <si>
    <t xml:space="preserve">Gerusa Moreira Barros </t>
  </si>
  <si>
    <t xml:space="preserve">Luciano Bertolácio da Silva </t>
  </si>
  <si>
    <t xml:space="preserve">Vanda Maria Alves </t>
  </si>
  <si>
    <t xml:space="preserve">Leandro Candido Barbosa </t>
  </si>
  <si>
    <t>14/03/2023 - Terça - Feira</t>
  </si>
  <si>
    <t>Madalena Alves Silva Barbosa</t>
  </si>
  <si>
    <t xml:space="preserve">Nilton Estevão do Nascimento </t>
  </si>
  <si>
    <t xml:space="preserve">Marlon Brando F. da Silva </t>
  </si>
  <si>
    <t xml:space="preserve">Safira Ferreira </t>
  </si>
  <si>
    <t>Raissa Guimarães Chiabai</t>
  </si>
  <si>
    <t xml:space="preserve">Ailes de Souza Lima </t>
  </si>
  <si>
    <t xml:space="preserve">Thatiany Perini Guerra Fernandes </t>
  </si>
  <si>
    <t xml:space="preserve">Theo Freitas Gomes </t>
  </si>
  <si>
    <t>30,00 abatidos nos óculos</t>
  </si>
  <si>
    <t xml:space="preserve">Bruna Grazielle Valério </t>
  </si>
  <si>
    <t>Natália Madalena de Souza Brito</t>
  </si>
  <si>
    <t>Para Dr.</t>
  </si>
  <si>
    <t>Ludimila Aparecida Vaz</t>
  </si>
  <si>
    <t>Priscila Moura Marçal</t>
  </si>
  <si>
    <t xml:space="preserve">Adriana Aparecida Dias </t>
  </si>
  <si>
    <t xml:space="preserve">Diego Teixeira Machado Silva </t>
  </si>
  <si>
    <t>Mateus Henrique Cardoso Onofre</t>
  </si>
  <si>
    <t>Rodolfo Thuster</t>
  </si>
  <si>
    <t xml:space="preserve">Estáquio Dantas </t>
  </si>
  <si>
    <t xml:space="preserve">Anália Ferreira dos Santos </t>
  </si>
  <si>
    <t xml:space="preserve">Rhaykonen Luyd Moreira Rocha </t>
  </si>
  <si>
    <t xml:space="preserve">Alexandra Moreira da Silva </t>
  </si>
  <si>
    <t>Ana Maria Côrtes</t>
  </si>
  <si>
    <t xml:space="preserve">Erli de Oliveira Alves </t>
  </si>
  <si>
    <t>Sofia de Miranda Henriques</t>
  </si>
  <si>
    <t>Hakylla Fernanda Rodrigues Vaz</t>
  </si>
  <si>
    <t>Ivani Amaro Gomes</t>
  </si>
  <si>
    <t xml:space="preserve">Vera Lúcia Pinto Vieira </t>
  </si>
  <si>
    <t xml:space="preserve">Agrinaldo Vieira </t>
  </si>
  <si>
    <t>21/03/2023 - Terça - Feira</t>
  </si>
  <si>
    <t xml:space="preserve">Rosiane Modesto Santana </t>
  </si>
  <si>
    <t xml:space="preserve">Denival Leôncio </t>
  </si>
  <si>
    <t xml:space="preserve">Sebastião Rodrigues Martins </t>
  </si>
  <si>
    <t>Josete Catelane de Souza</t>
  </si>
  <si>
    <t xml:space="preserve">Gustavo Gregório da Silva </t>
  </si>
  <si>
    <t xml:space="preserve">Sueli Fagundes da Cunha </t>
  </si>
  <si>
    <t xml:space="preserve">Maria José de Oliveira Brito </t>
  </si>
  <si>
    <t xml:space="preserve">Maria Aparecida de Oliveira </t>
  </si>
  <si>
    <t>clie</t>
  </si>
  <si>
    <t xml:space="preserve">Marcelo Ricardo dos Santos </t>
  </si>
  <si>
    <t>Sebastião Vargas</t>
  </si>
  <si>
    <t>Deisemeire Alves da Silva</t>
  </si>
  <si>
    <t>Gilda Vasconcelos</t>
  </si>
  <si>
    <t xml:space="preserve">Neuzair Paizante Verli Neto </t>
  </si>
  <si>
    <t xml:space="preserve">Elinete Rodrigues Amorin </t>
  </si>
  <si>
    <t>28/03/2023 - Terça - Feira</t>
  </si>
  <si>
    <t xml:space="preserve">Genésio Gomes Moreira </t>
  </si>
  <si>
    <t xml:space="preserve">Sônia Cordeiro </t>
  </si>
  <si>
    <t xml:space="preserve">Zélia Merlin </t>
  </si>
  <si>
    <t xml:space="preserve">Lecira Silva Rocha </t>
  </si>
  <si>
    <t xml:space="preserve">Marlúcia da Silva </t>
  </si>
  <si>
    <t xml:space="preserve">Enilda Alberto dos Santos </t>
  </si>
  <si>
    <t xml:space="preserve">Ariane Marcela Oliveira </t>
  </si>
  <si>
    <t>Leonice Marçal Dias</t>
  </si>
  <si>
    <t xml:space="preserve">Maria Alice Alves Dias </t>
  </si>
  <si>
    <t xml:space="preserve">Mariuza de Oliveira Silva </t>
  </si>
  <si>
    <t xml:space="preserve">Maria Clara Vieira </t>
  </si>
  <si>
    <t>Josilene Gonçalves de Almeida</t>
  </si>
  <si>
    <t xml:space="preserve">Benjamim Henrique de Oliveira </t>
  </si>
  <si>
    <t>Isac Silva Reis</t>
  </si>
  <si>
    <t>Onivaldo Fonseca Siqueira</t>
  </si>
  <si>
    <t>Matheus Garcia Santos</t>
  </si>
  <si>
    <t>04/04/2023 - Terça - Feira</t>
  </si>
  <si>
    <t xml:space="preserve">Rosa Maria </t>
  </si>
  <si>
    <t xml:space="preserve">Maria Madalena Euzébio </t>
  </si>
  <si>
    <t xml:space="preserve">Késia Euzébio </t>
  </si>
  <si>
    <t xml:space="preserve">Vinício Rodrigues de Souza </t>
  </si>
  <si>
    <t xml:space="preserve">Altivo Abreu e Silva </t>
  </si>
  <si>
    <t xml:space="preserve">Onofre Soares Teixeira </t>
  </si>
  <si>
    <t xml:space="preserve">Marina Oliveira da Silva </t>
  </si>
  <si>
    <t xml:space="preserve">Direto para o Dr. Daniel </t>
  </si>
  <si>
    <t xml:space="preserve">Pedro Afonso </t>
  </si>
  <si>
    <t>Jean Gomes de Souza</t>
  </si>
  <si>
    <t xml:space="preserve">Jorciana Moreira de Oliveira </t>
  </si>
  <si>
    <t xml:space="preserve">Ana Claudia Barros </t>
  </si>
  <si>
    <t>Sophia Natalli Vilaça Almondes</t>
  </si>
  <si>
    <t xml:space="preserve">Ronaldo de Almeida Mariano </t>
  </si>
  <si>
    <t xml:space="preserve">Eduardo Silvano da Silva </t>
  </si>
  <si>
    <t xml:space="preserve">João Bento Filho </t>
  </si>
  <si>
    <t xml:space="preserve">Melissa Antonela Oliveira Reis </t>
  </si>
  <si>
    <t xml:space="preserve">Querolaine Stéfani Gonçalves Martins </t>
  </si>
  <si>
    <t xml:space="preserve">Andrea Rosa Oliveira </t>
  </si>
  <si>
    <t xml:space="preserve">Valéria Ferreira da Silva Nunes </t>
  </si>
  <si>
    <t xml:space="preserve">Midalina Lopes Cordeiro </t>
  </si>
  <si>
    <t>Manoel José Nunes</t>
  </si>
  <si>
    <t xml:space="preserve">RuthLéia do Carmo </t>
  </si>
  <si>
    <t xml:space="preserve">Isabelly da Costa Braga </t>
  </si>
  <si>
    <t xml:space="preserve">Solange Aparecida da Silva </t>
  </si>
  <si>
    <t>Direto para Dr.</t>
  </si>
  <si>
    <t>18/04/2023 - Terça - Feira</t>
  </si>
  <si>
    <t xml:space="preserve">João Erides de Almeida </t>
  </si>
  <si>
    <t>José Costa Novaes</t>
  </si>
  <si>
    <t xml:space="preserve">Maria Rosa de Jesus </t>
  </si>
  <si>
    <t xml:space="preserve">Daniel de Oliveira </t>
  </si>
  <si>
    <t xml:space="preserve">Danielly Xavier </t>
  </si>
  <si>
    <t xml:space="preserve">Suely Tomaz da Silva </t>
  </si>
  <si>
    <t xml:space="preserve">Devanilson Ambrósio </t>
  </si>
  <si>
    <t>Debora Cristina dos Reis de Oliveira</t>
  </si>
  <si>
    <t xml:space="preserve">Matheus Cristian </t>
  </si>
  <si>
    <t xml:space="preserve">Graciana Lemos </t>
  </si>
  <si>
    <t xml:space="preserve">Lara Cristina Ferrera da Silva  </t>
  </si>
  <si>
    <t>Cristiano Carlos de Oliveira Souza</t>
  </si>
  <si>
    <t>04/05/2023 - Quinta - Feira</t>
  </si>
  <si>
    <t>Sonita Mª da Silva</t>
  </si>
  <si>
    <t>Pierre Ferreira S. Costa</t>
  </si>
  <si>
    <t>Jose Ribeiro de Souza</t>
  </si>
  <si>
    <t>Elio Gomes de Moura</t>
  </si>
  <si>
    <t>Geralda Ap. Dias</t>
  </si>
  <si>
    <t>Adelia Mª Costa</t>
  </si>
  <si>
    <t xml:space="preserve">Ivone Gabriela </t>
  </si>
  <si>
    <t xml:space="preserve">Maykelly Lopes Nunes da Silva </t>
  </si>
  <si>
    <t xml:space="preserve">Viviane Aparecida Almeida Rodrigues  </t>
  </si>
  <si>
    <t>Assinou nota restante</t>
  </si>
  <si>
    <t>Lucimar Maria de Almeida Luz</t>
  </si>
  <si>
    <t xml:space="preserve">Mateus Gonçalves Liberato </t>
  </si>
  <si>
    <t xml:space="preserve">Fábio Martins de Santana </t>
  </si>
  <si>
    <t xml:space="preserve">Francisca Campos Coelho </t>
  </si>
  <si>
    <t xml:space="preserve">Margarete Cabral dos Santos Bento </t>
  </si>
  <si>
    <t xml:space="preserve">Pierre Henrique Melgaço dos Santos </t>
  </si>
  <si>
    <t xml:space="preserve">Altimar Kiepper </t>
  </si>
  <si>
    <t xml:space="preserve">Patrícia Furtado Pessoa </t>
  </si>
  <si>
    <t xml:space="preserve">Mirela Martins Souza </t>
  </si>
  <si>
    <t xml:space="preserve">Rafael de Freitas Moraes </t>
  </si>
  <si>
    <t xml:space="preserve">Maria Clara Robadel Máximo </t>
  </si>
  <si>
    <t xml:space="preserve">Leiliane Fernandes Silva </t>
  </si>
  <si>
    <t xml:space="preserve">Nayama Rodrigues da Silva </t>
  </si>
  <si>
    <t>Maria Angela Furtado Pessoa</t>
  </si>
  <si>
    <t xml:space="preserve">Doralina Borher de Azevedo </t>
  </si>
  <si>
    <t xml:space="preserve">Jhason Nunes Paizante </t>
  </si>
  <si>
    <t xml:space="preserve">José Antônio Moreira Valério da Silva </t>
  </si>
  <si>
    <t xml:space="preserve">Cézar Martins da Fonseca </t>
  </si>
  <si>
    <t xml:space="preserve">Gustavo da Silva Coelho </t>
  </si>
  <si>
    <t xml:space="preserve">Valter Miquilino de Souza </t>
  </si>
  <si>
    <t xml:space="preserve">Amabile Eduarda Pereira de Oliveira </t>
  </si>
  <si>
    <t>Danúbia de Melo Oliveira</t>
  </si>
  <si>
    <t xml:space="preserve">Wesley Augusto </t>
  </si>
  <si>
    <t xml:space="preserve">Elza Medeiros Freitas </t>
  </si>
  <si>
    <t xml:space="preserve">Marlene Fortunato Nascimento </t>
  </si>
  <si>
    <t xml:space="preserve">Rael Alves Castro </t>
  </si>
  <si>
    <t xml:space="preserve">16/05/2023 - Terça - Feira </t>
  </si>
  <si>
    <t>Ivanildes Marlene Gonçalves</t>
  </si>
  <si>
    <t xml:space="preserve">Seni Alves Abreu </t>
  </si>
  <si>
    <t>Neide Rosa de Souza Marques</t>
  </si>
  <si>
    <t xml:space="preserve">Cainan Victor Fernandes Correia </t>
  </si>
  <si>
    <t xml:space="preserve">Luciana Do Carmo Ferreira </t>
  </si>
  <si>
    <t>Irineia Rodrigues do Nascimento</t>
  </si>
  <si>
    <t xml:space="preserve">Eliete de Oliveira </t>
  </si>
  <si>
    <t xml:space="preserve">Sheila Melo de Oliveira </t>
  </si>
  <si>
    <t>Diana Pereira da Silva</t>
  </si>
  <si>
    <t>Nicolas Batista</t>
  </si>
  <si>
    <t>Lucimar Batista</t>
  </si>
  <si>
    <t xml:space="preserve">Alfino Nicácio de Freitas </t>
  </si>
  <si>
    <t xml:space="preserve">Sonamita da Silva Oliveira </t>
  </si>
  <si>
    <t xml:space="preserve">Julierme Silva de Oliveira Freitas </t>
  </si>
  <si>
    <t xml:space="preserve">Angela Silvana da Silva </t>
  </si>
  <si>
    <t xml:space="preserve">30/05/2023 - Terça - Feira </t>
  </si>
  <si>
    <t>Jaime Pedro Barbosa</t>
  </si>
  <si>
    <t>Midolina Lopes Cordeiro</t>
  </si>
  <si>
    <t>Geovana Emiliana Liberato</t>
  </si>
  <si>
    <t>Mª Helena R. Amancio</t>
  </si>
  <si>
    <t>Genesio Gomes Pereira</t>
  </si>
  <si>
    <t xml:space="preserve">Altamiro Valeriano Coelho </t>
  </si>
  <si>
    <t xml:space="preserve">Zeni Arruda Camargo Pereira </t>
  </si>
  <si>
    <t xml:space="preserve">Silvanete Oliveira Carvalho </t>
  </si>
  <si>
    <t xml:space="preserve">Gesilda Alves da Silva </t>
  </si>
  <si>
    <t>Conceiçao Miguel</t>
  </si>
  <si>
    <t>Kesia Nunes Cabral</t>
  </si>
  <si>
    <t>Bernardo Gabriel</t>
  </si>
  <si>
    <t xml:space="preserve">Ester Campos Barbosa Assis </t>
  </si>
  <si>
    <t xml:space="preserve">Doraci Ferreira </t>
  </si>
  <si>
    <t xml:space="preserve">Patrícia Emerick </t>
  </si>
  <si>
    <t xml:space="preserve">Angela Costa </t>
  </si>
  <si>
    <t xml:space="preserve">Andreia de Faria Pereira </t>
  </si>
  <si>
    <t>Jennifer Ferreira de Moraes</t>
  </si>
  <si>
    <t>Beatriz Moulaz</t>
  </si>
  <si>
    <t xml:space="preserve">Alice Correia da Cruz </t>
  </si>
  <si>
    <t xml:space="preserve">Vai pagar 50,00 depois </t>
  </si>
  <si>
    <t>PIX MATHEUS</t>
  </si>
  <si>
    <t xml:space="preserve">06/06/2023 - Terça - Feira </t>
  </si>
  <si>
    <t xml:space="preserve">Maria de Fátima Silva </t>
  </si>
  <si>
    <t xml:space="preserve">Adenir Soares Falcão </t>
  </si>
  <si>
    <t>Ana Paula Fonseca</t>
  </si>
  <si>
    <t xml:space="preserve">Estefania de Assis Rodrigues </t>
  </si>
  <si>
    <t xml:space="preserve">Corino Rodrigues Lopes </t>
  </si>
  <si>
    <t xml:space="preserve">Deisiany da Silva Dias </t>
  </si>
  <si>
    <t xml:space="preserve">Maria Erotildes de Jesus Ferreira </t>
  </si>
  <si>
    <t xml:space="preserve">Ayla Ribeiro da Silva </t>
  </si>
  <si>
    <t xml:space="preserve">Acioli Maria Valério </t>
  </si>
  <si>
    <t xml:space="preserve">Claúdio Pereira </t>
  </si>
  <si>
    <t xml:space="preserve">Heitor Ferreira Catelani </t>
  </si>
  <si>
    <t xml:space="preserve">Neuriza de Souza Rodrigues Basílio </t>
  </si>
  <si>
    <t xml:space="preserve">Stefania de Oliveira Pacheco </t>
  </si>
  <si>
    <t xml:space="preserve">Rannielly Avelina de Paula </t>
  </si>
  <si>
    <t xml:space="preserve">Heloisa Cristina Azevedo </t>
  </si>
  <si>
    <t xml:space="preserve">Natieli Rosa Salazar </t>
  </si>
  <si>
    <t xml:space="preserve">Talita Leandra Silva </t>
  </si>
  <si>
    <t xml:space="preserve">Lentes de Contato </t>
  </si>
  <si>
    <t xml:space="preserve">13/06/2023 - Terça - Feira </t>
  </si>
  <si>
    <t xml:space="preserve">Euzinete Rodrigues </t>
  </si>
  <si>
    <t xml:space="preserve">Jonas Dias Fernandes </t>
  </si>
  <si>
    <t xml:space="preserve">Clemilda Felizardo Souza </t>
  </si>
  <si>
    <t xml:space="preserve">Joana D´arc Oliveira de Assis </t>
  </si>
  <si>
    <t xml:space="preserve">Felipe Sued Gonçalves Lopes </t>
  </si>
  <si>
    <t xml:space="preserve">Silvane Aparecida de Oliveira Cristo </t>
  </si>
  <si>
    <t>Pedro Henrique Messias</t>
  </si>
  <si>
    <t xml:space="preserve">Bernadete Arreco </t>
  </si>
  <si>
    <t xml:space="preserve">Maria Helena do Santos </t>
  </si>
  <si>
    <t xml:space="preserve">vai voltar </t>
  </si>
  <si>
    <t xml:space="preserve">Sueli de Oliveira Alves Costa </t>
  </si>
  <si>
    <t xml:space="preserve">Juraci Prudêncio Pinto </t>
  </si>
  <si>
    <t>Maria Evangelista Miranda</t>
  </si>
  <si>
    <t xml:space="preserve">Raquel de Almeida Rosa Barros </t>
  </si>
  <si>
    <t>Thainatila Lima de Oliveira</t>
  </si>
  <si>
    <t xml:space="preserve">Karolaine Rocha Silva </t>
  </si>
  <si>
    <t xml:space="preserve">Marcelo Rufino Alves </t>
  </si>
  <si>
    <t>Tiago Junior de Oliveira</t>
  </si>
  <si>
    <t xml:space="preserve">27/06/2023 - Terça - Feira </t>
  </si>
  <si>
    <t xml:space="preserve">Leonor Lopes dos Santos de Souza </t>
  </si>
  <si>
    <t xml:space="preserve">Messias Garcia </t>
  </si>
  <si>
    <t>Maria Elizabeth Souza</t>
  </si>
  <si>
    <t xml:space="preserve">Neuza Maria Adriano </t>
  </si>
  <si>
    <t xml:space="preserve">Emanuely Stefanny Cândida </t>
  </si>
  <si>
    <t xml:space="preserve">Joyce da Silva Souza </t>
  </si>
  <si>
    <t xml:space="preserve">Carla Nunes Martins </t>
  </si>
  <si>
    <t xml:space="preserve">Joaquina Alves da Silva </t>
  </si>
  <si>
    <t xml:space="preserve">Maria Clara Chaves Teixeira </t>
  </si>
  <si>
    <t xml:space="preserve">Vai olhar depois </t>
  </si>
  <si>
    <t xml:space="preserve">Maria da Penha Fiel Valério </t>
  </si>
  <si>
    <t xml:space="preserve">Davi Cândido Gonçalves de Souza </t>
  </si>
  <si>
    <t xml:space="preserve">20,00 pix </t>
  </si>
  <si>
    <t xml:space="preserve">Ana Paula Ferreira Garcia </t>
  </si>
  <si>
    <t xml:space="preserve">Guilhermina Alves da Cruz </t>
  </si>
  <si>
    <t xml:space="preserve">Wendell Magkell Dias Fernandes Correia </t>
  </si>
  <si>
    <t xml:space="preserve">Emilly Prata </t>
  </si>
  <si>
    <t xml:space="preserve">Karita Kelvin de Souza Oliveira </t>
  </si>
  <si>
    <t xml:space="preserve">Wantuil Alves da Silva </t>
  </si>
  <si>
    <t>Mª dos Santos Oliveira Damasceno</t>
  </si>
  <si>
    <t xml:space="preserve">Rosiane Silva de Freitas </t>
  </si>
  <si>
    <t xml:space="preserve">Arthur Eugênio Gonçalves Dias de Moura </t>
  </si>
  <si>
    <t xml:space="preserve">Gleiciane Rosa Gonçalves Dias de Moura </t>
  </si>
  <si>
    <t xml:space="preserve">Edna Gregório Catelane </t>
  </si>
  <si>
    <t xml:space="preserve">Patrícia Gregório de Souza Catelane </t>
  </si>
  <si>
    <t xml:space="preserve">Samara Ketelen de Freitas Gomes </t>
  </si>
  <si>
    <t xml:space="preserve">Brasilina Menegasso de Aguiar </t>
  </si>
  <si>
    <t xml:space="preserve">Tamires dos Santos Batista </t>
  </si>
  <si>
    <t xml:space="preserve">Enzo Kevin Verbeno Milagre </t>
  </si>
  <si>
    <t xml:space="preserve">Willian Pereira Conceição </t>
  </si>
  <si>
    <t xml:space="preserve">Nirta Hespanhol de Freitas </t>
  </si>
  <si>
    <t xml:space="preserve">Luíza Miller de Lana Marques </t>
  </si>
  <si>
    <t>Mylenne Cabral</t>
  </si>
  <si>
    <t xml:space="preserve">04/07/2023 - Terça - Feira </t>
  </si>
  <si>
    <t xml:space="preserve">Sandra Henrique </t>
  </si>
  <si>
    <t xml:space="preserve">Vandeir Alves do Nascimento </t>
  </si>
  <si>
    <t xml:space="preserve">Luzia França </t>
  </si>
  <si>
    <t>Dr.</t>
  </si>
  <si>
    <t xml:space="preserve">Nicolas Marques Brandão </t>
  </si>
  <si>
    <t xml:space="preserve">Thalita Medeiros </t>
  </si>
  <si>
    <t xml:space="preserve">Margarida França </t>
  </si>
  <si>
    <t>Isabela Vilaça Almondes</t>
  </si>
  <si>
    <t xml:space="preserve">José Pedro Vilaça </t>
  </si>
  <si>
    <t xml:space="preserve">Adeildo Rodrigues Amorin </t>
  </si>
  <si>
    <t xml:space="preserve">Olympia Regina Almeida Quadros </t>
  </si>
  <si>
    <t xml:space="preserve">Douglas Gomes da Silva </t>
  </si>
  <si>
    <t>Marcos Peçanha veloso</t>
  </si>
  <si>
    <t xml:space="preserve">Lucas Patrick Gomes </t>
  </si>
  <si>
    <t xml:space="preserve">Amanda Sandy Cristo </t>
  </si>
  <si>
    <t xml:space="preserve">11/07/2023 - Terça - Feira </t>
  </si>
  <si>
    <t xml:space="preserve">Fernando Pereira Santana </t>
  </si>
  <si>
    <t xml:space="preserve">Madalena Alves Souza </t>
  </si>
  <si>
    <t xml:space="preserve">Horacina Rufino de Souza Soares </t>
  </si>
  <si>
    <t xml:space="preserve">Nilo Francisco Souza </t>
  </si>
  <si>
    <t xml:space="preserve">Anthony Sales de Oliveira </t>
  </si>
  <si>
    <t xml:space="preserve">José Pereira da Costa </t>
  </si>
  <si>
    <t xml:space="preserve">Odete Ferreira </t>
  </si>
  <si>
    <t xml:space="preserve">Rafaela Lopes de Faria </t>
  </si>
  <si>
    <t xml:space="preserve">Ireni da Cunha Oliveira </t>
  </si>
  <si>
    <t xml:space="preserve">Edeilson de Carvalho Silva </t>
  </si>
  <si>
    <t>dr</t>
  </si>
  <si>
    <t xml:space="preserve">Angelo Keler da Silva </t>
  </si>
  <si>
    <t xml:space="preserve">Sergiane Gomes </t>
  </si>
  <si>
    <t xml:space="preserve">Gilson Rodrigues De Oliveira </t>
  </si>
  <si>
    <t>Irani Correia</t>
  </si>
  <si>
    <t xml:space="preserve">Paula Vieira </t>
  </si>
  <si>
    <t xml:space="preserve">Luciene Jacinto </t>
  </si>
  <si>
    <t xml:space="preserve">Edilson Pereira Dias </t>
  </si>
  <si>
    <t>Alice De Oliveira Barbosa</t>
  </si>
  <si>
    <t xml:space="preserve">Ivanildes Alves Silva </t>
  </si>
  <si>
    <t>Edimilson Dias Pereira</t>
  </si>
  <si>
    <t>Ivone Terezinha</t>
  </si>
  <si>
    <t xml:space="preserve">Euza Robadel </t>
  </si>
  <si>
    <t xml:space="preserve">Vanessa da Silva Fidelis </t>
  </si>
  <si>
    <t>Desconto 50,00 no oculos</t>
  </si>
  <si>
    <t>desconto 50,00 no oculos</t>
  </si>
  <si>
    <t xml:space="preserve">Wilson Daniel do Carmo </t>
  </si>
  <si>
    <t>Shayenny Lima de Souza</t>
  </si>
  <si>
    <t xml:space="preserve">25/07/2023 - Terça - Feira </t>
  </si>
  <si>
    <t>Mayra Caetano</t>
  </si>
  <si>
    <t>Rafael Mendes da Silva</t>
  </si>
  <si>
    <t>Raissa Gomes Ventura</t>
  </si>
  <si>
    <t xml:space="preserve">Mª Isabel Cattelani  </t>
  </si>
  <si>
    <t>Isabella Amaral</t>
  </si>
  <si>
    <t>Eva Marques Cristo</t>
  </si>
  <si>
    <t>Neuza Pereira da Silva Geronimo</t>
  </si>
  <si>
    <t xml:space="preserve">Azenilde Almeida Costa </t>
  </si>
  <si>
    <t xml:space="preserve">Isadora Bruna Emerick de Freitas </t>
  </si>
  <si>
    <t xml:space="preserve">Erlana Gomes da Silva </t>
  </si>
  <si>
    <t xml:space="preserve">Auzi Batista Santos </t>
  </si>
  <si>
    <t xml:space="preserve">Gabriel Souza Sales </t>
  </si>
  <si>
    <t>Adao Custodio</t>
  </si>
  <si>
    <t>Zelia Barbosa Assis</t>
  </si>
  <si>
    <t xml:space="preserve">Hevelin de Miranda Alves </t>
  </si>
  <si>
    <t xml:space="preserve">Natália Júlia de Oliveira Cruz </t>
  </si>
  <si>
    <t xml:space="preserve">Thais de Oliveira Santos </t>
  </si>
  <si>
    <t>Lorenzo Emanuel</t>
  </si>
  <si>
    <t>Melissa Alves Pires</t>
  </si>
  <si>
    <t xml:space="preserve">Bruna de Oliveira Ribeiro Cunha </t>
  </si>
  <si>
    <t xml:space="preserve">Maria Creuza </t>
  </si>
  <si>
    <t xml:space="preserve">Gerce Alves de Oliveira </t>
  </si>
  <si>
    <t xml:space="preserve">Maria Eli Gomes </t>
  </si>
  <si>
    <t>Keller Luiz Vieira</t>
  </si>
  <si>
    <t xml:space="preserve">Carlos Eduardo Valerio Azevedo </t>
  </si>
  <si>
    <t xml:space="preserve">Minervina Luiza da Silva </t>
  </si>
  <si>
    <t xml:space="preserve">Djalma Jacob de Almeida </t>
  </si>
  <si>
    <t>Dhiolino Almeida</t>
  </si>
  <si>
    <t xml:space="preserve">Gina Márcia Catalunha Luiz </t>
  </si>
  <si>
    <t xml:space="preserve">Jéssica Cristo </t>
  </si>
  <si>
    <t xml:space="preserve">Vitor Emanuel de Oliveira Santos </t>
  </si>
  <si>
    <t>Vai pagar depois</t>
  </si>
  <si>
    <t>Lc</t>
  </si>
  <si>
    <t>dr Desc. No oculos</t>
  </si>
  <si>
    <t xml:space="preserve">01/08/2023 - Terça - Feira </t>
  </si>
  <si>
    <t xml:space="preserve">João Alves Oliveira </t>
  </si>
  <si>
    <t xml:space="preserve">Pietra de Souza Coutinho </t>
  </si>
  <si>
    <t xml:space="preserve">Corina Gonçalves Lopes </t>
  </si>
  <si>
    <t xml:space="preserve">Zélio Barbosa </t>
  </si>
  <si>
    <t xml:space="preserve">Luana Mara de Souza Nunes Cabral </t>
  </si>
  <si>
    <t xml:space="preserve">Byanka Rédlen Braga Nascimento </t>
  </si>
  <si>
    <t xml:space="preserve">Luiz Gonzaga Ramos </t>
  </si>
  <si>
    <t xml:space="preserve">Edelicia Ferreira Vicente </t>
  </si>
  <si>
    <t xml:space="preserve">Olga Vicente Juvercino </t>
  </si>
  <si>
    <t>dr.</t>
  </si>
  <si>
    <t xml:space="preserve">Marcela Vargas Resende </t>
  </si>
  <si>
    <t xml:space="preserve">Sibely Vargas Resende </t>
  </si>
  <si>
    <t xml:space="preserve">Marcos Gabriel Cândido de Souza </t>
  </si>
  <si>
    <t>Neuri Mª Cabral</t>
  </si>
  <si>
    <t xml:space="preserve">Marcelo Resende </t>
  </si>
  <si>
    <t xml:space="preserve">Matheus Henrique Luiz </t>
  </si>
  <si>
    <t xml:space="preserve">08/08/2023 - Terça - Feira </t>
  </si>
  <si>
    <t>Degmaria de Moura</t>
  </si>
  <si>
    <t xml:space="preserve">Andréia Viana Inácio </t>
  </si>
  <si>
    <t xml:space="preserve">Maria Eduarda da Silva Martins </t>
  </si>
  <si>
    <t>Osvaldo da Silva</t>
  </si>
  <si>
    <t xml:space="preserve">Kélita Ferreira Anacleto </t>
  </si>
  <si>
    <t xml:space="preserve">Marilza da Silva </t>
  </si>
  <si>
    <t>Paulina Miranda de Souza</t>
  </si>
  <si>
    <t>Ireneia Salles Lisboa</t>
  </si>
  <si>
    <t xml:space="preserve">Dr. Daniel </t>
  </si>
  <si>
    <t xml:space="preserve">Emanuel Gama Lopes </t>
  </si>
  <si>
    <t xml:space="preserve">Jhones Stefane </t>
  </si>
  <si>
    <t xml:space="preserve">Maria de Lourdes Sunderhus Ferreira </t>
  </si>
  <si>
    <t xml:space="preserve">Gabriel Araújo Robadel </t>
  </si>
  <si>
    <t xml:space="preserve">Ana Lívia Rodrigues Vilaça </t>
  </si>
  <si>
    <t xml:space="preserve">Douglas de Souza Vilaça </t>
  </si>
  <si>
    <t xml:space="preserve">Melissa Carvalho Teixeira </t>
  </si>
  <si>
    <t xml:space="preserve">15/08/2023 - Terça - Feira </t>
  </si>
  <si>
    <t>Lucimar Rodrigues</t>
  </si>
  <si>
    <t>Jacson de Oliveira</t>
  </si>
  <si>
    <t>Andrônico Falcão</t>
  </si>
  <si>
    <t xml:space="preserve">Fernanda Gonçalves Teixeira </t>
  </si>
  <si>
    <t xml:space="preserve">Maria Aparecida Robadel </t>
  </si>
  <si>
    <t>Jeferson da Silva Santos</t>
  </si>
  <si>
    <t>Marcelo Lopes da Silva</t>
  </si>
  <si>
    <t xml:space="preserve">Rosilene Cattelani Costa </t>
  </si>
  <si>
    <t xml:space="preserve">Keila Barbosa de Jesus  </t>
  </si>
  <si>
    <t xml:space="preserve">Hellia Oliveira Silva </t>
  </si>
  <si>
    <t xml:space="preserve">Ryhanna Vieira Venâncio </t>
  </si>
  <si>
    <t>Francismaik de Oliveira Assis</t>
  </si>
  <si>
    <t xml:space="preserve">Junia Lopes Borges </t>
  </si>
  <si>
    <t xml:space="preserve">Anna Alice Ventura de Oliveira </t>
  </si>
  <si>
    <t>Jose Maria Tonani</t>
  </si>
  <si>
    <t>Vera Lúcia dos Santos Rocha</t>
  </si>
  <si>
    <t xml:space="preserve">Pix Matheus </t>
  </si>
  <si>
    <t xml:space="preserve">29/08/2023 - Terça - Feira </t>
  </si>
  <si>
    <t>Nelma de Almeida</t>
  </si>
  <si>
    <t>Anselmo Monteiro Lima</t>
  </si>
  <si>
    <t>Raflis Martins</t>
  </si>
  <si>
    <t>Sonia Amorim</t>
  </si>
  <si>
    <t>Pedro Celso Rocha</t>
  </si>
  <si>
    <t>Kaleb de Freitas</t>
  </si>
  <si>
    <t>Rhayssa de Almeida</t>
  </si>
  <si>
    <t>Robison Pessoa</t>
  </si>
  <si>
    <t>Sebastiao Adriano</t>
  </si>
  <si>
    <t>Romido da Silva</t>
  </si>
  <si>
    <t>Irenilda Miranda da Silva</t>
  </si>
  <si>
    <t>Nayara de Castro V. Tonane</t>
  </si>
  <si>
    <t>Creunice Souza Braga</t>
  </si>
  <si>
    <t>$20,00 cartão</t>
  </si>
  <si>
    <t>Raquel Hastenreiter</t>
  </si>
  <si>
    <t>Francisco Souza Braga</t>
  </si>
  <si>
    <t>Natalia Faustino dos Santos</t>
  </si>
  <si>
    <t xml:space="preserve">  Gabriel Santos Vieira</t>
  </si>
  <si>
    <t>Rayka Basilato</t>
  </si>
  <si>
    <t>Vai pagar o restante em ARN</t>
  </si>
  <si>
    <t xml:space="preserve">05/09/2023 - Terça - Feira </t>
  </si>
  <si>
    <t>Jaqueline Leopoldina</t>
  </si>
  <si>
    <t xml:space="preserve">Ivani Alves dos Santos </t>
  </si>
  <si>
    <t xml:space="preserve">Hiara Gabrielly </t>
  </si>
  <si>
    <t xml:space="preserve">Thalia Fantini da Silva </t>
  </si>
  <si>
    <t xml:space="preserve">Irani Correia </t>
  </si>
  <si>
    <t xml:space="preserve">Adrielen Diniz Torres Pereira </t>
  </si>
  <si>
    <t xml:space="preserve">Hemily Victória </t>
  </si>
  <si>
    <t xml:space="preserve">Pouca diferença </t>
  </si>
  <si>
    <t>Lucas Fernandes Borges de Almeida</t>
  </si>
  <si>
    <t xml:space="preserve">Edilza Borges da Silva Almeida </t>
  </si>
  <si>
    <t xml:space="preserve">José Viana da Silva </t>
  </si>
  <si>
    <t>Denozelia Rodrigues</t>
  </si>
  <si>
    <t>Adimilsom Mnachado da Silva</t>
  </si>
  <si>
    <t xml:space="preserve">Olga Rosa Pereira Silva </t>
  </si>
  <si>
    <t xml:space="preserve">Jéssica Amaral de Carvalho </t>
  </si>
  <si>
    <t>Murilo Jose Gonçaives</t>
  </si>
  <si>
    <t xml:space="preserve">Erli de Souza Lima </t>
  </si>
  <si>
    <t>Odeir Silva dos Reis</t>
  </si>
  <si>
    <t xml:space="preserve">Gercina Rita Izabel </t>
  </si>
  <si>
    <t xml:space="preserve">Ronaldo Lopes Ferreira </t>
  </si>
  <si>
    <t xml:space="preserve">Vilma Ferreira de Souza </t>
  </si>
  <si>
    <t>Rhaine Cristina Valentim</t>
  </si>
  <si>
    <t xml:space="preserve">Isabel Garcia Dias </t>
  </si>
  <si>
    <t xml:space="preserve">12/09/2023 - Terça - Feira </t>
  </si>
  <si>
    <t>Cristiani Ferreira de Brito</t>
  </si>
  <si>
    <t>Vinicios Gonçalves Machado</t>
  </si>
  <si>
    <t>Camila Oliveira</t>
  </si>
  <si>
    <t>Marli Guerra Pereira</t>
  </si>
  <si>
    <t>Virgilio Garcia da Silva</t>
  </si>
  <si>
    <t xml:space="preserve">dr. </t>
  </si>
  <si>
    <t>Juvercino Pacheco de Jesus</t>
  </si>
  <si>
    <t xml:space="preserve">Clério Dias Pereira </t>
  </si>
  <si>
    <t xml:space="preserve">Deuza Eli Ventura Trindade </t>
  </si>
  <si>
    <t xml:space="preserve">José Felipe Fialho </t>
  </si>
  <si>
    <t xml:space="preserve">Maria Emilia Dias </t>
  </si>
  <si>
    <t xml:space="preserve">Aleandre Tonani </t>
  </si>
  <si>
    <t>20,00 em pix para Dr. E 50,00 em propaganda</t>
  </si>
  <si>
    <t xml:space="preserve">19/09/2023 - Terça - Feira </t>
  </si>
  <si>
    <t xml:space="preserve">Pedro Dias Neto </t>
  </si>
  <si>
    <t xml:space="preserve">Edinaldo </t>
  </si>
  <si>
    <t xml:space="preserve">Diemerson Gabriel de Souza </t>
  </si>
  <si>
    <t xml:space="preserve">Paulo Cézar Rodrigues </t>
  </si>
  <si>
    <t xml:space="preserve">Joaquim Paulo de Oliveira </t>
  </si>
  <si>
    <t xml:space="preserve">Adelina Vasconcelos </t>
  </si>
  <si>
    <t xml:space="preserve">Gilmar </t>
  </si>
  <si>
    <t xml:space="preserve">Altivo Henrique Neto </t>
  </si>
  <si>
    <t xml:space="preserve">Jhamilly Krystinna Mendes da Silva </t>
  </si>
  <si>
    <t>Noemia Justino dos Reis</t>
  </si>
  <si>
    <t>Rozemira Maria de Oliveira</t>
  </si>
  <si>
    <t xml:space="preserve">Iasmin </t>
  </si>
  <si>
    <t xml:space="preserve">Walisson Guilherme Silva </t>
  </si>
  <si>
    <t xml:space="preserve">Pagamento em dinheiro </t>
  </si>
  <si>
    <t xml:space="preserve">Marcos Vinícius da Silva Ferreira </t>
  </si>
  <si>
    <t xml:space="preserve">03/10/2023 - Terça - Feira </t>
  </si>
  <si>
    <t xml:space="preserve">João Victor Alves Siqueira </t>
  </si>
  <si>
    <t xml:space="preserve">Claryce Neppel Tempone </t>
  </si>
  <si>
    <t>Natiely Vitor Dias</t>
  </si>
  <si>
    <t xml:space="preserve">Rafael Dias Rodrigues </t>
  </si>
  <si>
    <t xml:space="preserve">João Gerônimo </t>
  </si>
  <si>
    <t>Vera Lúcia Alves Gomes Morais</t>
  </si>
  <si>
    <t xml:space="preserve">Gustavo Henrique </t>
  </si>
  <si>
    <t xml:space="preserve">Conceição Aniceto da Costa </t>
  </si>
  <si>
    <t xml:space="preserve">Dilsa Alves Vieira Santos e Silva </t>
  </si>
  <si>
    <t xml:space="preserve">Kaline Emanuele Ferreira Borges </t>
  </si>
  <si>
    <t>Sonia Marques da Silva</t>
  </si>
  <si>
    <t xml:space="preserve">Muryel da Silva Souza </t>
  </si>
  <si>
    <t xml:space="preserve">Maria Aparecida de Almeida Souza </t>
  </si>
  <si>
    <t xml:space="preserve">Marlucia Rodrigues </t>
  </si>
  <si>
    <t>Heloá Vitória Ventura da Silva Paes</t>
  </si>
  <si>
    <t xml:space="preserve">Heloá Vitória Rodrigues de Bem </t>
  </si>
  <si>
    <t xml:space="preserve">Cecília Xavier de Miranda </t>
  </si>
  <si>
    <t>Erci Ventura</t>
  </si>
  <si>
    <t xml:space="preserve">17/10/2023 - Terça - Feira </t>
  </si>
  <si>
    <t xml:space="preserve">Sônia Maria Andrade </t>
  </si>
  <si>
    <t xml:space="preserve">Elias Alves do Nascimento </t>
  </si>
  <si>
    <t xml:space="preserve">Orlando Marcos Filho </t>
  </si>
  <si>
    <t xml:space="preserve">Cesáreo Ceratti </t>
  </si>
  <si>
    <t>Agesandro Lucas</t>
  </si>
  <si>
    <t xml:space="preserve">Nycolle Dannubya de Souza Moraes Falcão </t>
  </si>
  <si>
    <t>Karina Barbosa de Miranda</t>
  </si>
  <si>
    <t xml:space="preserve">Raquel Prado Durães de Oliveira </t>
  </si>
  <si>
    <t xml:space="preserve">Melissa Durães Furtuna </t>
  </si>
  <si>
    <t xml:space="preserve">Nathália Ricardo Constâncio de Souza </t>
  </si>
  <si>
    <t xml:space="preserve">dr.daniel </t>
  </si>
  <si>
    <t>70,00 no cartão</t>
  </si>
  <si>
    <t>Rosimeire Alves Santos</t>
  </si>
  <si>
    <t>Jose Roberto Arim</t>
  </si>
  <si>
    <t xml:space="preserve">Juarez Mendes da Silva </t>
  </si>
  <si>
    <t>Sônia Clara</t>
  </si>
  <si>
    <t>70,00 no pix</t>
  </si>
  <si>
    <t xml:space="preserve">Karita </t>
  </si>
  <si>
    <t>José Fernandes Catalunha</t>
  </si>
  <si>
    <t xml:space="preserve">Richard Gabriel </t>
  </si>
  <si>
    <t xml:space="preserve">31/10/2023 - Terça - Feira </t>
  </si>
  <si>
    <t xml:space="preserve">Pamella Ferreira de Oliveira </t>
  </si>
  <si>
    <t>Allyne de Freitas Barbosa</t>
  </si>
  <si>
    <t xml:space="preserve">Samuel Moura de Abreu </t>
  </si>
  <si>
    <t xml:space="preserve">Vitória do Carmo Cardoso </t>
  </si>
  <si>
    <t xml:space="preserve">Aparecida Meireles Silva </t>
  </si>
  <si>
    <t xml:space="preserve">Rafael Martins de Souza </t>
  </si>
  <si>
    <t xml:space="preserve">Paulo Ferreira da Costa </t>
  </si>
  <si>
    <t xml:space="preserve">Euzi Paula de Oliveira Costa </t>
  </si>
  <si>
    <t xml:space="preserve">Marcilene Marques </t>
  </si>
  <si>
    <t xml:space="preserve">Antônio Simas de Oliveira </t>
  </si>
  <si>
    <t xml:space="preserve">José Carlos Cristo </t>
  </si>
  <si>
    <t xml:space="preserve">Manoel Moreira de Souza </t>
  </si>
  <si>
    <t xml:space="preserve">Antônio Oliveira de Almeida </t>
  </si>
  <si>
    <t>Khadija do Amaral Barbosa</t>
  </si>
  <si>
    <t xml:space="preserve">Eraldo Fernandes </t>
  </si>
  <si>
    <t xml:space="preserve">Maria de Fátima Silva Gomes </t>
  </si>
  <si>
    <t xml:space="preserve">Elcia Salazar Damaceno </t>
  </si>
  <si>
    <t xml:space="preserve">Deivid Martins </t>
  </si>
  <si>
    <t xml:space="preserve">João Victor Adorno da Silva </t>
  </si>
  <si>
    <t xml:space="preserve">Edilson Gonçalves Lucas </t>
  </si>
  <si>
    <t xml:space="preserve">Divaldo Lemos </t>
  </si>
  <si>
    <t xml:space="preserve">Sinésio Lopes </t>
  </si>
  <si>
    <t xml:space="preserve">Eva Maria de Jesus Martins </t>
  </si>
  <si>
    <t>Egifran Secundes</t>
  </si>
  <si>
    <t xml:space="preserve">Maria da Glória Silva </t>
  </si>
  <si>
    <t>Neli Alves Oliveira Fernandes</t>
  </si>
  <si>
    <t xml:space="preserve">Patrick Teixeira de Carvalho </t>
  </si>
  <si>
    <t xml:space="preserve">Wesley Carvalho Moura </t>
  </si>
  <si>
    <t>Nelaine da Silva</t>
  </si>
  <si>
    <t>Wilson Silva Peres</t>
  </si>
  <si>
    <t xml:space="preserve">Israel dos Santos Oliveira </t>
  </si>
  <si>
    <t xml:space="preserve">Valdivino Machado </t>
  </si>
  <si>
    <t>Wilhian de Sales Barbosa</t>
  </si>
  <si>
    <t>Nadir Antônia Marcelino</t>
  </si>
  <si>
    <t xml:space="preserve">Mikael Thales Marins Gomes </t>
  </si>
  <si>
    <t xml:space="preserve">Maria Zacarias da Silva </t>
  </si>
  <si>
    <t xml:space="preserve">Sophia Oggione </t>
  </si>
  <si>
    <t xml:space="preserve">Jurandir José Vilaça </t>
  </si>
  <si>
    <t xml:space="preserve">Angela Marta Cardoso Alves </t>
  </si>
  <si>
    <t xml:space="preserve">Creuza Maria dos Santos </t>
  </si>
  <si>
    <t xml:space="preserve">Fernanda Zeferino </t>
  </si>
  <si>
    <t xml:space="preserve">Celiomar Pereira de Oliveira </t>
  </si>
  <si>
    <t xml:space="preserve">21/11/2023 - Terça - Feira </t>
  </si>
  <si>
    <t>Altair Rodrigues da Silva</t>
  </si>
  <si>
    <t>Leidimar Barbosa</t>
  </si>
  <si>
    <t>Zumira Miranda Oliveira</t>
  </si>
  <si>
    <t>Ronan Ferreira da Silva</t>
  </si>
  <si>
    <t>Paulo Cezar da Silva</t>
  </si>
  <si>
    <t>Isis da Silva Catelane</t>
  </si>
  <si>
    <t>Elisabete Paulina</t>
  </si>
  <si>
    <t xml:space="preserve">Edilson Amâncio Pinto </t>
  </si>
  <si>
    <t>DR</t>
  </si>
  <si>
    <t>Solange Garcia</t>
  </si>
  <si>
    <t xml:space="preserve">Natália Calixto Nascimento </t>
  </si>
  <si>
    <t xml:space="preserve">Nalva Pereira Mota Gomes </t>
  </si>
  <si>
    <t xml:space="preserve">Débora Sophia Leal de Oliveira </t>
  </si>
  <si>
    <t xml:space="preserve">Adriana Pereira Gerônimo </t>
  </si>
  <si>
    <t xml:space="preserve">Enês Xavier </t>
  </si>
  <si>
    <t>Marlon Carvalho</t>
  </si>
  <si>
    <t xml:space="preserve">Cenedira Rosa da Silveira </t>
  </si>
  <si>
    <t xml:space="preserve">Maria dos Santos Oliveira Damasceno </t>
  </si>
  <si>
    <t xml:space="preserve">Vitória Amaral da Silva </t>
  </si>
  <si>
    <t xml:space="preserve">Adrian de Oliveira Souza </t>
  </si>
  <si>
    <t>Euzilene Machado B. Souza</t>
  </si>
  <si>
    <t xml:space="preserve">Heitor de Almeida Amâncio </t>
  </si>
  <si>
    <t xml:space="preserve">José Fernandes Filho </t>
  </si>
  <si>
    <t xml:space="preserve">Lucimar Vieira de Souza </t>
  </si>
  <si>
    <t xml:space="preserve">Rafaella Oliveira Ferreira </t>
  </si>
  <si>
    <t>Gabriela Oliveira Fernandes</t>
  </si>
  <si>
    <t xml:space="preserve">05/12/2023 - Terça - Feira </t>
  </si>
  <si>
    <t xml:space="preserve">Ivanildes Marlene Gonçalves Merlin </t>
  </si>
  <si>
    <t xml:space="preserve">Franciele Procópio da Silva </t>
  </si>
  <si>
    <t xml:space="preserve">Marlucia Furtado </t>
  </si>
  <si>
    <t xml:space="preserve">Lívia Maria Rocha da Silva </t>
  </si>
  <si>
    <t xml:space="preserve">Heloisa Lopes </t>
  </si>
  <si>
    <t xml:space="preserve">Lucas </t>
  </si>
  <si>
    <t xml:space="preserve">Valentina da Silva Nepel </t>
  </si>
  <si>
    <t xml:space="preserve">Flávia Eduarda Martins Ribeiro </t>
  </si>
  <si>
    <t xml:space="preserve">Ianka Gregório </t>
  </si>
  <si>
    <t>Nilton Coelho</t>
  </si>
  <si>
    <t xml:space="preserve">Carlos Márcio Rosa Fialho </t>
  </si>
  <si>
    <t xml:space="preserve">Marlene Marquetti Miranda Henriques </t>
  </si>
  <si>
    <t xml:space="preserve">Valdemiro Santos Dias </t>
  </si>
  <si>
    <t xml:space="preserve">Maria de Freitas Pacheco </t>
  </si>
  <si>
    <t xml:space="preserve">Rogério Tavares </t>
  </si>
  <si>
    <t xml:space="preserve">Ladir Paulo da Silva </t>
  </si>
  <si>
    <t xml:space="preserve">Jamila Clem </t>
  </si>
  <si>
    <t xml:space="preserve">Sedineia Barbosa </t>
  </si>
  <si>
    <t>Reginaldo Coelho</t>
  </si>
  <si>
    <t xml:space="preserve">Maria Aparecida Cardoso </t>
  </si>
  <si>
    <t xml:space="preserve">Carine Furtado </t>
  </si>
  <si>
    <t xml:space="preserve">Oziel da Silva Ferreira </t>
  </si>
  <si>
    <t xml:space="preserve">Dr. Daniel + Pix de 670,00 ref. a óculos - Enviado ao Dr. Daniel por engano. </t>
  </si>
  <si>
    <t xml:space="preserve">Dr. Daniel - 50,00 desconto nos óculos </t>
  </si>
  <si>
    <t>Renato Garcia</t>
  </si>
  <si>
    <t>Dr. Daniel</t>
  </si>
  <si>
    <t xml:space="preserve">12/12/2023 - Terça - Feira </t>
  </si>
  <si>
    <t xml:space="preserve">Regina Egidio Magalhães </t>
  </si>
  <si>
    <t xml:space="preserve">Sebastião Gomes </t>
  </si>
  <si>
    <t>João Adevair Alves ???</t>
  </si>
  <si>
    <t>Rosalina Alberto de Jesus</t>
  </si>
  <si>
    <t>Gilberto Rodrigues</t>
  </si>
  <si>
    <t>Raimundo Caetano Roza</t>
  </si>
  <si>
    <t>Nerma da Silva Freitas dos Reis</t>
  </si>
  <si>
    <t>Teofilo Fernandes dos Reis</t>
  </si>
  <si>
    <t>Pix p/ doutor</t>
  </si>
  <si>
    <t xml:space="preserve">Luismar Guerra </t>
  </si>
  <si>
    <t>André Fernandes Sales</t>
  </si>
  <si>
    <t>Luciene de Souza Silva</t>
  </si>
  <si>
    <t xml:space="preserve">Sônia Aparecida Santana Catalunha </t>
  </si>
  <si>
    <t>Maria Vilma de Souza</t>
  </si>
  <si>
    <t xml:space="preserve">Luiz Antônio Rufino </t>
  </si>
  <si>
    <t xml:space="preserve">Garciete Moreira da Silva Rocha </t>
  </si>
  <si>
    <t xml:space="preserve">26/12/2023 - Terça - Feira </t>
  </si>
  <si>
    <t xml:space="preserve">Samuel Moreira da Silva </t>
  </si>
  <si>
    <t>Maria Cristiana M. Moreira</t>
  </si>
  <si>
    <t xml:space="preserve">Séfora Rabello Pinheiro </t>
  </si>
  <si>
    <t xml:space="preserve">Yasmin Pacheco </t>
  </si>
  <si>
    <t>Alessandra dos Santos Peres</t>
  </si>
  <si>
    <t xml:space="preserve">Júlia Adrinny Machado Ferreira </t>
  </si>
  <si>
    <t xml:space="preserve">Samira Isabelle Emerick da Silva </t>
  </si>
  <si>
    <t xml:space="preserve">Raiene Alves Pereira </t>
  </si>
  <si>
    <t xml:space="preserve">Genesis Claudio Ventura </t>
  </si>
  <si>
    <t xml:space="preserve">Gabriel Silva Mariano dos Santos </t>
  </si>
  <si>
    <t xml:space="preserve">Vitória Paizante </t>
  </si>
  <si>
    <t>Otília Garcia de Aguiar</t>
  </si>
  <si>
    <t xml:space="preserve">Danielle Stephanie Correa Berto </t>
  </si>
  <si>
    <t xml:space="preserve">Valdeci de Souza Lima </t>
  </si>
  <si>
    <t xml:space="preserve">Igor Henrique Santana Costa </t>
  </si>
  <si>
    <t xml:space="preserve">Desconto de  80,00 nos óculos </t>
  </si>
  <si>
    <t xml:space="preserve">Sophia Natali Vilaça </t>
  </si>
  <si>
    <t>Rafael Carlos Souza</t>
  </si>
  <si>
    <t xml:space="preserve">09/01/2024 - Terça - Feira </t>
  </si>
  <si>
    <t xml:space="preserve">Márcia Inácio da Silva </t>
  </si>
  <si>
    <t xml:space="preserve">Valmir Ferreira da Silva </t>
  </si>
  <si>
    <t xml:space="preserve">Geny Gonçalves da Silva </t>
  </si>
  <si>
    <t xml:space="preserve">Eva Ventura Guilherme </t>
  </si>
  <si>
    <t>Ezequiel Neto de Souza</t>
  </si>
  <si>
    <t>Adenir Cesar Garçia</t>
  </si>
  <si>
    <t xml:space="preserve">Cleber Junior Ferreira </t>
  </si>
  <si>
    <t>Levi Modesto da Silva Oliveira</t>
  </si>
  <si>
    <t xml:space="preserve">Claudinei José de Souza </t>
  </si>
  <si>
    <t xml:space="preserve">Joaquina Alves de Souza da Silva </t>
  </si>
  <si>
    <t xml:space="preserve">Jacira Almeida Rufino </t>
  </si>
  <si>
    <t xml:space="preserve">Shaira Talmay Fonseca Prata </t>
  </si>
  <si>
    <t xml:space="preserve">Valdemar Soares da Silva </t>
  </si>
  <si>
    <t xml:space="preserve">Arielle Basílio Lacerda </t>
  </si>
  <si>
    <t xml:space="preserve">150,00 PIX DR. DANIEL </t>
  </si>
  <si>
    <t xml:space="preserve">Alair Justino de Oliveira da Encarnação </t>
  </si>
  <si>
    <t xml:space="preserve">Jasminy Vieira de Freitas Ribeiro </t>
  </si>
  <si>
    <t xml:space="preserve">Rosangela Cardoso dos Santos </t>
  </si>
  <si>
    <t xml:space="preserve">Maria Luiza Prudêncio </t>
  </si>
  <si>
    <t xml:space="preserve">Maria da Conceição Silva Oliveira </t>
  </si>
  <si>
    <t xml:space="preserve">Thais Cristina Silva Prazeres </t>
  </si>
  <si>
    <t xml:space="preserve">Rosicler Henriques de Souza </t>
  </si>
  <si>
    <t xml:space="preserve">Rodolfo Thustler de Souza </t>
  </si>
  <si>
    <t>Mª Da`Juda Freitas O. da Costa</t>
  </si>
  <si>
    <t>Delfina Teodoro da Silva</t>
  </si>
  <si>
    <t>Vitor Henrique de Farias Silva</t>
  </si>
  <si>
    <t>Jose Mario de Freitas</t>
  </si>
  <si>
    <t>Menaem Lucas de Freitas Lima</t>
  </si>
  <si>
    <t>Pix Dr.</t>
  </si>
  <si>
    <t>Maria da Penha Rainha</t>
  </si>
  <si>
    <t>Sofia Rainha Moreira</t>
  </si>
  <si>
    <t>Deusina da Cruz Ribeiro</t>
  </si>
  <si>
    <t>Livia Silvia Carvalho</t>
  </si>
  <si>
    <t>Valmir Jose Marques</t>
  </si>
  <si>
    <t>Priscila Xavier</t>
  </si>
  <si>
    <t>Edna Xavier</t>
  </si>
  <si>
    <t>Oleni Gomes Maciel</t>
  </si>
  <si>
    <t>Joel da Silva</t>
  </si>
  <si>
    <t>Enilda Olimpio</t>
  </si>
  <si>
    <t>Noeme Justino dos Reis</t>
  </si>
  <si>
    <t>Deusineia</t>
  </si>
  <si>
    <t>Anthonella</t>
  </si>
  <si>
    <t>Rondas Mendes Martins</t>
  </si>
  <si>
    <t>Pix Dr./ Lentes de contatp</t>
  </si>
  <si>
    <t>Orliene de Andrade Godoi Gonzaga</t>
  </si>
  <si>
    <t>Mariana de Miranda Alves</t>
  </si>
  <si>
    <t>Hevelly Miranda Alves</t>
  </si>
  <si>
    <t>Vanderlaine Vitalino de Miranda</t>
  </si>
  <si>
    <t>Zedequias Gomes</t>
  </si>
  <si>
    <t>Raquel Miranda Chaves Ribeiro</t>
  </si>
  <si>
    <t>pix dr</t>
  </si>
  <si>
    <t>Aparecida Silva</t>
  </si>
  <si>
    <t>Vanderleia de Souza Vargas</t>
  </si>
  <si>
    <t xml:space="preserve">06/02/2024 - Terça - Feira </t>
  </si>
  <si>
    <t>Marlington Gonçalves</t>
  </si>
  <si>
    <t xml:space="preserve">Antônio Gomes Moreira </t>
  </si>
  <si>
    <t xml:space="preserve">Nayara de Oliveira Martins </t>
  </si>
  <si>
    <t xml:space="preserve">Maria da Penha Venâncio </t>
  </si>
  <si>
    <t xml:space="preserve">Ana Paula Tavares de Castro </t>
  </si>
  <si>
    <t xml:space="preserve">Iana Patrícia Martins </t>
  </si>
  <si>
    <t xml:space="preserve">Nilton Pereira Dias </t>
  </si>
  <si>
    <t>Eliete Martins de O. Messias</t>
  </si>
  <si>
    <t xml:space="preserve">Maria Inacelis de Dias Reis </t>
  </si>
  <si>
    <t xml:space="preserve">Marilene  Batista </t>
  </si>
  <si>
    <t xml:space="preserve">Safira Jennifer </t>
  </si>
  <si>
    <t xml:space="preserve">Ludgério Marques de Moraes Neto </t>
  </si>
  <si>
    <t xml:space="preserve">Talita Kelly Silva Cardoso </t>
  </si>
  <si>
    <t xml:space="preserve">Gilson Alves Maciel </t>
  </si>
  <si>
    <t xml:space="preserve">Sofia de Miranda Henriques </t>
  </si>
  <si>
    <t xml:space="preserve">23/01/2024 - Terça - Feira </t>
  </si>
  <si>
    <t>Marquesandro Robadel</t>
  </si>
  <si>
    <t>Rosa Augusto dos Santos</t>
  </si>
  <si>
    <t>Alzenita Furtado de Melo</t>
  </si>
  <si>
    <t xml:space="preserve">Ronilton Rosa da Silva </t>
  </si>
  <si>
    <t xml:space="preserve">Lucimar Vieira </t>
  </si>
  <si>
    <t xml:space="preserve">Alaídes Rosa Xavier </t>
  </si>
  <si>
    <t xml:space="preserve">Senira Gregório de Souza </t>
  </si>
  <si>
    <t>Carlos Rafael Robadel Santana</t>
  </si>
  <si>
    <t xml:space="preserve">José Carlos de Oliveira Ângelo </t>
  </si>
  <si>
    <t xml:space="preserve">Gabriely Xavier Cândido </t>
  </si>
  <si>
    <t xml:space="preserve">Dorandi Viana Fabrete </t>
  </si>
  <si>
    <t>Dr</t>
  </si>
  <si>
    <t xml:space="preserve">Dr.    -    Lentes de contato </t>
  </si>
  <si>
    <t xml:space="preserve">Ariel Joabe Oliveira </t>
  </si>
  <si>
    <t xml:space="preserve">Maria Tolentino </t>
  </si>
  <si>
    <t xml:space="preserve">Maria do Carmo Daniel </t>
  </si>
  <si>
    <t xml:space="preserve">Eunice Lúcia Guerra </t>
  </si>
  <si>
    <t>Célia Maria Rozena Cabral</t>
  </si>
  <si>
    <t xml:space="preserve">José Carlos Moreira </t>
  </si>
  <si>
    <t xml:space="preserve">Geovana Menegazzo </t>
  </si>
  <si>
    <t>Ercília Silva Peres</t>
  </si>
  <si>
    <t xml:space="preserve">Maria de Loudes Garcia </t>
  </si>
  <si>
    <t xml:space="preserve">Michele Cabral </t>
  </si>
  <si>
    <t xml:space="preserve">Beatriz Almeida </t>
  </si>
  <si>
    <t xml:space="preserve">27/02/2024 - Terça - Feira </t>
  </si>
  <si>
    <t xml:space="preserve">Israelita Garcia </t>
  </si>
  <si>
    <t>Eliana Juliano Cabral de Souza</t>
  </si>
  <si>
    <t xml:space="preserve">Cleubimar Paizante Neto </t>
  </si>
  <si>
    <t xml:space="preserve">Luiz Teodoro da Silva </t>
  </si>
  <si>
    <t xml:space="preserve">Heloísa Cristina Silva </t>
  </si>
  <si>
    <t xml:space="preserve">Nathã Floriano </t>
  </si>
  <si>
    <t xml:space="preserve">Nisa Gabriele Gonçalves Silva </t>
  </si>
  <si>
    <t xml:space="preserve">Lucilene da Silva Nunes Neppel </t>
  </si>
  <si>
    <t>Euzilene Gonçalves de Almeida Andrade</t>
  </si>
  <si>
    <t xml:space="preserve">Romário Rodrigues Souza </t>
  </si>
  <si>
    <t xml:space="preserve">Ednaldo Fernandes Oliveira </t>
  </si>
  <si>
    <t xml:space="preserve">Rhian Coelho Teixeira </t>
  </si>
  <si>
    <t>100,00 pix para doutor</t>
  </si>
  <si>
    <t xml:space="preserve">Eva Maria de Oliveira </t>
  </si>
  <si>
    <t xml:space="preserve">Hyara de Lourdes Valéria </t>
  </si>
  <si>
    <t>Mallu Ranielly de Oliveira Capaz</t>
  </si>
  <si>
    <t xml:space="preserve">Melynne Frantheska Santos de Medeiros </t>
  </si>
  <si>
    <t>Creuzenir Guerra</t>
  </si>
  <si>
    <t xml:space="preserve">Maria Aparecida Gomes </t>
  </si>
  <si>
    <t xml:space="preserve">Valquíria Menezes Pires </t>
  </si>
  <si>
    <t>vai voltar</t>
  </si>
  <si>
    <t xml:space="preserve">Eduarda Silva Santos </t>
  </si>
  <si>
    <t xml:space="preserve">Ketlen Sanmuah Sales Costa </t>
  </si>
  <si>
    <t xml:space="preserve">Luzia Rosa Pinheiro </t>
  </si>
  <si>
    <t xml:space="preserve">Lilian Cabral </t>
  </si>
  <si>
    <t xml:space="preserve">05/03/2024 - Terça - Feira </t>
  </si>
  <si>
    <t xml:space="preserve">Madalena Rosa Abreu </t>
  </si>
  <si>
    <t xml:space="preserve">Sônia Moreira da Silva </t>
  </si>
  <si>
    <t xml:space="preserve">Nelcinéia Vieira Machado </t>
  </si>
  <si>
    <t xml:space="preserve">Conceição Pereira </t>
  </si>
  <si>
    <t xml:space="preserve">Paulo Henrique Mendes Maciel </t>
  </si>
  <si>
    <t xml:space="preserve">Rayane Ketlin </t>
  </si>
  <si>
    <t xml:space="preserve">Laudo Detran </t>
  </si>
  <si>
    <t xml:space="preserve">Kimberlly Cibeli Coelho Santos Ferreira </t>
  </si>
  <si>
    <t xml:space="preserve">Zilda Alves Ribeiro Vidigal </t>
  </si>
  <si>
    <t>Inês de Souza Almeida</t>
  </si>
  <si>
    <t xml:space="preserve">Marco Antônio Tusthel </t>
  </si>
  <si>
    <t xml:space="preserve">Adenilson Machado Ferreira </t>
  </si>
  <si>
    <t xml:space="preserve">Leandro de Souza </t>
  </si>
  <si>
    <t>Vai voltar</t>
  </si>
  <si>
    <t>Samuel Martins Dias</t>
  </si>
  <si>
    <t>Mellyssa Martins Soares Dias</t>
  </si>
  <si>
    <t>Igor Dias</t>
  </si>
  <si>
    <t>Gabriela de Almeida Ribeiro Luz</t>
  </si>
  <si>
    <t>PEGOU DESCONTO NO ÓCULOS</t>
  </si>
  <si>
    <t xml:space="preserve">12/03/2024 - Terça - Feira </t>
  </si>
  <si>
    <t xml:space="preserve">Keila Cristina Silva de Oliveira </t>
  </si>
  <si>
    <t xml:space="preserve">Marlene Fantini </t>
  </si>
  <si>
    <t xml:space="preserve">Sebastião Monteiro Vieira </t>
  </si>
  <si>
    <t xml:space="preserve">Márcia Jaime Paizante </t>
  </si>
  <si>
    <t xml:space="preserve">Anthonny Pacheco de Oliveira </t>
  </si>
  <si>
    <t xml:space="preserve">Ivan Martins de Oliveira </t>
  </si>
  <si>
    <t xml:space="preserve">Eliwelton Chaves dos Santos </t>
  </si>
  <si>
    <t xml:space="preserve">Maria Luiza Chaves dos Santos </t>
  </si>
  <si>
    <t>Pegou desconto no óculos</t>
  </si>
  <si>
    <t xml:space="preserve">Jorge Alves Pereira </t>
  </si>
  <si>
    <t xml:space="preserve">Marlene Antônia da Silva Lopes </t>
  </si>
  <si>
    <t xml:space="preserve">Júlia Ferreira de Souza Greis </t>
  </si>
  <si>
    <t xml:space="preserve">Sebastiana Santana Cardoso da Silva </t>
  </si>
  <si>
    <t xml:space="preserve">Nilton Miguel dos Anjos </t>
  </si>
  <si>
    <t xml:space="preserve">Maria Karolina Cristo </t>
  </si>
  <si>
    <t>Sunamita Costa Marinho</t>
  </si>
  <si>
    <t xml:space="preserve">Madalena Alves de Souza </t>
  </si>
  <si>
    <t xml:space="preserve">dr / desconto nos óculos </t>
  </si>
  <si>
    <t xml:space="preserve">Iury Alves Oliveira </t>
  </si>
  <si>
    <t xml:space="preserve"> '</t>
  </si>
  <si>
    <t xml:space="preserve">26/03/2024 - Terça - Feira </t>
  </si>
  <si>
    <t>Sofia Barros</t>
  </si>
  <si>
    <t xml:space="preserve">Mª Elena </t>
  </si>
  <si>
    <t>Zenir Alves Maciel</t>
  </si>
  <si>
    <t>Gabriel Durães de Oliveira</t>
  </si>
  <si>
    <t>Alcimar Ramos</t>
  </si>
  <si>
    <t xml:space="preserve">Brenda Loren Lima  </t>
  </si>
  <si>
    <t>Mª Rocha de Carvalho</t>
  </si>
  <si>
    <t xml:space="preserve">Adeirte de Almeida Silva </t>
  </si>
  <si>
    <t xml:space="preserve">Kelly Fernanda Chaves </t>
  </si>
  <si>
    <t xml:space="preserve">Rhianna Ellen de Freitas Berto Cândido </t>
  </si>
  <si>
    <t>Irani Alves Neto</t>
  </si>
  <si>
    <t xml:space="preserve">50,00 no Pix do Dr. </t>
  </si>
  <si>
    <t>Silvana Ramos da Cruz Luciano</t>
  </si>
  <si>
    <t>Zelly Evangelista de Souza</t>
  </si>
  <si>
    <t>Luan Miguel Sales Vieira</t>
  </si>
  <si>
    <t>Ruti Leia do Carmo</t>
  </si>
  <si>
    <t xml:space="preserve">Francisca Rosa de Oliveira </t>
  </si>
  <si>
    <t xml:space="preserve">Cristiano Almeida Silva </t>
  </si>
  <si>
    <t>João Evangelista Miranda</t>
  </si>
  <si>
    <t xml:space="preserve">Joselita Ribeiro Moraes </t>
  </si>
  <si>
    <t xml:space="preserve">Maria Viana Antônio </t>
  </si>
  <si>
    <t xml:space="preserve"> grau igual anterior</t>
  </si>
  <si>
    <t xml:space="preserve">Rafael dos Santos Medeiros </t>
  </si>
  <si>
    <t xml:space="preserve">Enviaremos de Mantena armações menores </t>
  </si>
  <si>
    <t>Alice Vicente Galdino</t>
  </si>
  <si>
    <t>Ronildo Candido de Bem</t>
  </si>
  <si>
    <t>Mª Gomes Rodrigues</t>
  </si>
  <si>
    <t xml:space="preserve">Enzo Gabriel Marques da Cruz </t>
  </si>
  <si>
    <t>Iraci Silva Peres</t>
  </si>
  <si>
    <t xml:space="preserve">Valdeir de Amorin Barbosa </t>
  </si>
  <si>
    <t xml:space="preserve">Ícaro Emanuel Amorin da Silva </t>
  </si>
  <si>
    <t xml:space="preserve">Ivonete de Souza Almeida </t>
  </si>
  <si>
    <t xml:space="preserve">Bruno Robert </t>
  </si>
  <si>
    <t xml:space="preserve">Daniele Cateringer </t>
  </si>
  <si>
    <t>Cliente voltará dia 09/04 - deixei pagar 150,00</t>
  </si>
  <si>
    <t xml:space="preserve">Gedeon Constâncio de Siqueira </t>
  </si>
  <si>
    <t xml:space="preserve">Kalyne Fortunato </t>
  </si>
  <si>
    <t xml:space="preserve">Laudiceia Prado </t>
  </si>
  <si>
    <t>Marciano Domingos Silva</t>
  </si>
  <si>
    <t xml:space="preserve">09/04/2024 - Terça - Feira </t>
  </si>
  <si>
    <t xml:space="preserve">50,00  cartão de débito </t>
  </si>
  <si>
    <t xml:space="preserve">Bernardo Santana </t>
  </si>
  <si>
    <t xml:space="preserve">Webert Quintão da Costa </t>
  </si>
  <si>
    <t xml:space="preserve">Kauan Gomes Amâncio </t>
  </si>
  <si>
    <t xml:space="preserve">Reginaldo Rodrigues </t>
  </si>
  <si>
    <t xml:space="preserve">Geralda Timóteo Cláudio </t>
  </si>
  <si>
    <t xml:space="preserve">Wallata Martins da Silva </t>
  </si>
  <si>
    <t>Kaique Junior Cardoso dos Santos</t>
  </si>
  <si>
    <t xml:space="preserve">Wagner Oliveira </t>
  </si>
  <si>
    <t xml:space="preserve">23/04/2024 - Terça - Feira </t>
  </si>
  <si>
    <t xml:space="preserve">Ivanildes Marlene </t>
  </si>
  <si>
    <t xml:space="preserve">Agostinho Olimpio de Oliveira </t>
  </si>
  <si>
    <t xml:space="preserve">Marlúcia Flausino Rodrigues </t>
  </si>
  <si>
    <t xml:space="preserve">Nicole Almeida </t>
  </si>
  <si>
    <t xml:space="preserve">Sophia Emanuelle Freitas Emerick </t>
  </si>
  <si>
    <t xml:space="preserve">Eva Marques Cristo </t>
  </si>
  <si>
    <t>Isailton Helcio Miranda</t>
  </si>
  <si>
    <t xml:space="preserve">Célia Cardoso </t>
  </si>
  <si>
    <t>Jose Ilario Lima</t>
  </si>
  <si>
    <t xml:space="preserve">Thaylon Vitor Anacleto </t>
  </si>
  <si>
    <t xml:space="preserve">Tainara Francisca Pessoa </t>
  </si>
  <si>
    <t xml:space="preserve">Luis Esrael </t>
  </si>
  <si>
    <t>cobrar junto com óculos</t>
  </si>
  <si>
    <t xml:space="preserve">Marcos Antônio Gomes </t>
  </si>
  <si>
    <t>Jacira de Almeida</t>
  </si>
  <si>
    <t>Elzimar Rodrigues de Souza Santos</t>
  </si>
  <si>
    <t xml:space="preserve">Sávio Gabriel Morais do Carmo </t>
  </si>
  <si>
    <t xml:space="preserve">Nicolly Gomes de Jesus </t>
  </si>
  <si>
    <t xml:space="preserve">Maria Rosa Gomes </t>
  </si>
  <si>
    <t>50,00 no pix</t>
  </si>
  <si>
    <t xml:space="preserve">Priscyla Ribeiro de Abreu </t>
  </si>
  <si>
    <t xml:space="preserve">Rebeca Lyvia Alves </t>
  </si>
  <si>
    <t>Natanael Candido Filho</t>
  </si>
  <si>
    <t xml:space="preserve">07/05/2024 - Terça - Feira </t>
  </si>
  <si>
    <t xml:space="preserve">Claudilene Aparecida dos A. Moreira </t>
  </si>
  <si>
    <t xml:space="preserve">Ivanildes M. Gonçalves </t>
  </si>
  <si>
    <t xml:space="preserve">Cleudimar Ramim O. Alves </t>
  </si>
  <si>
    <t xml:space="preserve">Alana Fonseca da Silva </t>
  </si>
  <si>
    <t xml:space="preserve">Cleusa Mendes de Oliveira </t>
  </si>
  <si>
    <t xml:space="preserve">180,00 pix Dr. </t>
  </si>
  <si>
    <t xml:space="preserve">Vilma Souza Assis Carvalho </t>
  </si>
  <si>
    <t xml:space="preserve">Maria Aparecida Fernandes Ferreira </t>
  </si>
  <si>
    <t xml:space="preserve">Júlio César Ferreira Arthur </t>
  </si>
  <si>
    <t xml:space="preserve">Divino Ferreira </t>
  </si>
  <si>
    <t xml:space="preserve">Maria José de Almeida </t>
  </si>
  <si>
    <t xml:space="preserve">Ronaldo Ferreira de Lima </t>
  </si>
  <si>
    <t xml:space="preserve">Everton Firmino Pereira </t>
  </si>
  <si>
    <t xml:space="preserve">Edu Almondes de Andrade </t>
  </si>
  <si>
    <t xml:space="preserve">Sophia de Souza Correira </t>
  </si>
  <si>
    <t xml:space="preserve">Geovana de Souza Lopes </t>
  </si>
  <si>
    <t>Erick Davi Marques Costa</t>
  </si>
  <si>
    <t xml:space="preserve">Neurismar Marques Oliveira Nunes </t>
  </si>
  <si>
    <t>Sonia Rodrigues</t>
  </si>
  <si>
    <t xml:space="preserve">Henzo  de Oliveira Picoretti </t>
  </si>
  <si>
    <t xml:space="preserve">Calebe Afonso Evangelista </t>
  </si>
  <si>
    <t xml:space="preserve">Mayer Madson Faria </t>
  </si>
  <si>
    <t>Terezinha Pinto</t>
  </si>
  <si>
    <t>Francisco Ilario da Silva</t>
  </si>
  <si>
    <t>Silvano Chaves Rizzo</t>
  </si>
  <si>
    <t xml:space="preserve">Renato Garcia </t>
  </si>
  <si>
    <t xml:space="preserve">dr / Vai fazer cirurgia </t>
  </si>
  <si>
    <t xml:space="preserve">Kyara Keikon </t>
  </si>
  <si>
    <t xml:space="preserve">21/05/2024 - Terça - Feira </t>
  </si>
  <si>
    <t xml:space="preserve">Helivani Garcia </t>
  </si>
  <si>
    <t xml:space="preserve">Melissa Pereira Aredes </t>
  </si>
  <si>
    <t xml:space="preserve">Luiz Jorge </t>
  </si>
  <si>
    <t xml:space="preserve">Alvina de Souza Gomes </t>
  </si>
  <si>
    <t>Talyta Leandra</t>
  </si>
  <si>
    <t xml:space="preserve">Marilza Gomes Carvalho Rodrigues </t>
  </si>
  <si>
    <t xml:space="preserve">João Henrique de Moraes Freitas </t>
  </si>
  <si>
    <t xml:space="preserve">Michele Moreira do Carmo </t>
  </si>
  <si>
    <t>Natielle Claudio Nesio Guimaraes</t>
  </si>
  <si>
    <t xml:space="preserve">Ana Maria Aleixo Oliveira </t>
  </si>
  <si>
    <t xml:space="preserve">Leni Rodrigues Bento </t>
  </si>
  <si>
    <t>Leni Rodrigues Pimenta</t>
  </si>
  <si>
    <t xml:space="preserve">Waldirane Alves Dalbem </t>
  </si>
  <si>
    <t xml:space="preserve">Zélia Barbosa </t>
  </si>
  <si>
    <t xml:space="preserve">Eva Teixeira da Silva </t>
  </si>
  <si>
    <t xml:space="preserve">Geovania Teixeira Leite </t>
  </si>
  <si>
    <t xml:space="preserve">Júlia de Assis Oliveira </t>
  </si>
  <si>
    <t>Cedilei de Souza Santana</t>
  </si>
  <si>
    <t xml:space="preserve">Yasmin Alves Cardoso </t>
  </si>
  <si>
    <t xml:space="preserve">Maria Lúcia Marques de Oliveira </t>
  </si>
  <si>
    <t xml:space="preserve">Dielma Vieira Lima </t>
  </si>
  <si>
    <t>Helloá  Vitoria Ventura da Silva Vaz</t>
  </si>
  <si>
    <t xml:space="preserve">Fabíola Freitas </t>
  </si>
  <si>
    <t xml:space="preserve">Fábio Matheus de Souza </t>
  </si>
  <si>
    <t xml:space="preserve">Hiany Caroliny Marques Ramos </t>
  </si>
  <si>
    <t>Creuza Lucia Ferreira</t>
  </si>
  <si>
    <t>Não fez o exame, vai voltar dia 04/06/2024</t>
  </si>
  <si>
    <t xml:space="preserve">Lorena de Oliveira Barros </t>
  </si>
  <si>
    <t xml:space="preserve">04/06/2024 - Terça - Feira </t>
  </si>
  <si>
    <t xml:space="preserve">Maria Aparecida de Souza Damasceno </t>
  </si>
  <si>
    <t xml:space="preserve">Giusepe de Abreu Vieira </t>
  </si>
  <si>
    <t xml:space="preserve">José Timóteo </t>
  </si>
  <si>
    <t xml:space="preserve">Lídia Constâncio </t>
  </si>
  <si>
    <t>Samuel pagou 100,00 se der óculos devolver 25,00 para Samuel</t>
  </si>
  <si>
    <t xml:space="preserve">Nair Ferreira da Silva Campos </t>
  </si>
  <si>
    <t>Sebastiao Pinto da Silva</t>
  </si>
  <si>
    <t>Sonita Maria da Silva</t>
  </si>
  <si>
    <t xml:space="preserve">Brenda Alves </t>
  </si>
  <si>
    <t>Keila Cristina Santana</t>
  </si>
  <si>
    <t>50,00 no Pix</t>
  </si>
  <si>
    <t xml:space="preserve">Izabel Maria Gomes Figueredo </t>
  </si>
  <si>
    <t>Fábio Matheus de Souza</t>
  </si>
  <si>
    <t>Já havia pago no atendimento anterior: 21/05/2024</t>
  </si>
  <si>
    <t xml:space="preserve">Melissa Estefane Batista </t>
  </si>
  <si>
    <t xml:space="preserve">Nelson Gonçalves </t>
  </si>
  <si>
    <t xml:space="preserve">Sebastião Clemente Ferreira </t>
  </si>
  <si>
    <t xml:space="preserve">Emanuelly Vitória de Oliveira </t>
  </si>
  <si>
    <t xml:space="preserve">Saulo Alves </t>
  </si>
  <si>
    <t xml:space="preserve">Ediceia Severiano Ferreira </t>
  </si>
  <si>
    <t xml:space="preserve">José Natal dos Reis </t>
  </si>
  <si>
    <t xml:space="preserve">Sebastiana Pereira </t>
  </si>
  <si>
    <t xml:space="preserve">José Antônio Moreira Valério da Silva Amaro </t>
  </si>
  <si>
    <t xml:space="preserve">Alzira Zeferino Monteiro </t>
  </si>
  <si>
    <t xml:space="preserve">José Carlos de Souza </t>
  </si>
  <si>
    <t xml:space="preserve">Elias Gomes de Souza </t>
  </si>
  <si>
    <t xml:space="preserve">Micaele Jordana de Oliveira Cristo </t>
  </si>
  <si>
    <t xml:space="preserve">Luana Vieira </t>
  </si>
  <si>
    <t>Edineia da Penha Cristo Reis</t>
  </si>
  <si>
    <t xml:space="preserve">Welington Ribeiro Gerônimo </t>
  </si>
  <si>
    <t>Daniel Gomes Carvalho -</t>
  </si>
  <si>
    <t>Mayra Pereira de Souza</t>
  </si>
  <si>
    <t xml:space="preserve">18/06/2024 - Terça - Feira </t>
  </si>
  <si>
    <t xml:space="preserve">Abraão de Oliveira Paizante </t>
  </si>
  <si>
    <t xml:space="preserve">Orsinésio Lúcio de Oliveira </t>
  </si>
  <si>
    <t xml:space="preserve">Adelina Rufina de Oliveira </t>
  </si>
  <si>
    <t xml:space="preserve">Gilberto Ramos Pereira </t>
  </si>
  <si>
    <t xml:space="preserve">Flávio Junior de Oliveira </t>
  </si>
  <si>
    <t xml:space="preserve">Luan Felipe Cardoso Oliveira </t>
  </si>
  <si>
    <t xml:space="preserve">Reinaldo Rodrigues </t>
  </si>
  <si>
    <t>Josias de Moura</t>
  </si>
  <si>
    <t xml:space="preserve">João Ferreira Rocha </t>
  </si>
  <si>
    <t xml:space="preserve">Gina Carla de Oliveira Pinheiro </t>
  </si>
  <si>
    <t xml:space="preserve">Florinda Maria de Souza </t>
  </si>
  <si>
    <t xml:space="preserve">Fernanda Almeida </t>
  </si>
  <si>
    <t xml:space="preserve">Ademar Alves Sales </t>
  </si>
  <si>
    <t xml:space="preserve">Seni Alves de Abreu </t>
  </si>
  <si>
    <t xml:space="preserve">dr </t>
  </si>
  <si>
    <t>Jhenifer Gabriele dos Santos Cardoso</t>
  </si>
  <si>
    <t xml:space="preserve">Isadora Gomes Garcia </t>
  </si>
  <si>
    <t xml:space="preserve">Alterino Martins Ferreira </t>
  </si>
  <si>
    <t xml:space="preserve">Lindaura Pereira Coelho </t>
  </si>
  <si>
    <t xml:space="preserve">Douglas Canal </t>
  </si>
  <si>
    <t xml:space="preserve">dr - vai trazer 50,00 depois </t>
  </si>
  <si>
    <t>50,00 pix dr</t>
  </si>
  <si>
    <t xml:space="preserve">25/06/2024 - Terça - Feira </t>
  </si>
  <si>
    <t xml:space="preserve">Joaquim Paula de Oliveira </t>
  </si>
  <si>
    <t xml:space="preserve">Orlene Marques </t>
  </si>
  <si>
    <t xml:space="preserve">Valéria Almeida O. Paizante </t>
  </si>
  <si>
    <t xml:space="preserve">Belarmina Sales Lacerda </t>
  </si>
  <si>
    <t xml:space="preserve">Maria Isabel de Almeida Cesário </t>
  </si>
  <si>
    <t xml:space="preserve">Alair Onofre Altivo </t>
  </si>
  <si>
    <t xml:space="preserve">Suellen Sthefany de Souza </t>
  </si>
  <si>
    <t xml:space="preserve">João Miguel Melo </t>
  </si>
  <si>
    <t>Desc. Nos óculos 50,00</t>
  </si>
  <si>
    <t xml:space="preserve">Théo Freitas Gomes </t>
  </si>
  <si>
    <t xml:space="preserve">Quelia Cristina da Silva Dutra Xavier </t>
  </si>
  <si>
    <t xml:space="preserve">Ruamah Lorencini Teixeira de Oliveira </t>
  </si>
  <si>
    <t xml:space="preserve">Geraldo Magela Xavier </t>
  </si>
  <si>
    <t xml:space="preserve">Lucimar Marques </t>
  </si>
  <si>
    <t xml:space="preserve">Geovana Marques </t>
  </si>
  <si>
    <t xml:space="preserve">Silvana Francisca P. Pessoa </t>
  </si>
  <si>
    <t xml:space="preserve">Sandy Gabriely Greis Marcelino </t>
  </si>
  <si>
    <t>DR 18/06/2024</t>
  </si>
  <si>
    <t>Patricia  Azevedo</t>
  </si>
  <si>
    <t>Vitor Sales</t>
  </si>
  <si>
    <t xml:space="preserve">Kaleb de Oliveira Rizzo </t>
  </si>
  <si>
    <t xml:space="preserve">Hugo Prata Batista </t>
  </si>
  <si>
    <t xml:space="preserve">09/07/2024 - Terça - Feira </t>
  </si>
  <si>
    <t>Denival Leôncio de Almondes</t>
  </si>
  <si>
    <t xml:space="preserve">Jurandir Nunes Capaz </t>
  </si>
  <si>
    <t xml:space="preserve">José Maria Aleixo </t>
  </si>
  <si>
    <t xml:space="preserve">Josiane Ribeiro </t>
  </si>
  <si>
    <t xml:space="preserve">Ivonete Gomes </t>
  </si>
  <si>
    <t xml:space="preserve">Adilson Gregório de Souza </t>
  </si>
  <si>
    <t xml:space="preserve">Fabiano Gonçalves </t>
  </si>
  <si>
    <t xml:space="preserve">Euza Claudia Robadel </t>
  </si>
  <si>
    <t xml:space="preserve">Calebe Olímpio dos Santos </t>
  </si>
  <si>
    <t>Nicolas Silva</t>
  </si>
  <si>
    <t>Theo Olímpio Fonseca</t>
  </si>
  <si>
    <t xml:space="preserve">Genilda Mariano de Oliveira </t>
  </si>
  <si>
    <t xml:space="preserve">Kaelerson de Oliveira Boris </t>
  </si>
  <si>
    <t xml:space="preserve">Maria Cleuza </t>
  </si>
  <si>
    <t xml:space="preserve">Sinval Correia Alves </t>
  </si>
  <si>
    <t xml:space="preserve">Abelardo José Angelo </t>
  </si>
  <si>
    <t xml:space="preserve">Agesandro Lucas de Souza </t>
  </si>
  <si>
    <t>Lucelena Messias</t>
  </si>
  <si>
    <t>Derli Moraes</t>
  </si>
  <si>
    <t>dr 50,00 desc. Nos óculos</t>
  </si>
  <si>
    <t>José André de Souz a</t>
  </si>
  <si>
    <t xml:space="preserve">Euzeni Rita de Moraes Souza </t>
  </si>
  <si>
    <t xml:space="preserve">Delaide Ellysa T. Guerra </t>
  </si>
  <si>
    <t xml:space="preserve">23/07/2024 - Terça - Feira </t>
  </si>
  <si>
    <t>Fabiana Francisca Pereira</t>
  </si>
  <si>
    <t>Eliana Lopes da Silva</t>
  </si>
  <si>
    <t>Mª de Lima Braz</t>
  </si>
  <si>
    <t>Celita Fiel</t>
  </si>
  <si>
    <t>Wagner Rodrigues Moreira</t>
  </si>
  <si>
    <t>Mª Nunes Pires</t>
  </si>
  <si>
    <t>Valtair Gomes de Oliveira</t>
  </si>
  <si>
    <t>Weverton Quirino Gomes</t>
  </si>
  <si>
    <t>Maya Cecilia Barbosa</t>
  </si>
  <si>
    <t>teste do olhinho</t>
  </si>
  <si>
    <t>teste</t>
  </si>
  <si>
    <t>Regina Lopes de Freitas</t>
  </si>
  <si>
    <t>Ludimilla Cardoso Souza</t>
  </si>
  <si>
    <t>Dalva Francisca Lopes</t>
  </si>
  <si>
    <t>Andrew Rodrigues Gama</t>
  </si>
  <si>
    <t>Adriana Ap. Dias</t>
  </si>
  <si>
    <t>Theodoro Martins de Siqueira</t>
  </si>
  <si>
    <t>Melyssa Victhorya Santos</t>
  </si>
  <si>
    <t>Jose da Silva</t>
  </si>
  <si>
    <t>Maria Aparecida de Amorim</t>
  </si>
  <si>
    <t>Joelmo de Oliveira Clara</t>
  </si>
  <si>
    <t>Ranniely Avelina</t>
  </si>
  <si>
    <t>Joao Evagelista</t>
  </si>
  <si>
    <t>não teve mudança grau</t>
  </si>
  <si>
    <t>Daniel Teixeira Luis</t>
  </si>
  <si>
    <t>Wendley Mayke Felicio</t>
  </si>
  <si>
    <t>Cirlene Rufino</t>
  </si>
  <si>
    <t xml:space="preserve">Hallyson Welber </t>
  </si>
  <si>
    <t xml:space="preserve">06/08/2024 - Terça - Feira </t>
  </si>
  <si>
    <t xml:space="preserve">Clantair Paizante Melo </t>
  </si>
  <si>
    <t xml:space="preserve">Sérgio Ferreira de Souza </t>
  </si>
  <si>
    <t xml:space="preserve">Madalena Jacob de Souza </t>
  </si>
  <si>
    <t xml:space="preserve">Altazira Coelho Rodrigues </t>
  </si>
  <si>
    <t xml:space="preserve">Jacira Rodrigues Costa </t>
  </si>
  <si>
    <t xml:space="preserve">Ivanir Rufino de Abreu </t>
  </si>
  <si>
    <t>Francisco Justino dos Reis</t>
  </si>
  <si>
    <t xml:space="preserve">Sueli Benício </t>
  </si>
  <si>
    <t xml:space="preserve">Juarez de Lima </t>
  </si>
  <si>
    <t xml:space="preserve">Joanys Ley Fernades </t>
  </si>
  <si>
    <t xml:space="preserve">Osmar Caetano de Oliveira </t>
  </si>
  <si>
    <t xml:space="preserve">Luiz Miguel Almeida </t>
  </si>
  <si>
    <t xml:space="preserve">Vai embora da cidade </t>
  </si>
  <si>
    <t xml:space="preserve">Amázila Ferreira da Silva </t>
  </si>
  <si>
    <t>José Maria Vilaça</t>
  </si>
  <si>
    <t xml:space="preserve">Manoel Fernandes Trindade </t>
  </si>
  <si>
    <t xml:space="preserve">Maria Aparecida Trindade </t>
  </si>
  <si>
    <t xml:space="preserve">Fábio da Silva </t>
  </si>
  <si>
    <t xml:space="preserve">Pedro da Silva </t>
  </si>
  <si>
    <t>Felipe Hote Verly</t>
  </si>
  <si>
    <t xml:space="preserve">Rutileia Dias de Souza </t>
  </si>
  <si>
    <t xml:space="preserve">Rosilene Silva dos Santos </t>
  </si>
  <si>
    <t xml:space="preserve">Adam Sued Rodrigues Lopes </t>
  </si>
  <si>
    <t xml:space="preserve">Teste do olhinho </t>
  </si>
  <si>
    <t xml:space="preserve">Sebastião Antônio da Silva </t>
  </si>
  <si>
    <t xml:space="preserve">Lucimar Rodrigues da Silva </t>
  </si>
  <si>
    <t xml:space="preserve">Desc. No óculos </t>
  </si>
  <si>
    <t xml:space="preserve">Izaqueu Alves dos Santos </t>
  </si>
  <si>
    <t xml:space="preserve">Karolaine Favoretti </t>
  </si>
  <si>
    <t xml:space="preserve">Mª Angela Furtado </t>
  </si>
  <si>
    <t xml:space="preserve">Sofia Carvalho </t>
  </si>
  <si>
    <t xml:space="preserve">Joaquina Alveas de Souza </t>
  </si>
  <si>
    <t xml:space="preserve">Betariz Ferreira Alves Primo </t>
  </si>
  <si>
    <t xml:space="preserve">Juliana dos Santos Oliveira </t>
  </si>
  <si>
    <t xml:space="preserve">Aliandra Conceição Bento da Silva </t>
  </si>
  <si>
    <t xml:space="preserve">Maria das Graças Furtado </t>
  </si>
  <si>
    <t xml:space="preserve">Edinalva Felizarda da Silva </t>
  </si>
  <si>
    <t xml:space="preserve">Luciano Vieira </t>
  </si>
  <si>
    <t>Maria de Lourdes Santos Motta</t>
  </si>
  <si>
    <t xml:space="preserve">Lilian Carla Pereira dos Santos </t>
  </si>
  <si>
    <t xml:space="preserve">Pagou diferença 07/08 pq fará check up de glaucoma </t>
  </si>
  <si>
    <t xml:space="preserve">20/08/2024 - Terça - Feira </t>
  </si>
  <si>
    <t>Abel Vale do Nascimento</t>
  </si>
  <si>
    <t xml:space="preserve">Maria Paula Cabral Silva </t>
  </si>
  <si>
    <t xml:space="preserve">Rosangela Assunção Moreira </t>
  </si>
  <si>
    <t xml:space="preserve">Jayne Carla Alves Stofel </t>
  </si>
  <si>
    <t xml:space="preserve">Elza Ramos de Souza </t>
  </si>
  <si>
    <t>Anequicilio Gomes da Silva</t>
  </si>
  <si>
    <t xml:space="preserve">Carlos Daniel Lopes Farias </t>
  </si>
  <si>
    <t>Leticia Fernandes Peixoto</t>
  </si>
  <si>
    <t>pix doutor</t>
  </si>
  <si>
    <t xml:space="preserve">Valdiane Madrona da Silva </t>
  </si>
  <si>
    <t xml:space="preserve">Jadir Antunes Dias </t>
  </si>
  <si>
    <t xml:space="preserve">Alexandra Ribeiro da Silva Conceição </t>
  </si>
  <si>
    <t xml:space="preserve">João de Souza Sobrinho </t>
  </si>
  <si>
    <t xml:space="preserve">Edinalda Rosa de Almeida </t>
  </si>
  <si>
    <t xml:space="preserve">Stefhany Vitória Paulino dos Santos </t>
  </si>
  <si>
    <t xml:space="preserve">Gislaine da Silva Lúcio </t>
  </si>
  <si>
    <t xml:space="preserve">Madalena Alves de Souza Barbosa </t>
  </si>
  <si>
    <t xml:space="preserve">Luiz Davi de Oliveira </t>
  </si>
  <si>
    <t xml:space="preserve">Marcelo Barbosa da Silva </t>
  </si>
  <si>
    <t xml:space="preserve">Maria Cândida da Penha </t>
  </si>
  <si>
    <t xml:space="preserve">Daniele de Melo Oliveira </t>
  </si>
  <si>
    <t xml:space="preserve">Lucimar Olimpío Dias da Silva </t>
  </si>
  <si>
    <t xml:space="preserve">Miquéias Smith </t>
  </si>
  <si>
    <t xml:space="preserve">Ismael de Souza Vargas </t>
  </si>
  <si>
    <t xml:space="preserve">Hellen Bitencourt da Costa </t>
  </si>
  <si>
    <t>Sophia Vitória de Souza Amâncio</t>
  </si>
  <si>
    <t xml:space="preserve">30/08/2024 - Terça - Feira </t>
  </si>
  <si>
    <t xml:space="preserve">Miguel Pereira Neto </t>
  </si>
  <si>
    <t>Elizeu Aguiar da Silva</t>
  </si>
  <si>
    <t>Maria Sueli Alves</t>
  </si>
  <si>
    <t>Rosana Santos Nascimento</t>
  </si>
  <si>
    <t>Ercilia Perez</t>
  </si>
  <si>
    <t xml:space="preserve">Sebastião de Souza </t>
  </si>
  <si>
    <t xml:space="preserve">Weslaine Felizardo Santos </t>
  </si>
  <si>
    <t xml:space="preserve">Genadir Soares </t>
  </si>
  <si>
    <t xml:space="preserve">Silvia Helena Amaral Goulart </t>
  </si>
  <si>
    <t xml:space="preserve">Camilo Alves dos Santos </t>
  </si>
  <si>
    <t xml:space="preserve">Gracilda Alves dos Santos </t>
  </si>
  <si>
    <t>Rita Alves dos Santos</t>
  </si>
  <si>
    <t xml:space="preserve">Elídia Alves Gomes dos Moreira </t>
  </si>
  <si>
    <t xml:space="preserve">Sebastião do Carmo Araújo </t>
  </si>
  <si>
    <t xml:space="preserve">Elizabeth Ferreira Custódio Brandão </t>
  </si>
  <si>
    <t>Junto</t>
  </si>
  <si>
    <t xml:space="preserve">Junto </t>
  </si>
  <si>
    <t xml:space="preserve">Luiza Campos Machado </t>
  </si>
  <si>
    <t>Luana Mara Campos Machado</t>
  </si>
  <si>
    <t xml:space="preserve">Filipina Pomaroli </t>
  </si>
  <si>
    <t>Juliano Pertel</t>
  </si>
  <si>
    <t>Gabryella Vitória Furtado Gronga</t>
  </si>
  <si>
    <t xml:space="preserve">Assinou nota </t>
  </si>
  <si>
    <t xml:space="preserve">Márcio Coutinho </t>
  </si>
  <si>
    <t xml:space="preserve">03/09/2024 - Terça - Feira </t>
  </si>
  <si>
    <t xml:space="preserve">Thamiris Maria Fantini </t>
  </si>
  <si>
    <t xml:space="preserve">Nilton Henrique Gomes </t>
  </si>
  <si>
    <t xml:space="preserve">Leidiane Rosa Gonçalves </t>
  </si>
  <si>
    <t xml:space="preserve">Maria da Penha Gonçalves </t>
  </si>
  <si>
    <t xml:space="preserve">Hemily Vitória Silva Neppel </t>
  </si>
  <si>
    <t xml:space="preserve">Elza Marins Silva </t>
  </si>
  <si>
    <t xml:space="preserve">Maria Mariana </t>
  </si>
  <si>
    <t xml:space="preserve">Juliermes Teixeira da Silva </t>
  </si>
  <si>
    <t xml:space="preserve">Maristela Souza da Silva </t>
  </si>
  <si>
    <t xml:space="preserve">Valdir Santana </t>
  </si>
  <si>
    <t xml:space="preserve">Débora Oliveira Silva </t>
  </si>
  <si>
    <t xml:space="preserve">Daniel Teixeira Luiz </t>
  </si>
  <si>
    <t xml:space="preserve">10/09/2024 - Terça - Feira </t>
  </si>
  <si>
    <t>Adão José Guiulherme</t>
  </si>
  <si>
    <t xml:space="preserve">Leandro Pertel </t>
  </si>
  <si>
    <t xml:space="preserve">Odicéia Raimundo Silva </t>
  </si>
  <si>
    <t xml:space="preserve">Lindomar da Silva Assis </t>
  </si>
  <si>
    <t xml:space="preserve">Maria Marta da Silva </t>
  </si>
  <si>
    <t xml:space="preserve">Marilene Cabral Dias </t>
  </si>
  <si>
    <t xml:space="preserve">Marli Cabral de Souza </t>
  </si>
  <si>
    <t xml:space="preserve">Neusa Dias Souza </t>
  </si>
  <si>
    <t>Paulo Dias Vieira</t>
  </si>
  <si>
    <t>Maria Gourete da Rocha</t>
  </si>
  <si>
    <t xml:space="preserve">Isaura Márcia Oliveira </t>
  </si>
  <si>
    <t>Ademar Vieira Resende</t>
  </si>
  <si>
    <t>Maria Beatriz Coelho Braz</t>
  </si>
  <si>
    <t xml:space="preserve">Maria dos Santos Oliveira Damaceno </t>
  </si>
  <si>
    <t xml:space="preserve">Lilian Rodrigues de Souza </t>
  </si>
  <si>
    <t xml:space="preserve">Marcos Ferreira da Costa </t>
  </si>
  <si>
    <t>Pedro Raposo</t>
  </si>
  <si>
    <t>Fará em ARN</t>
  </si>
  <si>
    <t xml:space="preserve">Marcelo Liberato da Silva </t>
  </si>
  <si>
    <t xml:space="preserve">Celso Deoclécio da Silva </t>
  </si>
  <si>
    <t>Fará em armações qie virá de Mantena</t>
  </si>
  <si>
    <t>Matheus Henrique de Souza</t>
  </si>
  <si>
    <t xml:space="preserve">Erica Lopes de Souza Jaime </t>
  </si>
  <si>
    <t xml:space="preserve">Lorena Basílio </t>
  </si>
  <si>
    <t xml:space="preserve">Giovana da Silva Robadel </t>
  </si>
  <si>
    <t xml:space="preserve">24/09/2024 - Terça - Feira </t>
  </si>
  <si>
    <t xml:space="preserve">Jorge Honório Pereira </t>
  </si>
  <si>
    <t xml:space="preserve">Pyetra Alissa de Oliveira Dias </t>
  </si>
  <si>
    <t xml:space="preserve">Ana Alice Menegazzo </t>
  </si>
  <si>
    <t xml:space="preserve">Geovana Emiliana Liberato </t>
  </si>
  <si>
    <t xml:space="preserve">Patrícia Costa </t>
  </si>
  <si>
    <t xml:space="preserve">Ana Vitória Teixeira da Silva </t>
  </si>
  <si>
    <t xml:space="preserve">Adelina da Silva Pinheiro </t>
  </si>
  <si>
    <t xml:space="preserve">Emilly Emanuelly Galdino Honório da Silva </t>
  </si>
  <si>
    <t xml:space="preserve">Eudineia da Silva </t>
  </si>
  <si>
    <t xml:space="preserve">Eloá Anne dos Reis Lima </t>
  </si>
  <si>
    <t xml:space="preserve"> M</t>
  </si>
  <si>
    <t xml:space="preserve">Silvani Pereira Alves </t>
  </si>
  <si>
    <t>Zélia de Oliveira Barbosa</t>
  </si>
  <si>
    <t xml:space="preserve">Rute Rodrigues de Oliveira </t>
  </si>
  <si>
    <t xml:space="preserve">Leonor Lopes dos Santos </t>
  </si>
  <si>
    <t xml:space="preserve">Luzia Francico Costa de Oliveira </t>
  </si>
  <si>
    <t xml:space="preserve">Irany Anacleto Silva Rodrigues </t>
  </si>
  <si>
    <t xml:space="preserve">Jhennifer Ketler Alves da Silva </t>
  </si>
  <si>
    <t xml:space="preserve">Vitoria Alves Lima </t>
  </si>
  <si>
    <t xml:space="preserve">50,00 desconto nos óculos </t>
  </si>
  <si>
    <t xml:space="preserve">Mateus André Gomes de Souza </t>
  </si>
  <si>
    <t xml:space="preserve">Maria das Graças de Souza </t>
  </si>
  <si>
    <t xml:space="preserve">Maria das Graças Assis </t>
  </si>
  <si>
    <t>Carmem Silvia Almeida</t>
  </si>
  <si>
    <t xml:space="preserve">Weverton de Jesus Souza Nascimento Maciel </t>
  </si>
  <si>
    <t xml:space="preserve">Krislainy Aparecida Souza Nascimento Maciel </t>
  </si>
  <si>
    <t xml:space="preserve">Julia Cardoso </t>
  </si>
  <si>
    <t>Nilson Gonçalves</t>
  </si>
  <si>
    <t xml:space="preserve">João Lourenço Serra </t>
  </si>
  <si>
    <t xml:space="preserve">Kátia Miranda de Souza </t>
  </si>
  <si>
    <t>Andrônico Falcao</t>
  </si>
  <si>
    <t xml:space="preserve">01/10/2024 - Terça - Feira </t>
  </si>
  <si>
    <t>R$</t>
  </si>
  <si>
    <t xml:space="preserve">Avelino Luiz </t>
  </si>
  <si>
    <t xml:space="preserve">Isabela Vitória de O. Viana </t>
  </si>
  <si>
    <t xml:space="preserve">Elize Oliveira Fernandes </t>
  </si>
  <si>
    <t xml:space="preserve">Valdenis Mendonça dos Reis Souza </t>
  </si>
  <si>
    <t>Terezinha Rosa</t>
  </si>
  <si>
    <t xml:space="preserve">Marcos Antônio Alves Braga </t>
  </si>
  <si>
    <t>Jose Geraldo costa</t>
  </si>
  <si>
    <t>Sebastiao Alves da Silva</t>
  </si>
  <si>
    <t xml:space="preserve">Leceir Teixeira de Souza </t>
  </si>
  <si>
    <t>Gabriel David Gomez Mendonza</t>
  </si>
  <si>
    <t>Vinicius Araujo Gouveia</t>
  </si>
  <si>
    <t xml:space="preserve">Isabel Maria de Souza </t>
  </si>
  <si>
    <t xml:space="preserve">Mariane Soares de Oliveira </t>
  </si>
  <si>
    <t xml:space="preserve">Telma Maria Maforte Cunha </t>
  </si>
  <si>
    <t xml:space="preserve">Milton Joaquim Vieira </t>
  </si>
  <si>
    <t xml:space="preserve">José Carlos Gomes </t>
  </si>
  <si>
    <t xml:space="preserve">Valdineira Furtado Gomes </t>
  </si>
  <si>
    <t xml:space="preserve">Vanuza de Oliveira Rodrigues </t>
  </si>
  <si>
    <t xml:space="preserve">Nemias Gonçalves </t>
  </si>
  <si>
    <t xml:space="preserve">Rosimere de Castro Paizante </t>
  </si>
  <si>
    <t>Gabriel Paizante</t>
  </si>
  <si>
    <t>Maria Francisca Viana</t>
  </si>
  <si>
    <t xml:space="preserve">CNH </t>
  </si>
  <si>
    <t xml:space="preserve">Evanir Flaviane Bolsoni </t>
  </si>
  <si>
    <t xml:space="preserve">Luciene Souza Silva </t>
  </si>
  <si>
    <t xml:space="preserve">José Olímpio de Oliveira Filho </t>
  </si>
  <si>
    <t>Jose Gonçalves de laia</t>
  </si>
  <si>
    <t>voltará na sexta</t>
  </si>
  <si>
    <t>Elenir Perez</t>
  </si>
  <si>
    <t>Lindomar Costa de Laia</t>
  </si>
  <si>
    <t>Ana Rosaria de Carvalho</t>
  </si>
  <si>
    <t xml:space="preserve">Isabela Gonçalves Liberato </t>
  </si>
  <si>
    <t xml:space="preserve">Rafael Mendes da Silva Coelho </t>
  </si>
  <si>
    <t xml:space="preserve">para Matheus </t>
  </si>
  <si>
    <t xml:space="preserve">08/10/2024 - Terça - Feira </t>
  </si>
  <si>
    <t xml:space="preserve">Maria Aparecida Rosa de Oliveira </t>
  </si>
  <si>
    <t xml:space="preserve">Jamile Alves Martins </t>
  </si>
  <si>
    <t>Jarbas Ribeiro Barbosa</t>
  </si>
  <si>
    <t>Kainan Victor Fernandes Correa</t>
  </si>
  <si>
    <t xml:space="preserve">desc. Nos óculos </t>
  </si>
  <si>
    <t xml:space="preserve">Maria de Fátima Fialho </t>
  </si>
  <si>
    <t>Leuziane Gonçalves Moura</t>
  </si>
  <si>
    <t xml:space="preserve">Marli Flausino Vilaça </t>
  </si>
  <si>
    <t xml:space="preserve">Chay Peterson Lisboa Soares </t>
  </si>
  <si>
    <t xml:space="preserve">Pedro Rodrigues Santos </t>
  </si>
  <si>
    <t>Pix Dr. Daniel</t>
  </si>
  <si>
    <t>Lorrayne Neppel Tempone</t>
  </si>
  <si>
    <t>Carlos Eduardo Rodrigues Castro</t>
  </si>
  <si>
    <t xml:space="preserve">29/10/2024 - Terça - Feira </t>
  </si>
  <si>
    <t>Jorge Moreno da Silva</t>
  </si>
  <si>
    <t xml:space="preserve">Andressa Barros </t>
  </si>
  <si>
    <t xml:space="preserve">João Rodrigues Filho </t>
  </si>
  <si>
    <t xml:space="preserve">Sueli Oliveira Alves Costa </t>
  </si>
  <si>
    <t xml:space="preserve">José Carlos Costa </t>
  </si>
  <si>
    <t xml:space="preserve">Marilene Maria de Freitas </t>
  </si>
  <si>
    <t>Maria de Lourdes Garcia</t>
  </si>
  <si>
    <t>Marcos Antonio de Oliveira</t>
  </si>
  <si>
    <t xml:space="preserve">Adeir de Oliveira </t>
  </si>
  <si>
    <t>Creuzenir Sales Almeida</t>
  </si>
  <si>
    <t>Pedro Inácio do Carmo</t>
  </si>
  <si>
    <t xml:space="preserve">Levino Pedro dos Santos </t>
  </si>
  <si>
    <t>Eliane Rosa Lucas</t>
  </si>
  <si>
    <t xml:space="preserve">Etile Evangelista </t>
  </si>
  <si>
    <t>Julia Maria da Silva</t>
  </si>
  <si>
    <t xml:space="preserve">Marilza Silva de Almeida </t>
  </si>
  <si>
    <t xml:space="preserve">Shirley Lopes </t>
  </si>
  <si>
    <t xml:space="preserve">Cleidimar Pereira da Silva </t>
  </si>
  <si>
    <t xml:space="preserve">Christian Gabriel Arruda Teodoro </t>
  </si>
  <si>
    <t xml:space="preserve">Roseni Soares </t>
  </si>
  <si>
    <t xml:space="preserve">Ana Sofhia Santos Vicente </t>
  </si>
  <si>
    <t xml:space="preserve">desconto nos óculos </t>
  </si>
  <si>
    <t xml:space="preserve">Fernanda Maforth </t>
  </si>
  <si>
    <t>LC</t>
  </si>
  <si>
    <t xml:space="preserve">Natielly Dias </t>
  </si>
  <si>
    <t>Evelyn Supriano Fagundes</t>
  </si>
  <si>
    <t xml:space="preserve">12/11/2024 - Terça - Feira </t>
  </si>
  <si>
    <t xml:space="preserve">Maria Clara </t>
  </si>
  <si>
    <t>Ademiro Benevitz</t>
  </si>
  <si>
    <t xml:space="preserve">Maria Luiza Aleixo Oliveira </t>
  </si>
  <si>
    <t xml:space="preserve">Samara Mikelly Teixeira da Silva </t>
  </si>
  <si>
    <t xml:space="preserve">Maria Pires </t>
  </si>
  <si>
    <t xml:space="preserve">Késia Cristina Santana </t>
  </si>
  <si>
    <t xml:space="preserve">Maria José Fagundes Martins </t>
  </si>
  <si>
    <t>Maria Das Graças Assis</t>
  </si>
  <si>
    <t xml:space="preserve">Theysson Augusto B. da Cruz </t>
  </si>
  <si>
    <t xml:space="preserve">Lúcia Helena Gualberto </t>
  </si>
  <si>
    <t xml:space="preserve">Sirlene Pereira da Costa </t>
  </si>
  <si>
    <t xml:space="preserve">Lira disse que pagará daqui a pouco </t>
  </si>
  <si>
    <t xml:space="preserve">Tânia de Jesus Fernandes </t>
  </si>
  <si>
    <t xml:space="preserve">Leonor Eliziário Ribeiro </t>
  </si>
  <si>
    <t xml:space="preserve">Rosinei Roberta dos Santos Cunha </t>
  </si>
  <si>
    <t xml:space="preserve"> Pix para Matheus </t>
  </si>
  <si>
    <t xml:space="preserve">Eliane Rodrigues de Souza </t>
  </si>
  <si>
    <t xml:space="preserve">Noemi dos Reis </t>
  </si>
  <si>
    <t xml:space="preserve">Wemilly Ketlen da Silva Ferreira </t>
  </si>
  <si>
    <t xml:space="preserve">Gustavo Rodrigues </t>
  </si>
  <si>
    <t xml:space="preserve">Renilton Ribeiro de Almeida </t>
  </si>
  <si>
    <t>laudo</t>
  </si>
  <si>
    <t xml:space="preserve">Elisangela Rocha  </t>
  </si>
  <si>
    <t xml:space="preserve">Eduardo Rocha Ferreira Maciel </t>
  </si>
  <si>
    <t xml:space="preserve">Amanda Cristo de Almeida </t>
  </si>
  <si>
    <t>Pabliny Moraes</t>
  </si>
  <si>
    <t xml:space="preserve">Tayane Vasconcelos </t>
  </si>
  <si>
    <t>Ckhawann Moraes Pereira da Silva</t>
  </si>
  <si>
    <t xml:space="preserve">Vanderlânia Vitalino </t>
  </si>
  <si>
    <t>Edson Pires</t>
  </si>
  <si>
    <t xml:space="preserve">Fransciléia Vitória Ferreira de Freitas </t>
  </si>
  <si>
    <t>50,00 pix</t>
  </si>
  <si>
    <t xml:space="preserve">Daniele Batista de Oliveira Guilherme </t>
  </si>
  <si>
    <t xml:space="preserve">Henrique José Cardoso </t>
  </si>
  <si>
    <t xml:space="preserve">26/11/2024 - Terça - Feira </t>
  </si>
  <si>
    <t xml:space="preserve">Neide Aparecida de Souza Oliveira </t>
  </si>
  <si>
    <t xml:space="preserve">Márcia Cristina Lopes Farias </t>
  </si>
  <si>
    <t xml:space="preserve">Vilmar de Souza Cruz </t>
  </si>
  <si>
    <t xml:space="preserve">Laudo CNH </t>
  </si>
  <si>
    <t xml:space="preserve">José Alcendino Rodrigues </t>
  </si>
  <si>
    <t xml:space="preserve">Shamara Lorena Cardoso Gomes </t>
  </si>
  <si>
    <t xml:space="preserve">Thiago Junior Prado </t>
  </si>
  <si>
    <t>Neuzeli Paizante</t>
  </si>
  <si>
    <t>Adenire Marcos da Silva</t>
  </si>
  <si>
    <t xml:space="preserve">João Batista Fortunato </t>
  </si>
  <si>
    <t xml:space="preserve">Zeilimar Barbosa Campos </t>
  </si>
  <si>
    <t xml:space="preserve">Natalina dos Santos </t>
  </si>
  <si>
    <t xml:space="preserve">José Vitorino da Silva </t>
  </si>
  <si>
    <t xml:space="preserve">Michele Manso de Almeida </t>
  </si>
  <si>
    <t xml:space="preserve">Lucas dos Santos Ferreira </t>
  </si>
  <si>
    <t xml:space="preserve">Maria das Graças Mariano </t>
  </si>
  <si>
    <t>Marlene Lopes da Silva</t>
  </si>
  <si>
    <t xml:space="preserve">Darli Candida Emídio </t>
  </si>
  <si>
    <t>Larissa dos Santos Pereira</t>
  </si>
  <si>
    <t xml:space="preserve"> Dhiovana Onofre da Silva </t>
  </si>
  <si>
    <t>Sarah Myckaella Silvana Silva</t>
  </si>
  <si>
    <t xml:space="preserve">Heloisa Cristina Silva Fernandes </t>
  </si>
  <si>
    <t xml:space="preserve">Ricardo Barreira de Paula </t>
  </si>
  <si>
    <t xml:space="preserve">Vai retirar calázio </t>
  </si>
  <si>
    <t>Desc. Nos óculos</t>
  </si>
  <si>
    <t xml:space="preserve">Grabiele Xavier Cândido </t>
  </si>
  <si>
    <t xml:space="preserve">10/12/2024 - Terça - Feira </t>
  </si>
  <si>
    <t xml:space="preserve">Silvana Quirino Cruz de Paula </t>
  </si>
  <si>
    <t xml:space="preserve">Elson Rodrigues Ferreira </t>
  </si>
  <si>
    <t xml:space="preserve">Samira Isabelle Emerick </t>
  </si>
  <si>
    <t xml:space="preserve">Stefany da Silva Oliveira </t>
  </si>
  <si>
    <t xml:space="preserve">Varcerleia Raasch Borchardt </t>
  </si>
  <si>
    <t xml:space="preserve">Célio Alves Vieira </t>
  </si>
  <si>
    <t xml:space="preserve">Wilton Santos de Souza </t>
  </si>
  <si>
    <t>dfr</t>
  </si>
  <si>
    <t>Maria Venancio Pereira Viana</t>
  </si>
  <si>
    <t xml:space="preserve">Ilda Maria da Silva </t>
  </si>
  <si>
    <t xml:space="preserve">José Egidio Sobrimho </t>
  </si>
  <si>
    <t xml:space="preserve">José Nilson de Oliveira </t>
  </si>
  <si>
    <t xml:space="preserve">Sirlene Boer Gomes </t>
  </si>
  <si>
    <t xml:space="preserve">Oscar Junior Mafort </t>
  </si>
  <si>
    <t xml:space="preserve">17/12/2024 - Terça - Feira </t>
  </si>
  <si>
    <t xml:space="preserve">Iana Patricia Martins </t>
  </si>
  <si>
    <t xml:space="preserve">Alessandra de Oliveira Hueto </t>
  </si>
  <si>
    <t xml:space="preserve">Fabrício da Cunha Oliveira </t>
  </si>
  <si>
    <t xml:space="preserve">Bryan Gabriel Lopes Nunes da Silva </t>
  </si>
  <si>
    <t xml:space="preserve">Ademar Francisco </t>
  </si>
  <si>
    <t xml:space="preserve">Oséias Raimundo da Silva </t>
  </si>
  <si>
    <t xml:space="preserve">Adriana Alves de Oliveira Dias </t>
  </si>
  <si>
    <t xml:space="preserve">Ercília Peres </t>
  </si>
  <si>
    <t xml:space="preserve">Cássia de Miranda Chaves </t>
  </si>
  <si>
    <t xml:space="preserve">Joziel Alves do Amaral </t>
  </si>
  <si>
    <t xml:space="preserve">Paciente especial </t>
  </si>
  <si>
    <t xml:space="preserve">Alexandre Carlos Teixeira </t>
  </si>
  <si>
    <t xml:space="preserve">Edson Fidelis Rocha </t>
  </si>
  <si>
    <t xml:space="preserve">Disse que vai fazer depois </t>
  </si>
  <si>
    <t xml:space="preserve">09/01/2025 - Quinta - Feira </t>
  </si>
  <si>
    <t xml:space="preserve">Cícero Henrique de Souza </t>
  </si>
  <si>
    <t xml:space="preserve">Elias Quirino Rocha </t>
  </si>
  <si>
    <t xml:space="preserve">Joaquim Carvalho Silva </t>
  </si>
  <si>
    <t xml:space="preserve">Valtair Antônio Silva </t>
  </si>
  <si>
    <t xml:space="preserve">Zilda Anária </t>
  </si>
  <si>
    <t xml:space="preserve">Sandra Rizzo </t>
  </si>
  <si>
    <t xml:space="preserve">Wagner da Cunha O. Junior </t>
  </si>
  <si>
    <t>Antão Gomes Teixeira</t>
  </si>
  <si>
    <t xml:space="preserve">Suely  Gonçalves Constâncio </t>
  </si>
  <si>
    <t xml:space="preserve">João Evangelista de Miranda </t>
  </si>
  <si>
    <t xml:space="preserve">Cleusa Cláudio de Oliveira </t>
  </si>
  <si>
    <t xml:space="preserve">Vanderleia de Souza Vargas Bicalho </t>
  </si>
  <si>
    <t xml:space="preserve">Maria Eduarda Jesus Oliveira </t>
  </si>
  <si>
    <t xml:space="preserve">Joshua Eduardo de Oliveira Gonçalves </t>
  </si>
  <si>
    <t xml:space="preserve">Larissa Cristo Souza </t>
  </si>
  <si>
    <t xml:space="preserve">Welington Gonçalves </t>
  </si>
  <si>
    <t>Jose Laurindo Sobrinho</t>
  </si>
  <si>
    <t>Rosimeiry Alves</t>
  </si>
  <si>
    <t>Sedineia Barbosa</t>
  </si>
  <si>
    <t>Shaira Prata</t>
  </si>
  <si>
    <t>Brunna Rodrigues</t>
  </si>
  <si>
    <t xml:space="preserve">Eduardo Garcia de Souza </t>
  </si>
  <si>
    <t>Caso de cliente com probelmas de adaptação</t>
  </si>
  <si>
    <t xml:space="preserve">Lucimar Maria de Almeida </t>
  </si>
  <si>
    <t>Vitória Roberta de Sales</t>
  </si>
  <si>
    <t xml:space="preserve">Disse que não esperava usar óculos e ficou de voltar </t>
  </si>
  <si>
    <t>Reginaldo Ribeiro da Silva</t>
  </si>
  <si>
    <t xml:space="preserve">Efigênia Correia Silva </t>
  </si>
  <si>
    <t xml:space="preserve">Derci Raimunda da Silva </t>
  </si>
  <si>
    <t xml:space="preserve">21/01/2025 - Terça - Feira </t>
  </si>
  <si>
    <t>Ireni Pinheiro Rosa</t>
  </si>
  <si>
    <t xml:space="preserve">Dieimy Karlla de Oliveira Araújo Robadel </t>
  </si>
  <si>
    <t xml:space="preserve">Elizangela Mullher </t>
  </si>
  <si>
    <t>Roseli Messias Ferreira</t>
  </si>
  <si>
    <t xml:space="preserve">Daniani de Souza Freitas Pereira </t>
  </si>
  <si>
    <t xml:space="preserve">Lorhan Messias Ferreira Neto </t>
  </si>
  <si>
    <t>Terezinha Ferraz</t>
  </si>
  <si>
    <t xml:space="preserve">Ahdria Cristina Gundes Oliveira </t>
  </si>
  <si>
    <t>Vilson Fransico de Almeida</t>
  </si>
  <si>
    <t>consulta a ser paga junto com os óculos</t>
  </si>
  <si>
    <t xml:space="preserve">Wemerson Valério Ferreira </t>
  </si>
  <si>
    <t xml:space="preserve">Jairo Patrício de Araújo </t>
  </si>
  <si>
    <t>Otília Queiroz</t>
  </si>
  <si>
    <t xml:space="preserve">Sogro do Matheus </t>
  </si>
  <si>
    <t xml:space="preserve">Sogra do Matheus / Fez dois óculso / Perto de Multifocal </t>
  </si>
  <si>
    <t xml:space="preserve">Rayane Estefany Dias Furtado Cândido </t>
  </si>
  <si>
    <t xml:space="preserve">Joelma Maria de Oliveira </t>
  </si>
  <si>
    <t xml:space="preserve">Hingrid Jordania Pereira da Silva </t>
  </si>
  <si>
    <t xml:space="preserve">Pedro Henrique Messias Catelani </t>
  </si>
  <si>
    <t xml:space="preserve">Nayara Ribeiro da Silva </t>
  </si>
  <si>
    <t>dr grau não mudou</t>
  </si>
  <si>
    <t xml:space="preserve">José Gomes de Abreu </t>
  </si>
  <si>
    <t xml:space="preserve">Edmilson Gonçalves da Silva </t>
  </si>
  <si>
    <t>Nickollas Batista</t>
  </si>
  <si>
    <t>Daniela Marques</t>
  </si>
  <si>
    <t xml:space="preserve">Julierre </t>
  </si>
  <si>
    <t>Ademir de Paiva Mendes</t>
  </si>
  <si>
    <t>Cliente com histórico ruim, não atendemos!</t>
  </si>
  <si>
    <t xml:space="preserve">Thaylon Lima </t>
  </si>
  <si>
    <t xml:space="preserve">Ficou de mandar Pix </t>
  </si>
  <si>
    <t xml:space="preserve">28/01/2025 - Terça - Feira </t>
  </si>
  <si>
    <t xml:space="preserve">Jhordania Alves Siqueira </t>
  </si>
  <si>
    <t xml:space="preserve">Francisco Teles Luiz </t>
  </si>
  <si>
    <t xml:space="preserve">Cristiani Ferreira </t>
  </si>
  <si>
    <t>Vanessa Monica da Silva Raposa</t>
  </si>
  <si>
    <t>Haulyanne Aarecida</t>
  </si>
  <si>
    <t xml:space="preserve">Glaucia Aparecida da Costa </t>
  </si>
  <si>
    <t xml:space="preserve">Adenilson Luis da Silva </t>
  </si>
  <si>
    <t>Giselle Coelho</t>
  </si>
  <si>
    <t xml:space="preserve">Claudemir TetzLaff Rodrigues </t>
  </si>
  <si>
    <t>Larissa Almeida da Silva</t>
  </si>
  <si>
    <t>Vagner José da Fonseca</t>
  </si>
  <si>
    <t xml:space="preserve">Rafaella Tayanne de Freitas Ferreira </t>
  </si>
  <si>
    <t>Cortesia dr</t>
  </si>
  <si>
    <t xml:space="preserve">11/02/2025 - Terça - Feira </t>
  </si>
  <si>
    <t>Maria Creuza</t>
  </si>
  <si>
    <t xml:space="preserve">Maria do Carmo Sampaio </t>
  </si>
  <si>
    <t xml:space="preserve">Ana Cristina Samopaio </t>
  </si>
  <si>
    <t xml:space="preserve">Enildo Gomes da Costa </t>
  </si>
  <si>
    <t>Amanda Sandy Cristo Reis</t>
  </si>
  <si>
    <t>Maria Jose</t>
  </si>
  <si>
    <t>Verônica Mendes do Nascimento</t>
  </si>
  <si>
    <t xml:space="preserve">Arnor Alves de Almeida </t>
  </si>
  <si>
    <t xml:space="preserve">Maria Regina Pires de Oliveira Ponciano </t>
  </si>
  <si>
    <t xml:space="preserve">Thales Correa Dias </t>
  </si>
  <si>
    <t xml:space="preserve">Luan Miguel </t>
  </si>
  <si>
    <t>Laudo Detran .</t>
  </si>
  <si>
    <t xml:space="preserve">Carlos Henrique Correa do Nascimento </t>
  </si>
  <si>
    <t xml:space="preserve">Maria José Ramos </t>
  </si>
  <si>
    <t>Wagner Adão Vieira Correa</t>
  </si>
  <si>
    <t>laudo detran</t>
  </si>
  <si>
    <t xml:space="preserve">Rosangela Baldoino da Silva </t>
  </si>
  <si>
    <t xml:space="preserve">Girlene Gonçalves Pereira de Souza </t>
  </si>
  <si>
    <t>Douglas de Souza</t>
  </si>
  <si>
    <t>Elizangela Peixoto</t>
  </si>
  <si>
    <t xml:space="preserve">Dayanna Patrícia Marins da Silva </t>
  </si>
  <si>
    <t xml:space="preserve">Ester Chaves Vieira Basílio </t>
  </si>
  <si>
    <t>Felipe Rabelo</t>
  </si>
  <si>
    <t xml:space="preserve">Júlia Batista do Nascimento </t>
  </si>
  <si>
    <t>Luciene Acacio Gomes</t>
  </si>
  <si>
    <t>Douglas Gomes da Silva</t>
  </si>
  <si>
    <t>Alice Pereira Amorin</t>
  </si>
  <si>
    <t>Poliane Ferreira Correa</t>
  </si>
  <si>
    <t xml:space="preserve">Rayane Sabrina da Silva </t>
  </si>
  <si>
    <t xml:space="preserve">Emily Vaneide de Souza </t>
  </si>
  <si>
    <t xml:space="preserve">Elizandra Gina dos Santos </t>
  </si>
  <si>
    <t xml:space="preserve">Helloisa Mariane dos Santos </t>
  </si>
  <si>
    <t xml:space="preserve">Arthur Antônio dos Santos </t>
  </si>
  <si>
    <t xml:space="preserve">Carlos Alberto Ferreira Greis </t>
  </si>
  <si>
    <t xml:space="preserve">Rebeca Rayra da Silva </t>
  </si>
  <si>
    <t xml:space="preserve">Eduardo Lucas </t>
  </si>
  <si>
    <t xml:space="preserve">Ercy Peres da Silva </t>
  </si>
  <si>
    <t xml:space="preserve">Kamille Victoria Silva Ferreira </t>
  </si>
  <si>
    <t xml:space="preserve">Tarcilia Fernandes </t>
  </si>
  <si>
    <t>Luiz Claúdio de Miranda</t>
  </si>
  <si>
    <t xml:space="preserve">Kimberly Greis Santana </t>
  </si>
  <si>
    <t>Maristela Alves</t>
  </si>
  <si>
    <t>Florinda Regodanco Rodrigues Tetzlaff</t>
  </si>
  <si>
    <t xml:space="preserve">Creuza Vaz do Nascimento </t>
  </si>
  <si>
    <t xml:space="preserve">Marilene Agostinho Lopes </t>
  </si>
  <si>
    <t xml:space="preserve">Thalyta Batista de Souza Melo </t>
  </si>
  <si>
    <t xml:space="preserve">Jardel Agostinho Gomes </t>
  </si>
  <si>
    <t xml:space="preserve">50,00 pago no cartão de débito </t>
  </si>
  <si>
    <t xml:space="preserve">11/03/2025 - Terça - Feira </t>
  </si>
  <si>
    <t>Marlúcia Espanhol de Souza</t>
  </si>
  <si>
    <t xml:space="preserve">Maria Rita Pinto de Freitas </t>
  </si>
  <si>
    <t>Luma Maria Mendes Paiva</t>
  </si>
  <si>
    <t xml:space="preserve">Lucilene de Souza Oliveira </t>
  </si>
  <si>
    <t xml:space="preserve">José Olimpio de Oliveirea Filho </t>
  </si>
  <si>
    <t>Elzeni Soares de Almeida</t>
  </si>
  <si>
    <t xml:space="preserve">Guilherme da Silva Lúcio </t>
  </si>
  <si>
    <t xml:space="preserve">Márcio Lourenço de Andrade </t>
  </si>
  <si>
    <t xml:space="preserve">Adriel Soares Messias </t>
  </si>
  <si>
    <t xml:space="preserve">Maria Lúcia de Souza Chaves Rodrigues </t>
  </si>
  <si>
    <t xml:space="preserve">Laudemira Cirilo Lopes Rocha </t>
  </si>
  <si>
    <t xml:space="preserve">Josinete Alves do Amaral </t>
  </si>
  <si>
    <t>Reginaldo Moreira de Souza</t>
  </si>
  <si>
    <t xml:space="preserve">Josiene Dias Ferreira </t>
  </si>
  <si>
    <t xml:space="preserve">Nilda Rodrigues Dias </t>
  </si>
  <si>
    <t>Arminda do Carmo Gouveia</t>
  </si>
  <si>
    <t xml:space="preserve">Maria da Penha Ferreira da Silva </t>
  </si>
  <si>
    <t>Madalena Vieira da Silva</t>
  </si>
  <si>
    <t>35,00 cartao débito</t>
  </si>
  <si>
    <t xml:space="preserve">Elimarque Venâncio </t>
  </si>
  <si>
    <t xml:space="preserve">Izaquel Alves dos Santos </t>
  </si>
  <si>
    <t>Wenios Soares de Souza</t>
  </si>
  <si>
    <t xml:space="preserve">Euzinete Rodrigues Amorim Santos </t>
  </si>
  <si>
    <t xml:space="preserve">Márcio Roberto Luiz </t>
  </si>
  <si>
    <t xml:space="preserve">50,00 dinheiro </t>
  </si>
  <si>
    <t xml:space="preserve">Ercy Juvercílio Ventura </t>
  </si>
  <si>
    <t>Mara Lúcia Barbosa</t>
  </si>
  <si>
    <t xml:space="preserve">Kéllita Ferreira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</si>
</sst>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theme="0" tint="-4.9989318521683403E-2"/>
      <name val="Calibri"/>
      <family val="2"/>
      <scheme val="minor"/>
    </font>
    <font>
      <b/>
      <sz val="22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44" fontId="0" fillId="2" borderId="2" xfId="1" applyFont="1" applyFill="1" applyBorder="1" applyAlignment="1">
      <alignment horizontal="center"/>
    </xf>
    <xf numFmtId="44" fontId="0" fillId="2" borderId="2" xfId="1" applyFont="1" applyFill="1" applyBorder="1"/>
    <xf numFmtId="0" fontId="0" fillId="0" borderId="1" xfId="0" applyFill="1" applyBorder="1"/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2" xfId="1" applyFont="1" applyFill="1" applyBorder="1"/>
    <xf numFmtId="44" fontId="0" fillId="0" borderId="2" xfId="1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2" borderId="1" xfId="0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3" fillId="2" borderId="2" xfId="1" applyFont="1" applyFill="1" applyBorder="1"/>
    <xf numFmtId="44" fontId="3" fillId="2" borderId="1" xfId="1" applyFont="1" applyFill="1" applyBorder="1" applyAlignment="1">
      <alignment horizontal="center"/>
    </xf>
    <xf numFmtId="44" fontId="1" fillId="2" borderId="2" xfId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2" borderId="2" xfId="1" applyFont="1" applyFill="1" applyBorder="1"/>
    <xf numFmtId="44" fontId="1" fillId="0" borderId="2" xfId="1" applyFont="1" applyFill="1" applyBorder="1"/>
    <xf numFmtId="44" fontId="1" fillId="3" borderId="2" xfId="1" applyFont="1" applyFill="1" applyBorder="1"/>
    <xf numFmtId="0" fontId="0" fillId="0" borderId="1" xfId="0" applyFill="1" applyBorder="1" applyAlignment="1">
      <alignment horizontal="center"/>
    </xf>
    <xf numFmtId="44" fontId="1" fillId="0" borderId="2" xfId="1" applyFont="1" applyFill="1" applyBorder="1" applyAlignment="1">
      <alignment horizontal="center"/>
    </xf>
    <xf numFmtId="44" fontId="1" fillId="3" borderId="2" xfId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0" fillId="0" borderId="0" xfId="0" applyFont="1"/>
    <xf numFmtId="0" fontId="2" fillId="0" borderId="0" xfId="0" applyFont="1"/>
    <xf numFmtId="44" fontId="2" fillId="0" borderId="0" xfId="0" applyNumberFormat="1" applyFont="1"/>
    <xf numFmtId="0" fontId="0" fillId="2" borderId="0" xfId="0" applyFont="1" applyFill="1"/>
    <xf numFmtId="0" fontId="6" fillId="2" borderId="1" xfId="0" applyFont="1" applyFill="1" applyBorder="1"/>
    <xf numFmtId="0" fontId="0" fillId="0" borderId="0" xfId="0" applyFont="1" applyAlignment="1">
      <alignment horizontal="center"/>
    </xf>
    <xf numFmtId="0" fontId="7" fillId="4" borderId="1" xfId="0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44" fontId="7" fillId="4" borderId="1" xfId="1" applyFont="1" applyFill="1" applyBorder="1"/>
    <xf numFmtId="0" fontId="7" fillId="4" borderId="1" xfId="0" applyFont="1" applyFill="1" applyBorder="1" applyAlignment="1">
      <alignment horizontal="center"/>
    </xf>
    <xf numFmtId="44" fontId="7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5" borderId="1" xfId="0" applyFill="1" applyBorder="1"/>
    <xf numFmtId="44" fontId="1" fillId="5" borderId="2" xfId="1" applyFont="1" applyFill="1" applyBorder="1"/>
    <xf numFmtId="44" fontId="0" fillId="5" borderId="2" xfId="1" applyFont="1" applyFill="1" applyBorder="1" applyAlignment="1">
      <alignment horizontal="center"/>
    </xf>
    <xf numFmtId="44" fontId="1" fillId="5" borderId="2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0" fontId="9" fillId="0" borderId="0" xfId="0" applyFo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7" xfId="0" applyFill="1" applyBorder="1"/>
    <xf numFmtId="44" fontId="0" fillId="2" borderId="8" xfId="1" applyFont="1" applyFill="1" applyBorder="1"/>
    <xf numFmtId="44" fontId="1" fillId="2" borderId="8" xfId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4" borderId="9" xfId="0" applyFont="1" applyFill="1" applyBorder="1" applyAlignment="1">
      <alignment vertical="center"/>
    </xf>
    <xf numFmtId="44" fontId="7" fillId="4" borderId="9" xfId="1" applyFont="1" applyFill="1" applyBorder="1" applyAlignment="1">
      <alignment vertical="center"/>
    </xf>
    <xf numFmtId="0" fontId="0" fillId="0" borderId="1" xfId="0" applyBorder="1"/>
    <xf numFmtId="0" fontId="0" fillId="3" borderId="1" xfId="0" applyFont="1" applyFill="1" applyBorder="1" applyAlignment="1">
      <alignment horizontal="center"/>
    </xf>
    <xf numFmtId="0" fontId="2" fillId="2" borderId="0" xfId="0" applyFont="1" applyFill="1"/>
    <xf numFmtId="0" fontId="9" fillId="2" borderId="0" xfId="0" applyFont="1" applyFill="1"/>
    <xf numFmtId="0" fontId="0" fillId="2" borderId="0" xfId="0" applyFill="1"/>
    <xf numFmtId="0" fontId="4" fillId="7" borderId="1" xfId="0" applyFont="1" applyFill="1" applyBorder="1" applyAlignment="1">
      <alignment horizontal="center"/>
    </xf>
    <xf numFmtId="44" fontId="0" fillId="7" borderId="2" xfId="1" applyFont="1" applyFill="1" applyBorder="1"/>
    <xf numFmtId="44" fontId="1" fillId="7" borderId="2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8" borderId="1" xfId="0" applyFill="1" applyBorder="1"/>
    <xf numFmtId="44" fontId="0" fillId="8" borderId="2" xfId="1" applyFont="1" applyFill="1" applyBorder="1"/>
    <xf numFmtId="44" fontId="0" fillId="8" borderId="2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0" xfId="0" applyFont="1" applyFill="1"/>
    <xf numFmtId="0" fontId="9" fillId="8" borderId="0" xfId="0" applyFont="1" applyFill="1"/>
    <xf numFmtId="0" fontId="0" fillId="8" borderId="0" xfId="0" applyFill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1" xfId="0" applyFont="1" applyFill="1" applyBorder="1" applyAlignment="1">
      <alignment horizontal="center"/>
    </xf>
    <xf numFmtId="44" fontId="1" fillId="8" borderId="2" xfId="1" applyFont="1" applyFill="1" applyBorder="1"/>
    <xf numFmtId="44" fontId="0" fillId="8" borderId="1" xfId="1" applyFont="1" applyFill="1" applyBorder="1" applyAlignment="1">
      <alignment horizontal="center"/>
    </xf>
    <xf numFmtId="0" fontId="0" fillId="2" borderId="3" xfId="0" applyFill="1" applyBorder="1"/>
    <xf numFmtId="44" fontId="3" fillId="3" borderId="2" xfId="1" applyFont="1" applyFill="1" applyBorder="1"/>
    <xf numFmtId="44" fontId="0" fillId="2" borderId="1" xfId="1" applyFont="1" applyFill="1" applyBorder="1"/>
    <xf numFmtId="44" fontId="1" fillId="2" borderId="1" xfId="1" applyFont="1" applyFill="1" applyBorder="1" applyAlignment="1">
      <alignment horizontal="center"/>
    </xf>
    <xf numFmtId="0" fontId="0" fillId="3" borderId="3" xfId="0" applyFill="1" applyBorder="1"/>
    <xf numFmtId="44" fontId="0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4" fontId="3" fillId="2" borderId="2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44" fontId="13" fillId="2" borderId="2" xfId="1" applyFont="1" applyFill="1" applyBorder="1"/>
    <xf numFmtId="44" fontId="13" fillId="2" borderId="2" xfId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4" fontId="13" fillId="0" borderId="1" xfId="1" applyFont="1" applyBorder="1" applyAlignment="1">
      <alignment horizontal="center"/>
    </xf>
    <xf numFmtId="0" fontId="13" fillId="2" borderId="1" xfId="0" applyFont="1" applyFill="1" applyBorder="1"/>
    <xf numFmtId="44" fontId="12" fillId="2" borderId="2" xfId="1" applyFont="1" applyFill="1" applyBorder="1"/>
    <xf numFmtId="44" fontId="13" fillId="2" borderId="1" xfId="1" applyFont="1" applyFill="1" applyBorder="1" applyAlignment="1">
      <alignment horizontal="center"/>
    </xf>
    <xf numFmtId="0" fontId="13" fillId="0" borderId="1" xfId="0" applyFont="1" applyFill="1" applyBorder="1"/>
    <xf numFmtId="44" fontId="13" fillId="0" borderId="2" xfId="1" applyFont="1" applyFill="1" applyBorder="1"/>
    <xf numFmtId="44" fontId="13" fillId="0" borderId="2" xfId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3" xfId="0" applyFont="1" applyFill="1" applyBorder="1"/>
    <xf numFmtId="0" fontId="12" fillId="2" borderId="1" xfId="0" applyFont="1" applyFill="1" applyBorder="1"/>
    <xf numFmtId="44" fontId="12" fillId="2" borderId="2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3" borderId="1" xfId="0" applyFont="1" applyFill="1" applyBorder="1"/>
    <xf numFmtId="44" fontId="13" fillId="3" borderId="2" xfId="1" applyFont="1" applyFill="1" applyBorder="1"/>
    <xf numFmtId="44" fontId="13" fillId="3" borderId="2" xfId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44" fontId="13" fillId="2" borderId="1" xfId="1" applyFont="1" applyFill="1" applyBorder="1"/>
    <xf numFmtId="0" fontId="15" fillId="4" borderId="9" xfId="0" applyFont="1" applyFill="1" applyBorder="1" applyAlignment="1">
      <alignment vertical="center"/>
    </xf>
    <xf numFmtId="44" fontId="15" fillId="4" borderId="9" xfId="1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44" fontId="15" fillId="4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/>
    <xf numFmtId="44" fontId="15" fillId="4" borderId="1" xfId="1" applyFont="1" applyFill="1" applyBorder="1"/>
    <xf numFmtId="0" fontId="15" fillId="4" borderId="1" xfId="0" applyFont="1" applyFill="1" applyBorder="1" applyAlignment="1">
      <alignment horizontal="center"/>
    </xf>
    <xf numFmtId="44" fontId="15" fillId="4" borderId="1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44" fontId="0" fillId="4" borderId="0" xfId="0" applyNumberFormat="1" applyFont="1" applyFill="1"/>
    <xf numFmtId="0" fontId="2" fillId="4" borderId="0" xfId="0" applyFont="1" applyFill="1"/>
    <xf numFmtId="0" fontId="12" fillId="0" borderId="1" xfId="0" applyFont="1" applyFill="1" applyBorder="1"/>
    <xf numFmtId="44" fontId="12" fillId="0" borderId="2" xfId="1" applyFont="1" applyFill="1" applyBorder="1"/>
    <xf numFmtId="44" fontId="12" fillId="0" borderId="2" xfId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44" fontId="13" fillId="9" borderId="2" xfId="1" applyFont="1" applyFill="1" applyBorder="1" applyAlignment="1">
      <alignment horizontal="center"/>
    </xf>
    <xf numFmtId="44" fontId="13" fillId="10" borderId="2" xfId="1" applyFont="1" applyFill="1" applyBorder="1" applyAlignment="1">
      <alignment horizontal="center"/>
    </xf>
    <xf numFmtId="44" fontId="13" fillId="9" borderId="2" xfId="1" applyFont="1" applyFill="1" applyBorder="1"/>
    <xf numFmtId="44" fontId="13" fillId="9" borderId="1" xfId="1" applyFont="1" applyFill="1" applyBorder="1" applyAlignment="1">
      <alignment horizontal="center"/>
    </xf>
    <xf numFmtId="44" fontId="12" fillId="9" borderId="2" xfId="1" applyFont="1" applyFill="1" applyBorder="1"/>
    <xf numFmtId="44" fontId="13" fillId="11" borderId="1" xfId="1" applyFont="1" applyFill="1" applyBorder="1" applyAlignment="1">
      <alignment horizontal="center"/>
    </xf>
    <xf numFmtId="44" fontId="16" fillId="2" borderId="1" xfId="1" applyFont="1" applyFill="1" applyBorder="1" applyAlignment="1">
      <alignment horizontal="center"/>
    </xf>
    <xf numFmtId="0" fontId="13" fillId="8" borderId="1" xfId="0" applyFont="1" applyFill="1" applyBorder="1"/>
    <xf numFmtId="44" fontId="13" fillId="8" borderId="2" xfId="1" applyFont="1" applyFill="1" applyBorder="1"/>
    <xf numFmtId="44" fontId="13" fillId="8" borderId="2" xfId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44" fontId="13" fillId="10" borderId="2" xfId="1" applyFont="1" applyFill="1" applyBorder="1"/>
    <xf numFmtId="0" fontId="13" fillId="2" borderId="3" xfId="0" applyFont="1" applyFill="1" applyBorder="1"/>
    <xf numFmtId="44" fontId="13" fillId="3" borderId="1" xfId="1" applyFont="1" applyFill="1" applyBorder="1" applyAlignment="1">
      <alignment horizontal="center"/>
    </xf>
    <xf numFmtId="44" fontId="13" fillId="0" borderId="1" xfId="1" applyFont="1" applyFill="1" applyBorder="1" applyAlignment="1">
      <alignment horizontal="center"/>
    </xf>
    <xf numFmtId="44" fontId="13" fillId="12" borderId="2" xfId="1" applyFont="1" applyFill="1" applyBorder="1" applyAlignment="1">
      <alignment horizontal="center"/>
    </xf>
    <xf numFmtId="44" fontId="13" fillId="5" borderId="2" xfId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left"/>
    </xf>
    <xf numFmtId="44" fontId="20" fillId="2" borderId="2" xfId="1" applyFont="1" applyFill="1" applyBorder="1"/>
    <xf numFmtId="44" fontId="20" fillId="2" borderId="2" xfId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44" fontId="20" fillId="2" borderId="1" xfId="1" applyFont="1" applyFill="1" applyBorder="1" applyAlignment="1">
      <alignment horizontal="center"/>
    </xf>
    <xf numFmtId="0" fontId="20" fillId="2" borderId="1" xfId="0" applyFont="1" applyFill="1" applyBorder="1"/>
    <xf numFmtId="44" fontId="19" fillId="2" borderId="2" xfId="1" applyFont="1" applyFill="1" applyBorder="1"/>
    <xf numFmtId="0" fontId="20" fillId="3" borderId="3" xfId="0" applyFont="1" applyFill="1" applyBorder="1"/>
    <xf numFmtId="44" fontId="20" fillId="3" borderId="2" xfId="1" applyFont="1" applyFill="1" applyBorder="1"/>
    <xf numFmtId="44" fontId="20" fillId="3" borderId="2" xfId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4" fontId="20" fillId="3" borderId="1" xfId="1" applyFont="1" applyFill="1" applyBorder="1" applyAlignment="1">
      <alignment horizontal="center"/>
    </xf>
    <xf numFmtId="0" fontId="19" fillId="2" borderId="1" xfId="0" applyFont="1" applyFill="1" applyBorder="1"/>
    <xf numFmtId="44" fontId="19" fillId="2" borderId="2" xfId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4" fontId="20" fillId="2" borderId="1" xfId="1" applyFont="1" applyFill="1" applyBorder="1"/>
    <xf numFmtId="0" fontId="21" fillId="4" borderId="9" xfId="0" applyFont="1" applyFill="1" applyBorder="1" applyAlignment="1">
      <alignment vertical="center"/>
    </xf>
    <xf numFmtId="44" fontId="21" fillId="4" borderId="9" xfId="1" applyFont="1" applyFill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44" fontId="21" fillId="4" borderId="1" xfId="1" applyFont="1" applyFill="1" applyBorder="1" applyAlignment="1">
      <alignment vertical="center"/>
    </xf>
    <xf numFmtId="0" fontId="21" fillId="4" borderId="1" xfId="0" applyFont="1" applyFill="1" applyBorder="1" applyAlignment="1">
      <alignment horizontal="left"/>
    </xf>
    <xf numFmtId="0" fontId="21" fillId="4" borderId="1" xfId="0" applyFont="1" applyFill="1" applyBorder="1"/>
    <xf numFmtId="44" fontId="21" fillId="4" borderId="1" xfId="1" applyFont="1" applyFill="1" applyBorder="1"/>
    <xf numFmtId="0" fontId="21" fillId="4" borderId="1" xfId="0" applyFont="1" applyFill="1" applyBorder="1" applyAlignment="1">
      <alignment horizontal="center"/>
    </xf>
    <xf numFmtId="44" fontId="21" fillId="4" borderId="1" xfId="0" applyNumberFormat="1" applyFont="1" applyFill="1" applyBorder="1" applyAlignment="1">
      <alignment horizontal="center"/>
    </xf>
    <xf numFmtId="0" fontId="20" fillId="2" borderId="3" xfId="0" applyFont="1" applyFill="1" applyBorder="1"/>
    <xf numFmtId="0" fontId="20" fillId="3" borderId="1" xfId="0" applyFont="1" applyFill="1" applyBorder="1"/>
    <xf numFmtId="44" fontId="20" fillId="12" borderId="2" xfId="1" applyFont="1" applyFill="1" applyBorder="1" applyAlignment="1">
      <alignment horizontal="center"/>
    </xf>
    <xf numFmtId="0" fontId="20" fillId="0" borderId="1" xfId="0" applyFont="1" applyFill="1" applyBorder="1"/>
    <xf numFmtId="44" fontId="20" fillId="0" borderId="2" xfId="1" applyFont="1" applyFill="1" applyBorder="1"/>
    <xf numFmtId="44" fontId="20" fillId="0" borderId="2" xfId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44" fontId="20" fillId="0" borderId="1" xfId="1" applyFont="1" applyFill="1" applyBorder="1" applyAlignment="1">
      <alignment horizontal="center"/>
    </xf>
    <xf numFmtId="0" fontId="20" fillId="0" borderId="3" xfId="0" applyFont="1" applyFill="1" applyBorder="1"/>
    <xf numFmtId="0" fontId="20" fillId="13" borderId="1" xfId="0" applyFont="1" applyFill="1" applyBorder="1"/>
    <xf numFmtId="44" fontId="20" fillId="13" borderId="2" xfId="1" applyFont="1" applyFill="1" applyBorder="1"/>
    <xf numFmtId="44" fontId="20" fillId="13" borderId="2" xfId="1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44" fontId="20" fillId="13" borderId="1" xfId="1" applyFont="1" applyFill="1" applyBorder="1" applyAlignment="1">
      <alignment horizontal="center"/>
    </xf>
    <xf numFmtId="0" fontId="20" fillId="6" borderId="1" xfId="0" applyFont="1" applyFill="1" applyBorder="1"/>
    <xf numFmtId="44" fontId="20" fillId="6" borderId="2" xfId="1" applyFont="1" applyFill="1" applyBorder="1"/>
    <xf numFmtId="44" fontId="20" fillId="6" borderId="2" xfId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44" fontId="20" fillId="6" borderId="1" xfId="1" applyFont="1" applyFill="1" applyBorder="1" applyAlignment="1">
      <alignment horizontal="center"/>
    </xf>
    <xf numFmtId="0" fontId="20" fillId="11" borderId="1" xfId="0" applyFont="1" applyFill="1" applyBorder="1"/>
    <xf numFmtId="44" fontId="20" fillId="11" borderId="2" xfId="1" applyFont="1" applyFill="1" applyBorder="1"/>
    <xf numFmtId="44" fontId="20" fillId="11" borderId="2" xfId="1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44" fontId="20" fillId="11" borderId="1" xfId="1" applyFont="1" applyFill="1" applyBorder="1" applyAlignment="1">
      <alignment horizontal="center"/>
    </xf>
    <xf numFmtId="44" fontId="20" fillId="14" borderId="2" xfId="1" applyFont="1" applyFill="1" applyBorder="1" applyAlignment="1">
      <alignment horizontal="center"/>
    </xf>
    <xf numFmtId="44" fontId="20" fillId="15" borderId="2" xfId="1" applyFont="1" applyFill="1" applyBorder="1" applyAlignment="1">
      <alignment horizontal="center"/>
    </xf>
    <xf numFmtId="44" fontId="19" fillId="0" borderId="2" xfId="1" applyFont="1" applyFill="1" applyBorder="1" applyAlignment="1">
      <alignment horizontal="center"/>
    </xf>
    <xf numFmtId="0" fontId="19" fillId="6" borderId="1" xfId="0" applyFont="1" applyFill="1" applyBorder="1"/>
    <xf numFmtId="0" fontId="22" fillId="2" borderId="1" xfId="0" applyFont="1" applyFill="1" applyBorder="1" applyAlignment="1">
      <alignment horizontal="left"/>
    </xf>
    <xf numFmtId="44" fontId="23" fillId="2" borderId="2" xfId="1" applyFont="1" applyFill="1" applyBorder="1"/>
    <xf numFmtId="44" fontId="23" fillId="2" borderId="2" xfId="1" applyFont="1" applyFill="1" applyBorder="1" applyAlignment="1">
      <alignment horizontal="center"/>
    </xf>
    <xf numFmtId="44" fontId="23" fillId="0" borderId="2" xfId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44" fontId="23" fillId="2" borderId="1" xfId="1" applyFont="1" applyFill="1" applyBorder="1" applyAlignment="1">
      <alignment horizontal="center"/>
    </xf>
    <xf numFmtId="0" fontId="23" fillId="2" borderId="1" xfId="0" applyFont="1" applyFill="1" applyBorder="1"/>
    <xf numFmtId="44" fontId="22" fillId="2" borderId="2" xfId="1" applyFont="1" applyFill="1" applyBorder="1"/>
    <xf numFmtId="0" fontId="23" fillId="0" borderId="1" xfId="0" applyFont="1" applyFill="1" applyBorder="1"/>
    <xf numFmtId="44" fontId="23" fillId="0" borderId="2" xfId="1" applyFont="1" applyFill="1" applyBorder="1"/>
    <xf numFmtId="0" fontId="23" fillId="0" borderId="1" xfId="0" applyFont="1" applyFill="1" applyBorder="1" applyAlignment="1">
      <alignment horizontal="center"/>
    </xf>
    <xf numFmtId="44" fontId="23" fillId="0" borderId="1" xfId="1" applyFont="1" applyFill="1" applyBorder="1" applyAlignment="1">
      <alignment horizontal="center"/>
    </xf>
    <xf numFmtId="44" fontId="23" fillId="3" borderId="2" xfId="1" applyFont="1" applyFill="1" applyBorder="1"/>
    <xf numFmtId="44" fontId="23" fillId="3" borderId="2" xfId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44" fontId="23" fillId="3" borderId="1" xfId="1" applyFont="1" applyFill="1" applyBorder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0" borderId="2" xfId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0" fontId="22" fillId="0" borderId="1" xfId="0" applyFont="1" applyFill="1" applyBorder="1"/>
    <xf numFmtId="0" fontId="23" fillId="0" borderId="3" xfId="0" applyFont="1" applyFill="1" applyBorder="1"/>
    <xf numFmtId="0" fontId="23" fillId="3" borderId="1" xfId="0" applyFont="1" applyFill="1" applyBorder="1"/>
    <xf numFmtId="0" fontId="4" fillId="4" borderId="9" xfId="0" applyFont="1" applyFill="1" applyBorder="1" applyAlignment="1">
      <alignment vertical="center"/>
    </xf>
    <xf numFmtId="44" fontId="4" fillId="4" borderId="9" xfId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4" fontId="4" fillId="4" borderId="1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44" fontId="4" fillId="4" borderId="1" xfId="1" applyFont="1" applyFill="1" applyBorder="1"/>
    <xf numFmtId="0" fontId="4" fillId="4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23" fillId="15" borderId="2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44" fontId="22" fillId="0" borderId="2" xfId="1" applyFont="1" applyFill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/>
    </xf>
    <xf numFmtId="44" fontId="0" fillId="2" borderId="0" xfId="0" applyNumberFormat="1" applyFont="1" applyFill="1"/>
    <xf numFmtId="0" fontId="23" fillId="3" borderId="3" xfId="0" applyFont="1" applyFill="1" applyBorder="1"/>
    <xf numFmtId="44" fontId="22" fillId="3" borderId="2" xfId="1" applyFont="1" applyFill="1" applyBorder="1"/>
    <xf numFmtId="44" fontId="23" fillId="16" borderId="2" xfId="1" applyFont="1" applyFill="1" applyBorder="1" applyAlignment="1">
      <alignment horizontal="center"/>
    </xf>
    <xf numFmtId="0" fontId="10" fillId="4" borderId="9" xfId="0" applyFont="1" applyFill="1" applyBorder="1" applyAlignment="1">
      <alignment vertical="center"/>
    </xf>
    <xf numFmtId="44" fontId="10" fillId="4" borderId="9" xfId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44" fontId="10" fillId="4" borderId="1" xfId="1" applyFont="1" applyFill="1" applyBorder="1" applyAlignment="1">
      <alignment vertical="center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44" fontId="10" fillId="4" borderId="1" xfId="1" applyFont="1" applyFill="1" applyBorder="1"/>
    <xf numFmtId="0" fontId="10" fillId="4" borderId="1" xfId="0" applyFont="1" applyFill="1" applyBorder="1" applyAlignment="1">
      <alignment horizontal="center"/>
    </xf>
    <xf numFmtId="44" fontId="10" fillId="4" borderId="1" xfId="0" applyNumberFormat="1" applyFont="1" applyFill="1" applyBorder="1" applyAlignment="1">
      <alignment horizontal="center"/>
    </xf>
    <xf numFmtId="0" fontId="23" fillId="8" borderId="1" xfId="0" applyFont="1" applyFill="1" applyBorder="1"/>
    <xf numFmtId="44" fontId="23" fillId="8" borderId="2" xfId="1" applyFont="1" applyFill="1" applyBorder="1"/>
    <xf numFmtId="44" fontId="23" fillId="8" borderId="2" xfId="1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44" fontId="23" fillId="8" borderId="1" xfId="1" applyFont="1" applyFill="1" applyBorder="1" applyAlignment="1">
      <alignment horizontal="center"/>
    </xf>
    <xf numFmtId="0" fontId="23" fillId="2" borderId="3" xfId="0" applyFont="1" applyFill="1" applyBorder="1"/>
    <xf numFmtId="0" fontId="23" fillId="17" borderId="1" xfId="0" applyFont="1" applyFill="1" applyBorder="1" applyAlignment="1">
      <alignment horizontal="left"/>
    </xf>
    <xf numFmtId="44" fontId="23" fillId="17" borderId="2" xfId="1" applyFont="1" applyFill="1" applyBorder="1"/>
    <xf numFmtId="44" fontId="23" fillId="17" borderId="2" xfId="1" applyFont="1" applyFill="1" applyBorder="1" applyAlignment="1">
      <alignment horizontal="center"/>
    </xf>
    <xf numFmtId="0" fontId="23" fillId="17" borderId="1" xfId="0" applyFont="1" applyFill="1" applyBorder="1" applyAlignment="1">
      <alignment horizontal="center"/>
    </xf>
    <xf numFmtId="0" fontId="23" fillId="17" borderId="1" xfId="0" applyFont="1" applyFill="1" applyBorder="1"/>
    <xf numFmtId="0" fontId="23" fillId="18" borderId="1" xfId="0" applyFont="1" applyFill="1" applyBorder="1"/>
    <xf numFmtId="44" fontId="23" fillId="18" borderId="2" xfId="1" applyFont="1" applyFill="1" applyBorder="1"/>
    <xf numFmtId="44" fontId="23" fillId="18" borderId="2" xfId="1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/>
    </xf>
    <xf numFmtId="44" fontId="23" fillId="18" borderId="1" xfId="1" applyFont="1" applyFill="1" applyBorder="1" applyAlignment="1">
      <alignment horizontal="center"/>
    </xf>
    <xf numFmtId="0" fontId="3" fillId="0" borderId="0" xfId="0" applyFont="1"/>
    <xf numFmtId="0" fontId="23" fillId="0" borderId="9" xfId="0" applyFont="1" applyFill="1" applyBorder="1"/>
    <xf numFmtId="44" fontId="23" fillId="0" borderId="15" xfId="1" applyFont="1" applyFill="1" applyBorder="1"/>
    <xf numFmtId="44" fontId="23" fillId="0" borderId="15" xfId="1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5" fillId="0" borderId="1" xfId="0" applyFont="1" applyFill="1" applyBorder="1"/>
    <xf numFmtId="0" fontId="0" fillId="8" borderId="0" xfId="0" applyFont="1" applyFill="1"/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4" fontId="10" fillId="4" borderId="4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4" fontId="17" fillId="4" borderId="4" xfId="0" applyNumberFormat="1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4" fontId="10" fillId="4" borderId="2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14" fontId="24" fillId="4" borderId="4" xfId="0" applyNumberFormat="1" applyFont="1" applyFill="1" applyBorder="1" applyAlignment="1">
      <alignment horizontal="center"/>
    </xf>
    <xf numFmtId="14" fontId="24" fillId="4" borderId="2" xfId="0" applyNumberFormat="1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9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opLeftCell="A109" workbookViewId="0">
      <selection sqref="A1:D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43363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34</v>
      </c>
      <c r="B3" s="19">
        <v>450</v>
      </c>
      <c r="C3" s="19" t="s">
        <v>12</v>
      </c>
      <c r="D3" s="19" t="s">
        <v>16</v>
      </c>
      <c r="E3" s="3" t="s">
        <v>2</v>
      </c>
      <c r="F3" s="21"/>
      <c r="G3" s="29"/>
      <c r="H3" s="32" t="s">
        <v>13</v>
      </c>
      <c r="I3" s="32" t="s">
        <v>17</v>
      </c>
    </row>
    <row r="4" spans="1:11" x14ac:dyDescent="0.25">
      <c r="A4" s="5" t="s">
        <v>42</v>
      </c>
      <c r="B4" s="22">
        <v>90</v>
      </c>
      <c r="C4" s="19" t="s">
        <v>13</v>
      </c>
      <c r="D4" s="19" t="s">
        <v>16</v>
      </c>
      <c r="E4" s="3" t="s">
        <v>0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35</v>
      </c>
      <c r="B5" s="22">
        <v>90</v>
      </c>
      <c r="C5" s="19" t="s">
        <v>13</v>
      </c>
      <c r="D5" s="19" t="s">
        <v>16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36</v>
      </c>
      <c r="B6" s="22">
        <v>90</v>
      </c>
      <c r="C6" s="19" t="s">
        <v>13</v>
      </c>
      <c r="D6" s="19" t="s">
        <v>16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37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38</v>
      </c>
      <c r="B8" s="7">
        <v>450</v>
      </c>
      <c r="C8" s="19" t="s">
        <v>12</v>
      </c>
      <c r="D8" s="19" t="s">
        <v>16</v>
      </c>
      <c r="E8" s="3" t="s">
        <v>2</v>
      </c>
      <c r="F8" s="9"/>
      <c r="G8" s="29"/>
      <c r="H8" s="32" t="s">
        <v>5</v>
      </c>
      <c r="I8" s="32"/>
    </row>
    <row r="9" spans="1:11" x14ac:dyDescent="0.25">
      <c r="A9" s="4" t="s">
        <v>44</v>
      </c>
      <c r="B9" s="7">
        <v>90</v>
      </c>
      <c r="C9" s="19" t="s">
        <v>13</v>
      </c>
      <c r="D9" s="6" t="s">
        <v>16</v>
      </c>
      <c r="E9" s="3" t="s">
        <v>0</v>
      </c>
      <c r="F9" s="9"/>
      <c r="G9" s="29"/>
      <c r="H9" s="32" t="s">
        <v>31</v>
      </c>
      <c r="I9" s="29"/>
    </row>
    <row r="10" spans="1:11" x14ac:dyDescent="0.25">
      <c r="A10" s="8" t="s">
        <v>39</v>
      </c>
      <c r="B10" s="23">
        <v>90</v>
      </c>
      <c r="C10" s="26" t="s">
        <v>13</v>
      </c>
      <c r="D10" s="26" t="s">
        <v>16</v>
      </c>
      <c r="E10" s="25" t="s">
        <v>0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40</v>
      </c>
      <c r="B11" s="17">
        <v>90</v>
      </c>
      <c r="C11" s="19" t="s">
        <v>13</v>
      </c>
      <c r="D11" s="19" t="s">
        <v>16</v>
      </c>
      <c r="E11" s="3" t="s">
        <v>0</v>
      </c>
      <c r="F11" s="18"/>
      <c r="G11" s="30"/>
      <c r="H11" s="30"/>
      <c r="I11" s="30"/>
      <c r="J11" s="30"/>
      <c r="K11" s="30"/>
    </row>
    <row r="12" spans="1:11" x14ac:dyDescent="0.25">
      <c r="A12" s="4" t="s">
        <v>41</v>
      </c>
      <c r="B12" s="22">
        <v>90</v>
      </c>
      <c r="C12" s="6" t="s">
        <v>13</v>
      </c>
      <c r="D12" s="19" t="s">
        <v>16</v>
      </c>
      <c r="E12" s="3" t="s">
        <v>0</v>
      </c>
      <c r="F12" s="16"/>
      <c r="G12" s="30"/>
      <c r="H12" s="31"/>
      <c r="I12" s="30"/>
      <c r="J12" s="30"/>
      <c r="K12" s="30"/>
    </row>
    <row r="13" spans="1:11" x14ac:dyDescent="0.25">
      <c r="A13" s="4" t="s">
        <v>43</v>
      </c>
      <c r="B13" s="22">
        <v>90</v>
      </c>
      <c r="C13" s="19" t="s">
        <v>13</v>
      </c>
      <c r="D13" s="19" t="s">
        <v>16</v>
      </c>
      <c r="E13" s="3" t="s">
        <v>0</v>
      </c>
      <c r="F13" s="16"/>
      <c r="G13" s="30"/>
      <c r="H13" s="30"/>
      <c r="I13" s="30"/>
      <c r="J13" s="30"/>
      <c r="K13" s="30"/>
    </row>
    <row r="14" spans="1:11" x14ac:dyDescent="0.25">
      <c r="A14" s="4" t="s">
        <v>45</v>
      </c>
      <c r="B14" s="22">
        <v>90</v>
      </c>
      <c r="C14" s="19" t="s">
        <v>13</v>
      </c>
      <c r="D14" s="19" t="s">
        <v>16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13" t="s">
        <v>46</v>
      </c>
      <c r="B15" s="24">
        <v>120</v>
      </c>
      <c r="C15" s="27" t="s">
        <v>11</v>
      </c>
      <c r="D15" s="27" t="s">
        <v>16</v>
      </c>
      <c r="E15" s="10" t="s">
        <v>2</v>
      </c>
      <c r="F15" s="10"/>
      <c r="G15" s="30"/>
      <c r="H15" s="30"/>
      <c r="I15" s="30"/>
      <c r="J15" s="30"/>
      <c r="K15" s="30"/>
    </row>
    <row r="16" spans="1:11" x14ac:dyDescent="0.25">
      <c r="A16" s="4" t="s">
        <v>47</v>
      </c>
      <c r="B16" s="22">
        <v>150</v>
      </c>
      <c r="C16" s="19" t="s">
        <v>12</v>
      </c>
      <c r="D16" s="19" t="s">
        <v>16</v>
      </c>
      <c r="E16" s="3" t="s">
        <v>2</v>
      </c>
      <c r="F16" s="20" t="s">
        <v>51</v>
      </c>
      <c r="G16" s="30"/>
      <c r="H16" s="30"/>
      <c r="I16" s="30"/>
      <c r="J16" s="30"/>
      <c r="K16" s="30"/>
    </row>
    <row r="17" spans="1:11" x14ac:dyDescent="0.25">
      <c r="A17" s="4" t="s">
        <v>48</v>
      </c>
      <c r="B17" s="7">
        <v>90</v>
      </c>
      <c r="C17" s="19" t="s">
        <v>13</v>
      </c>
      <c r="D17" s="19" t="s">
        <v>16</v>
      </c>
      <c r="E17" s="3" t="s">
        <v>0</v>
      </c>
      <c r="F17" s="3"/>
      <c r="G17" s="30"/>
      <c r="H17" s="30"/>
      <c r="I17" s="30"/>
      <c r="J17" s="30"/>
      <c r="K17" s="30"/>
    </row>
    <row r="18" spans="1:11" x14ac:dyDescent="0.25">
      <c r="A18" s="4" t="s">
        <v>49</v>
      </c>
      <c r="B18" s="22">
        <v>90</v>
      </c>
      <c r="C18" s="19" t="s">
        <v>13</v>
      </c>
      <c r="D18" s="19" t="s">
        <v>16</v>
      </c>
      <c r="E18" s="3" t="s">
        <v>0</v>
      </c>
      <c r="F18" s="2"/>
      <c r="G18" s="30"/>
      <c r="H18" s="30"/>
      <c r="I18" s="30"/>
      <c r="J18" s="30"/>
      <c r="K18" s="30"/>
    </row>
    <row r="19" spans="1:11" x14ac:dyDescent="0.25">
      <c r="A19" s="4" t="s">
        <v>50</v>
      </c>
      <c r="B19" s="7">
        <v>90</v>
      </c>
      <c r="C19" s="19" t="s">
        <v>13</v>
      </c>
      <c r="D19" s="19" t="s">
        <v>16</v>
      </c>
      <c r="E19" s="3" t="s">
        <v>0</v>
      </c>
      <c r="F19" s="2"/>
      <c r="G19" s="30"/>
      <c r="H19" s="30"/>
      <c r="I19" s="30"/>
      <c r="J19" s="30"/>
      <c r="K19" s="30"/>
    </row>
    <row r="20" spans="1:11" x14ac:dyDescent="0.25">
      <c r="A20" s="14" t="s">
        <v>52</v>
      </c>
      <c r="B20" s="17">
        <v>120</v>
      </c>
      <c r="C20" s="6" t="s">
        <v>11</v>
      </c>
      <c r="D20" s="6" t="s">
        <v>16</v>
      </c>
      <c r="E20" s="3" t="s">
        <v>0</v>
      </c>
      <c r="F20" s="3"/>
      <c r="G20" s="30"/>
      <c r="H20" s="30"/>
      <c r="I20" s="30"/>
      <c r="J20" s="30"/>
      <c r="K20" s="30"/>
    </row>
    <row r="21" spans="1:11" x14ac:dyDescent="0.25">
      <c r="A21" s="4" t="s">
        <v>53</v>
      </c>
      <c r="B21" s="7">
        <v>90</v>
      </c>
      <c r="C21" s="19" t="s">
        <v>13</v>
      </c>
      <c r="D21" s="19" t="s">
        <v>16</v>
      </c>
      <c r="E21" s="3" t="s">
        <v>0</v>
      </c>
      <c r="F21" s="2"/>
    </row>
    <row r="22" spans="1:11" x14ac:dyDescent="0.25">
      <c r="A22" s="4" t="s">
        <v>54</v>
      </c>
      <c r="B22" s="7">
        <v>90</v>
      </c>
      <c r="C22" s="19" t="s">
        <v>13</v>
      </c>
      <c r="D22" s="19" t="s">
        <v>16</v>
      </c>
      <c r="E22" s="3" t="s">
        <v>0</v>
      </c>
      <c r="F22" s="2"/>
    </row>
    <row r="23" spans="1:11" x14ac:dyDescent="0.25">
      <c r="A23" s="4" t="s">
        <v>55</v>
      </c>
      <c r="B23" s="7">
        <v>90</v>
      </c>
      <c r="C23" s="19" t="s">
        <v>13</v>
      </c>
      <c r="D23" s="19" t="s">
        <v>16</v>
      </c>
      <c r="E23" s="3" t="s">
        <v>0</v>
      </c>
      <c r="F23" s="2"/>
    </row>
    <row r="24" spans="1:11" x14ac:dyDescent="0.25">
      <c r="A24" s="4" t="s">
        <v>63</v>
      </c>
      <c r="B24" s="7">
        <v>90</v>
      </c>
      <c r="C24" s="19" t="s">
        <v>13</v>
      </c>
      <c r="D24" s="19" t="s">
        <v>4</v>
      </c>
      <c r="E24" s="3" t="s">
        <v>0</v>
      </c>
      <c r="F24" s="2"/>
    </row>
    <row r="25" spans="1:11" x14ac:dyDescent="0.25">
      <c r="A25" s="4" t="s">
        <v>56</v>
      </c>
      <c r="B25" s="7">
        <v>120</v>
      </c>
      <c r="C25" s="19" t="s">
        <v>11</v>
      </c>
      <c r="D25" s="19" t="s">
        <v>16</v>
      </c>
      <c r="E25" s="3" t="s">
        <v>2</v>
      </c>
      <c r="F25" s="2"/>
    </row>
    <row r="26" spans="1:11" x14ac:dyDescent="0.25">
      <c r="A26" s="4" t="s">
        <v>57</v>
      </c>
      <c r="B26" s="7">
        <v>90</v>
      </c>
      <c r="C26" s="19" t="s">
        <v>13</v>
      </c>
      <c r="D26" s="19" t="s">
        <v>4</v>
      </c>
      <c r="E26" s="3" t="s">
        <v>0</v>
      </c>
      <c r="F26" s="2"/>
    </row>
    <row r="27" spans="1:11" x14ac:dyDescent="0.25">
      <c r="A27" s="4" t="s">
        <v>58</v>
      </c>
      <c r="B27" s="7">
        <v>120</v>
      </c>
      <c r="C27" s="6" t="s">
        <v>11</v>
      </c>
      <c r="D27" s="6" t="s">
        <v>16</v>
      </c>
      <c r="E27" s="3" t="s">
        <v>31</v>
      </c>
      <c r="F27" s="2"/>
    </row>
    <row r="28" spans="1:11" x14ac:dyDescent="0.25">
      <c r="A28" s="4" t="s">
        <v>59</v>
      </c>
      <c r="B28" s="7">
        <v>90</v>
      </c>
      <c r="C28" s="19" t="s">
        <v>13</v>
      </c>
      <c r="D28" s="19" t="s">
        <v>4</v>
      </c>
      <c r="E28" s="3" t="s">
        <v>0</v>
      </c>
      <c r="F28" s="2"/>
    </row>
    <row r="29" spans="1:11" x14ac:dyDescent="0.25">
      <c r="A29" s="4" t="s">
        <v>60</v>
      </c>
      <c r="B29" s="7">
        <v>120</v>
      </c>
      <c r="C29" s="19" t="s">
        <v>11</v>
      </c>
      <c r="D29" s="19" t="s">
        <v>16</v>
      </c>
      <c r="E29" s="3" t="s">
        <v>0</v>
      </c>
      <c r="F29" s="2" t="s">
        <v>67</v>
      </c>
    </row>
    <row r="30" spans="1:11" x14ac:dyDescent="0.25">
      <c r="A30" s="4" t="s">
        <v>61</v>
      </c>
      <c r="B30" s="7">
        <v>90</v>
      </c>
      <c r="C30" s="19" t="s">
        <v>13</v>
      </c>
      <c r="D30" s="19" t="s">
        <v>16</v>
      </c>
      <c r="E30" s="3" t="s">
        <v>0</v>
      </c>
      <c r="F30" s="2"/>
    </row>
    <row r="31" spans="1:11" x14ac:dyDescent="0.25">
      <c r="A31" s="8" t="s">
        <v>64</v>
      </c>
      <c r="B31" s="7">
        <v>90</v>
      </c>
      <c r="C31" s="6" t="s">
        <v>13</v>
      </c>
      <c r="D31" s="6" t="s">
        <v>16</v>
      </c>
      <c r="E31" s="3" t="s">
        <v>0</v>
      </c>
      <c r="F31" s="2"/>
    </row>
    <row r="32" spans="1:11" x14ac:dyDescent="0.25">
      <c r="A32" s="8" t="s">
        <v>65</v>
      </c>
      <c r="B32" s="7">
        <v>90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8" t="s">
        <v>66</v>
      </c>
      <c r="B33" s="7">
        <v>90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4" t="s">
        <v>68</v>
      </c>
      <c r="B34" s="7">
        <v>100</v>
      </c>
      <c r="C34" s="19" t="s">
        <v>13</v>
      </c>
      <c r="D34" s="19" t="s">
        <v>16</v>
      </c>
      <c r="E34" s="3" t="s">
        <v>0</v>
      </c>
      <c r="F34" s="2" t="s">
        <v>71</v>
      </c>
    </row>
    <row r="35" spans="1:6" x14ac:dyDescent="0.25">
      <c r="A35" s="4" t="s">
        <v>69</v>
      </c>
      <c r="B35" s="7">
        <v>120</v>
      </c>
      <c r="C35" s="19" t="s">
        <v>11</v>
      </c>
      <c r="D35" s="19" t="s">
        <v>16</v>
      </c>
      <c r="E35" s="3" t="s">
        <v>2</v>
      </c>
      <c r="F35" s="2"/>
    </row>
    <row r="36" spans="1:6" x14ac:dyDescent="0.25">
      <c r="A36" s="15" t="s">
        <v>70</v>
      </c>
      <c r="B36" s="7">
        <v>120</v>
      </c>
      <c r="C36" s="19" t="s">
        <v>11</v>
      </c>
      <c r="D36" s="19" t="s">
        <v>16</v>
      </c>
      <c r="E36" s="3" t="s">
        <v>5</v>
      </c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4"/>
      <c r="B43" s="7"/>
      <c r="C43" s="19"/>
      <c r="D43" s="19"/>
      <c r="E43" s="3"/>
      <c r="F43" s="2"/>
    </row>
    <row r="44" spans="1:6" x14ac:dyDescent="0.25">
      <c r="A44" s="44"/>
      <c r="B44" s="11"/>
      <c r="C44" s="27"/>
      <c r="D44" s="27"/>
      <c r="E44" s="10"/>
      <c r="F44" s="10"/>
    </row>
    <row r="45" spans="1:6" x14ac:dyDescent="0.25">
      <c r="A45" s="4" t="s">
        <v>62</v>
      </c>
      <c r="B45" s="12"/>
      <c r="C45" s="19" t="s">
        <v>6</v>
      </c>
      <c r="D45" s="19" t="s">
        <v>17</v>
      </c>
      <c r="E45" s="3" t="s">
        <v>2</v>
      </c>
      <c r="F45" s="2"/>
    </row>
    <row r="46" spans="1:6" x14ac:dyDescent="0.25">
      <c r="A46" s="4"/>
      <c r="B46" s="12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33"/>
      <c r="B48" s="7"/>
      <c r="C48" s="19"/>
      <c r="D48" s="19"/>
      <c r="E48" s="3"/>
      <c r="F48" s="2"/>
    </row>
    <row r="49" spans="1:6" x14ac:dyDescent="0.25">
      <c r="A49" s="4"/>
      <c r="B49" s="7"/>
      <c r="C49" s="19"/>
      <c r="D49" s="19"/>
      <c r="E49" s="3"/>
      <c r="F49" s="2"/>
    </row>
    <row r="50" spans="1:6" x14ac:dyDescent="0.25">
      <c r="A50" s="8"/>
      <c r="B50" s="7"/>
      <c r="C50" s="19"/>
      <c r="D50" s="19"/>
      <c r="E50" s="3"/>
      <c r="F50" s="2"/>
    </row>
    <row r="51" spans="1:6" x14ac:dyDescent="0.25">
      <c r="A51" s="8"/>
      <c r="B51" s="7"/>
      <c r="C51" s="19"/>
      <c r="D51" s="19"/>
      <c r="E51" s="3"/>
      <c r="F51" s="2"/>
    </row>
    <row r="52" spans="1:6" ht="15" customHeight="1" x14ac:dyDescent="0.25">
      <c r="A52" s="35" t="s">
        <v>10</v>
      </c>
      <c r="B52" s="35">
        <f>COUNTIF($C$3:$C$51,H1)</f>
        <v>3</v>
      </c>
      <c r="C52" s="36">
        <f>SUMIF($C$3:$C$51,H1,$B$3:$B$51)</f>
        <v>1050</v>
      </c>
      <c r="D52" s="35"/>
      <c r="E52" s="35" t="s">
        <v>19</v>
      </c>
      <c r="F52" s="36">
        <f>SUMIF($D$3:$D$43,I1,$B$3:$B$43)</f>
        <v>3790</v>
      </c>
    </row>
    <row r="53" spans="1:6" ht="15" customHeight="1" x14ac:dyDescent="0.25">
      <c r="A53" s="35" t="s">
        <v>11</v>
      </c>
      <c r="B53" s="35">
        <f>COUNTIF($C$3:$C$51,H2)</f>
        <v>7</v>
      </c>
      <c r="C53" s="36">
        <f t="shared" ref="C53:C56" si="0">SUMIF($C$3:$C$51,H2,$B$3:$B$51)</f>
        <v>840</v>
      </c>
      <c r="D53" s="35"/>
      <c r="E53" s="35" t="s">
        <v>18</v>
      </c>
      <c r="F53" s="36">
        <f>SUMIF($D$3:$D$43,I2,$B$3:$B$43)</f>
        <v>270</v>
      </c>
    </row>
    <row r="54" spans="1:6" ht="15" customHeight="1" x14ac:dyDescent="0.25">
      <c r="A54" s="35" t="s">
        <v>29</v>
      </c>
      <c r="B54" s="35">
        <f>COUNTIF($C$3:$C$51,H3)</f>
        <v>24</v>
      </c>
      <c r="C54" s="36">
        <f t="shared" si="0"/>
        <v>2170</v>
      </c>
      <c r="D54" s="35"/>
      <c r="E54" s="37" t="s">
        <v>27</v>
      </c>
      <c r="F54" s="36">
        <f>SUMIF($D$3:$D$43,I4,$B$3:$B$43)</f>
        <v>0</v>
      </c>
    </row>
    <row r="55" spans="1:6" ht="15" customHeight="1" x14ac:dyDescent="0.25">
      <c r="A55" s="35" t="s">
        <v>8</v>
      </c>
      <c r="B55" s="35">
        <f>COUNTIF($C$3:$C$51,H4)</f>
        <v>0</v>
      </c>
      <c r="C55" s="36">
        <f t="shared" si="0"/>
        <v>0</v>
      </c>
      <c r="D55" s="35"/>
      <c r="E55" s="35" t="s">
        <v>21</v>
      </c>
      <c r="F55" s="36">
        <f>SUM(B54*30+B55*120)</f>
        <v>720</v>
      </c>
    </row>
    <row r="56" spans="1:6" x14ac:dyDescent="0.25">
      <c r="A56" s="35" t="s">
        <v>7</v>
      </c>
      <c r="B56" s="35">
        <f>COUNTIF($C$3:$C$51,H5)</f>
        <v>1</v>
      </c>
      <c r="C56" s="36">
        <f t="shared" si="0"/>
        <v>0</v>
      </c>
      <c r="D56" s="35"/>
      <c r="E56" s="35" t="s">
        <v>20</v>
      </c>
      <c r="F56" s="36">
        <f>SUM(F53+F55)</f>
        <v>990</v>
      </c>
    </row>
    <row r="57" spans="1:6" x14ac:dyDescent="0.25">
      <c r="A57" s="38" t="s">
        <v>23</v>
      </c>
      <c r="B57" s="38">
        <f>SUM(B52:B56)</f>
        <v>35</v>
      </c>
      <c r="C57" s="39">
        <f>SUM(C52:C56)</f>
        <v>4060</v>
      </c>
      <c r="D57" s="38"/>
      <c r="E57" s="40" t="s">
        <v>30</v>
      </c>
      <c r="F57" s="41">
        <f>SUM(C57+F55)</f>
        <v>4780</v>
      </c>
    </row>
    <row r="58" spans="1:6" x14ac:dyDescent="0.25">
      <c r="A58" s="35" t="s">
        <v>25</v>
      </c>
      <c r="B58" s="38">
        <f>COUNTIF($E$3:$E$51,H6)</f>
        <v>26</v>
      </c>
      <c r="C58" s="293"/>
      <c r="D58" s="293"/>
      <c r="E58" s="293"/>
      <c r="F58" s="293"/>
    </row>
    <row r="59" spans="1:6" x14ac:dyDescent="0.25">
      <c r="A59" s="35" t="s">
        <v>31</v>
      </c>
      <c r="B59" s="38">
        <f>COUNTIF(E3:E51,H9)</f>
        <v>1</v>
      </c>
      <c r="C59" s="293"/>
      <c r="D59" s="293"/>
      <c r="E59" s="293"/>
      <c r="F59" s="293"/>
    </row>
    <row r="60" spans="1:6" x14ac:dyDescent="0.25">
      <c r="A60" s="35" t="s">
        <v>33</v>
      </c>
      <c r="B60" s="38">
        <f>COUNTIF(E3:E51,H10)</f>
        <v>0</v>
      </c>
      <c r="C60" s="293"/>
      <c r="D60" s="293"/>
      <c r="E60" s="293"/>
      <c r="F60" s="293"/>
    </row>
    <row r="61" spans="1:6" x14ac:dyDescent="0.25">
      <c r="A61" s="35" t="s">
        <v>24</v>
      </c>
      <c r="B61" s="38">
        <f>COUNTIF($E$3:$E$51,H7)</f>
        <v>7</v>
      </c>
      <c r="C61" s="293"/>
      <c r="D61" s="293"/>
      <c r="E61" s="293"/>
      <c r="F61" s="293"/>
    </row>
    <row r="62" spans="1:6" x14ac:dyDescent="0.25">
      <c r="A62" s="35" t="s">
        <v>26</v>
      </c>
      <c r="B62" s="38">
        <f>COUNTIF($E$3:$E$51,H8)</f>
        <v>1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</sheetData>
  <mergeCells count="3">
    <mergeCell ref="A1:D1"/>
    <mergeCell ref="E1:F1"/>
    <mergeCell ref="C58:F62"/>
  </mergeCells>
  <dataValidations count="4">
    <dataValidation type="list" allowBlank="1" showInputMessage="1" showErrorMessage="1" sqref="C3:C51">
      <formula1>$H$1:$H$5</formula1>
    </dataValidation>
    <dataValidation type="list" allowBlank="1" showInputMessage="1" showErrorMessage="1" sqref="D4:D51">
      <formula1>$I$1:$I$3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E3:E51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E15" sqref="E1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43473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278</v>
      </c>
      <c r="B3" s="22">
        <v>450</v>
      </c>
      <c r="C3" s="19" t="s">
        <v>12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279</v>
      </c>
      <c r="B4" s="22">
        <v>450</v>
      </c>
      <c r="C4" s="19" t="s">
        <v>12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280</v>
      </c>
      <c r="B5" s="22">
        <v>100</v>
      </c>
      <c r="C5" s="19" t="s">
        <v>13</v>
      </c>
      <c r="D5" s="19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281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282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283</v>
      </c>
      <c r="B8" s="12">
        <v>90</v>
      </c>
      <c r="C8" s="26" t="s">
        <v>13</v>
      </c>
      <c r="D8" s="54" t="s">
        <v>16</v>
      </c>
      <c r="E8" s="25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284</v>
      </c>
      <c r="B9" s="23">
        <v>90</v>
      </c>
      <c r="C9" s="26" t="s">
        <v>13</v>
      </c>
      <c r="D9" s="26" t="s">
        <v>16</v>
      </c>
      <c r="E9" s="25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285</v>
      </c>
      <c r="B10" s="17">
        <v>140</v>
      </c>
      <c r="C10" s="19" t="s">
        <v>11</v>
      </c>
      <c r="D10" s="19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286</v>
      </c>
      <c r="B11" s="23">
        <v>90</v>
      </c>
      <c r="C11" s="54" t="s">
        <v>13</v>
      </c>
      <c r="D11" s="26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287</v>
      </c>
      <c r="B12" s="22">
        <v>120</v>
      </c>
      <c r="C12" s="19" t="s">
        <v>13</v>
      </c>
      <c r="D12" s="19" t="s">
        <v>16</v>
      </c>
      <c r="E12" s="3" t="s">
        <v>5</v>
      </c>
      <c r="F12" s="16"/>
      <c r="G12" s="30"/>
      <c r="H12" s="31"/>
      <c r="I12" s="30"/>
      <c r="J12" s="55"/>
      <c r="K12" s="55"/>
      <c r="L12" s="55"/>
    </row>
    <row r="13" spans="1:12" x14ac:dyDescent="0.25">
      <c r="A13" s="4" t="s">
        <v>288</v>
      </c>
      <c r="B13" s="22">
        <v>140</v>
      </c>
      <c r="C13" s="6" t="s">
        <v>11</v>
      </c>
      <c r="D13" s="6" t="s">
        <v>16</v>
      </c>
      <c r="E13" s="3" t="s">
        <v>5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289</v>
      </c>
      <c r="B14" s="22">
        <v>120</v>
      </c>
      <c r="C14" s="6" t="s">
        <v>13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290</v>
      </c>
      <c r="B15" s="22">
        <v>120</v>
      </c>
      <c r="C15" s="19" t="s">
        <v>13</v>
      </c>
      <c r="D15" s="19" t="s">
        <v>16</v>
      </c>
      <c r="E15" s="3" t="s">
        <v>5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/>
      <c r="B16" s="7"/>
      <c r="C16" s="19"/>
      <c r="D16" s="19"/>
      <c r="E16" s="3"/>
      <c r="F16" s="3"/>
      <c r="G16" s="30"/>
      <c r="H16" s="30"/>
      <c r="I16" s="30"/>
      <c r="J16" s="55"/>
      <c r="K16" s="55"/>
      <c r="L16" s="55"/>
    </row>
    <row r="17" spans="1:12" x14ac:dyDescent="0.25">
      <c r="A17" s="4"/>
      <c r="B17" s="22"/>
      <c r="C17" s="6"/>
      <c r="D17" s="6"/>
      <c r="E17" s="3"/>
      <c r="F17" s="2"/>
      <c r="G17" s="30"/>
      <c r="H17" s="30"/>
      <c r="I17" s="30"/>
      <c r="J17" s="55"/>
      <c r="K17" s="55"/>
      <c r="L17" s="55"/>
    </row>
    <row r="18" spans="1:12" x14ac:dyDescent="0.25">
      <c r="A18" s="8"/>
      <c r="B18" s="12"/>
      <c r="C18" s="26"/>
      <c r="D18" s="26"/>
      <c r="E18" s="25"/>
      <c r="F18" s="25"/>
      <c r="G18" s="30"/>
      <c r="H18" s="30"/>
      <c r="I18" s="30"/>
      <c r="J18" s="55"/>
      <c r="K18" s="55"/>
      <c r="L18" s="55"/>
    </row>
    <row r="19" spans="1:12" x14ac:dyDescent="0.25">
      <c r="A19" s="8"/>
      <c r="B19" s="12"/>
      <c r="C19" s="26"/>
      <c r="D19" s="26"/>
      <c r="E19" s="25"/>
      <c r="F19" s="25"/>
      <c r="G19" s="30"/>
      <c r="H19" s="30"/>
      <c r="I19" s="30"/>
      <c r="J19" s="55"/>
      <c r="K19" s="55"/>
      <c r="L19" s="55"/>
    </row>
    <row r="20" spans="1:12" x14ac:dyDescent="0.25">
      <c r="A20" s="8"/>
      <c r="B20" s="12"/>
      <c r="C20" s="26"/>
      <c r="D20" s="26"/>
      <c r="E20" s="25"/>
      <c r="F20" s="25"/>
      <c r="G20" s="30"/>
      <c r="H20" s="30"/>
      <c r="I20" s="30"/>
    </row>
    <row r="21" spans="1:12" x14ac:dyDescent="0.25">
      <c r="A21" s="8"/>
      <c r="B21" s="12"/>
      <c r="C21" s="26"/>
      <c r="D21" s="26"/>
      <c r="E21" s="25"/>
      <c r="F21" s="25"/>
      <c r="G21" s="30"/>
      <c r="H21" s="30"/>
      <c r="I21" s="30"/>
    </row>
    <row r="22" spans="1:12" x14ac:dyDescent="0.25">
      <c r="A22" s="4"/>
      <c r="B22" s="17"/>
      <c r="C22" s="6"/>
      <c r="D22" s="6"/>
      <c r="E22" s="3"/>
      <c r="F22" s="25"/>
      <c r="G22" s="30"/>
      <c r="H22" s="30"/>
      <c r="I22" s="30"/>
    </row>
    <row r="23" spans="1:12" x14ac:dyDescent="0.25">
      <c r="A23" s="4"/>
      <c r="B23" s="7"/>
      <c r="C23" s="19"/>
      <c r="D23" s="19"/>
      <c r="E23" s="3"/>
      <c r="F23" s="25"/>
      <c r="I23" s="29"/>
    </row>
    <row r="24" spans="1:12" x14ac:dyDescent="0.25">
      <c r="A24" s="4"/>
      <c r="B24" s="7"/>
      <c r="C24" s="19"/>
      <c r="D24" s="19"/>
      <c r="E24" s="3"/>
      <c r="F24" s="25"/>
      <c r="I24" s="29"/>
    </row>
    <row r="25" spans="1:12" x14ac:dyDescent="0.25">
      <c r="A25" s="4"/>
      <c r="B25" s="7"/>
      <c r="C25" s="19"/>
      <c r="D25" s="19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"/>
      <c r="I26" s="29"/>
    </row>
    <row r="27" spans="1:12" x14ac:dyDescent="0.25">
      <c r="A27" s="4"/>
      <c r="B27" s="7"/>
      <c r="C27" s="19"/>
      <c r="D27" s="19"/>
      <c r="E27" s="3"/>
      <c r="F27" s="2"/>
      <c r="I27" s="29"/>
    </row>
    <row r="28" spans="1:12" x14ac:dyDescent="0.25">
      <c r="A28" s="4"/>
      <c r="B28" s="7"/>
      <c r="C28" s="19"/>
      <c r="D28" s="19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19"/>
      <c r="D30" s="19"/>
      <c r="E30" s="3"/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 t="s">
        <v>291</v>
      </c>
      <c r="B54" s="12">
        <v>0</v>
      </c>
      <c r="C54" s="19" t="s">
        <v>6</v>
      </c>
      <c r="D54" s="19" t="s">
        <v>17</v>
      </c>
      <c r="E54" s="3" t="s">
        <v>0</v>
      </c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8"/>
      <c r="B59" s="7"/>
      <c r="C59" s="19"/>
      <c r="D59" s="19"/>
      <c r="E59" s="3"/>
      <c r="F59" s="2"/>
    </row>
    <row r="60" spans="1:9" x14ac:dyDescent="0.25">
      <c r="A60" s="294"/>
      <c r="B60" s="295"/>
      <c r="C60" s="295"/>
      <c r="D60" s="295"/>
      <c r="E60" s="295"/>
      <c r="F60" s="295"/>
      <c r="G60" s="295"/>
      <c r="H60" s="295"/>
      <c r="I60" s="295"/>
    </row>
    <row r="61" spans="1:9" ht="15" customHeight="1" x14ac:dyDescent="0.25">
      <c r="A61" s="35" t="s">
        <v>10</v>
      </c>
      <c r="B61" s="35">
        <f>COUNTIF($C$3:$C$60,H1)</f>
        <v>2</v>
      </c>
      <c r="C61" s="36">
        <f>SUMIF($C$3:$C$60,H1,$B$3:$B$60)</f>
        <v>900</v>
      </c>
      <c r="D61" s="35"/>
      <c r="E61" s="35" t="s">
        <v>19</v>
      </c>
      <c r="F61" s="36">
        <f>SUMIF($D$3:$D$52,I1,$B$3:$B$52)</f>
        <v>2100</v>
      </c>
    </row>
    <row r="62" spans="1:9" ht="15" customHeight="1" x14ac:dyDescent="0.25">
      <c r="A62" s="35" t="s">
        <v>11</v>
      </c>
      <c r="B62" s="35">
        <f>COUNTIF($C$3:$C$60,H2)</f>
        <v>2</v>
      </c>
      <c r="C62" s="36">
        <f>SUMIF($C$3:$C$60,H2,$B$3:$B$60)</f>
        <v>280</v>
      </c>
      <c r="D62" s="35"/>
      <c r="E62" s="35" t="s">
        <v>18</v>
      </c>
      <c r="F62" s="36">
        <f>SUMIF($D$3:$D$52,I2,$B$3:$B$52)</f>
        <v>0</v>
      </c>
    </row>
    <row r="63" spans="1:9" ht="15" customHeight="1" x14ac:dyDescent="0.25">
      <c r="A63" s="35" t="s">
        <v>29</v>
      </c>
      <c r="B63" s="35">
        <f>COUNTIF($C$3:$C$60,H3)</f>
        <v>9</v>
      </c>
      <c r="C63" s="36">
        <f>SUMIF($C$3:$C$60,H3,$B$3:$B$60)</f>
        <v>920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340</v>
      </c>
    </row>
    <row r="65" spans="1:6" x14ac:dyDescent="0.25">
      <c r="A65" s="35" t="s">
        <v>7</v>
      </c>
      <c r="B65" s="35">
        <f>COUNTIF($C$3:$C$60,H5)</f>
        <v>1</v>
      </c>
      <c r="C65" s="36">
        <f>SUMIF($C$3:$C$60,H5,$B$3:$B$60)</f>
        <v>0</v>
      </c>
      <c r="D65" s="35"/>
      <c r="E65" s="35" t="s">
        <v>20</v>
      </c>
      <c r="F65" s="36">
        <f>SUM(F62+F64)</f>
        <v>340</v>
      </c>
    </row>
    <row r="66" spans="1:6" x14ac:dyDescent="0.25">
      <c r="A66" s="38" t="s">
        <v>23</v>
      </c>
      <c r="B66" s="38">
        <f>SUM(B61:B65)</f>
        <v>14</v>
      </c>
      <c r="C66" s="39">
        <f>SUM(C61:C65)</f>
        <v>2100</v>
      </c>
      <c r="D66" s="38"/>
      <c r="E66" s="40" t="s">
        <v>30</v>
      </c>
      <c r="F66" s="41">
        <f>SUM(C66+F64)</f>
        <v>2440</v>
      </c>
    </row>
    <row r="67" spans="1:6" x14ac:dyDescent="0.25">
      <c r="A67" s="35" t="s">
        <v>25</v>
      </c>
      <c r="B67" s="38">
        <f>COUNTIF($E$3:$E$60,H6)</f>
        <v>7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4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3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E3:E59">
      <formula1>$H$6:$H$10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C3:C5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52" zoomScale="62" zoomScaleNormal="62" workbookViewId="0">
      <selection activeCell="E26" sqref="E26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2955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2956</v>
      </c>
      <c r="B3" s="163">
        <v>120</v>
      </c>
      <c r="C3" s="164" t="s">
        <v>13</v>
      </c>
      <c r="D3" s="164" t="s">
        <v>4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2957</v>
      </c>
      <c r="B4" s="163">
        <v>120</v>
      </c>
      <c r="C4" s="164" t="s">
        <v>13</v>
      </c>
      <c r="D4" s="164" t="s">
        <v>16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2958</v>
      </c>
      <c r="B5" s="163">
        <v>170</v>
      </c>
      <c r="C5" s="164" t="s">
        <v>11</v>
      </c>
      <c r="D5" s="164" t="s">
        <v>2086</v>
      </c>
      <c r="E5" s="165" t="s">
        <v>5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2959</v>
      </c>
      <c r="B6" s="163">
        <v>120</v>
      </c>
      <c r="C6" s="164" t="s">
        <v>13</v>
      </c>
      <c r="D6" s="164" t="s">
        <v>4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2960</v>
      </c>
      <c r="B7" s="163">
        <v>120</v>
      </c>
      <c r="C7" s="164" t="s">
        <v>13</v>
      </c>
      <c r="D7" s="164" t="s">
        <v>2086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2963</v>
      </c>
      <c r="B8" s="168">
        <v>170</v>
      </c>
      <c r="C8" s="164" t="s">
        <v>11</v>
      </c>
      <c r="D8" s="164" t="s">
        <v>4</v>
      </c>
      <c r="E8" s="165" t="s">
        <v>2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2961</v>
      </c>
      <c r="B9" s="163">
        <v>170</v>
      </c>
      <c r="C9" s="164" t="s">
        <v>11</v>
      </c>
      <c r="D9" s="164" t="s">
        <v>4</v>
      </c>
      <c r="E9" s="165" t="s">
        <v>5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2962</v>
      </c>
      <c r="B10" s="192">
        <v>170</v>
      </c>
      <c r="C10" s="193" t="s">
        <v>11</v>
      </c>
      <c r="D10" s="193" t="s">
        <v>16</v>
      </c>
      <c r="E10" s="194" t="s">
        <v>2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89" t="s">
        <v>2964</v>
      </c>
      <c r="B11" s="170">
        <v>170</v>
      </c>
      <c r="C11" s="171" t="s">
        <v>11</v>
      </c>
      <c r="D11" s="171" t="s">
        <v>16</v>
      </c>
      <c r="E11" s="172" t="s">
        <v>2</v>
      </c>
      <c r="F11" s="173"/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67" t="s">
        <v>2965</v>
      </c>
      <c r="B12" s="163">
        <v>120</v>
      </c>
      <c r="C12" s="164" t="s">
        <v>13</v>
      </c>
      <c r="D12" s="164" t="s">
        <v>16</v>
      </c>
      <c r="E12" s="165" t="s">
        <v>0</v>
      </c>
      <c r="F12" s="166"/>
      <c r="G12" s="68"/>
      <c r="H12" s="68"/>
      <c r="I12" s="68"/>
      <c r="J12" s="69"/>
      <c r="K12" s="69"/>
      <c r="L12" s="69"/>
    </row>
    <row r="13" spans="1:12" ht="50.1" customHeight="1" x14ac:dyDescent="0.45">
      <c r="A13" s="167" t="s">
        <v>2966</v>
      </c>
      <c r="B13" s="163">
        <v>120</v>
      </c>
      <c r="C13" s="164" t="s">
        <v>13</v>
      </c>
      <c r="D13" s="164" t="s">
        <v>16</v>
      </c>
      <c r="E13" s="165" t="s">
        <v>0</v>
      </c>
      <c r="F13" s="166"/>
      <c r="G13" s="30"/>
      <c r="H13" s="30"/>
      <c r="I13" s="30"/>
      <c r="J13" s="55"/>
      <c r="K13" s="55"/>
      <c r="L13" s="55"/>
    </row>
    <row r="14" spans="1:12" ht="50.1" customHeight="1" x14ac:dyDescent="0.45">
      <c r="A14" s="188" t="s">
        <v>2967</v>
      </c>
      <c r="B14" s="163">
        <v>170</v>
      </c>
      <c r="C14" s="164" t="s">
        <v>11</v>
      </c>
      <c r="D14" s="164" t="s">
        <v>16</v>
      </c>
      <c r="E14" s="165" t="s">
        <v>2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67" t="s">
        <v>2968</v>
      </c>
      <c r="B15" s="163">
        <v>120</v>
      </c>
      <c r="C15" s="164" t="s">
        <v>13</v>
      </c>
      <c r="D15" s="164" t="s">
        <v>16</v>
      </c>
      <c r="E15" s="165" t="s">
        <v>0</v>
      </c>
      <c r="F15" s="166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2969</v>
      </c>
      <c r="B16" s="163">
        <v>120</v>
      </c>
      <c r="C16" s="164" t="s">
        <v>13</v>
      </c>
      <c r="D16" s="164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2970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2971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2972</v>
      </c>
      <c r="B19" s="163">
        <v>120</v>
      </c>
      <c r="C19" s="164" t="s">
        <v>13</v>
      </c>
      <c r="D19" s="164" t="s">
        <v>4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2973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I20" s="29"/>
    </row>
    <row r="21" spans="1:12" ht="50.1" customHeight="1" x14ac:dyDescent="0.45">
      <c r="A21" s="167" t="s">
        <v>81</v>
      </c>
      <c r="B21" s="163">
        <v>120</v>
      </c>
      <c r="C21" s="164" t="s">
        <v>13</v>
      </c>
      <c r="D21" s="164" t="s">
        <v>16</v>
      </c>
      <c r="E21" s="165" t="s">
        <v>0</v>
      </c>
      <c r="F21" s="165"/>
      <c r="I21" s="29"/>
    </row>
    <row r="22" spans="1:12" ht="50.1" customHeight="1" x14ac:dyDescent="0.45">
      <c r="A22" s="167" t="s">
        <v>2974</v>
      </c>
      <c r="B22" s="163">
        <v>120</v>
      </c>
      <c r="C22" s="164" t="s">
        <v>13</v>
      </c>
      <c r="D22" s="164" t="s">
        <v>16</v>
      </c>
      <c r="E22" s="165" t="s">
        <v>0</v>
      </c>
      <c r="F22" s="165"/>
      <c r="I22" s="29"/>
    </row>
    <row r="23" spans="1:12" ht="50.1" customHeight="1" x14ac:dyDescent="0.45">
      <c r="A23" s="174" t="s">
        <v>2975</v>
      </c>
      <c r="B23" s="168">
        <v>120</v>
      </c>
      <c r="C23" s="175" t="s">
        <v>13</v>
      </c>
      <c r="D23" s="175" t="s">
        <v>16</v>
      </c>
      <c r="E23" s="176" t="s">
        <v>0</v>
      </c>
      <c r="F23" s="165"/>
      <c r="I23" s="29"/>
    </row>
    <row r="24" spans="1:12" ht="50.1" customHeight="1" x14ac:dyDescent="0.45">
      <c r="A24" s="167" t="s">
        <v>2976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2977</v>
      </c>
      <c r="B25" s="163">
        <v>170</v>
      </c>
      <c r="C25" s="164" t="s">
        <v>11</v>
      </c>
      <c r="D25" s="164" t="s">
        <v>16</v>
      </c>
      <c r="E25" s="165" t="s">
        <v>5</v>
      </c>
      <c r="F25" s="165"/>
      <c r="I25" s="29"/>
    </row>
    <row r="26" spans="1:12" ht="50.1" customHeight="1" x14ac:dyDescent="0.45">
      <c r="A26" s="167" t="s">
        <v>2978</v>
      </c>
      <c r="B26" s="163">
        <v>170</v>
      </c>
      <c r="C26" s="164" t="s">
        <v>11</v>
      </c>
      <c r="D26" s="164" t="s">
        <v>16</v>
      </c>
      <c r="E26" s="165" t="s">
        <v>5</v>
      </c>
      <c r="F26" s="165"/>
      <c r="I26" s="29"/>
    </row>
    <row r="27" spans="1:12" ht="50.1" customHeight="1" x14ac:dyDescent="0.45">
      <c r="A27" s="167"/>
      <c r="B27" s="163"/>
      <c r="C27" s="164"/>
      <c r="D27" s="164"/>
      <c r="E27" s="165"/>
      <c r="F27" s="165"/>
      <c r="I27" s="29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6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2290</v>
      </c>
    </row>
    <row r="55" spans="1:6" ht="50.1" customHeight="1" x14ac:dyDescent="0.25">
      <c r="A55" s="181" t="s">
        <v>11</v>
      </c>
      <c r="B55" s="181">
        <f>COUNTIF($C$3:$C$53,H2)</f>
        <v>8</v>
      </c>
      <c r="C55" s="182">
        <f>SUMIF($C$3:$C$53,H2,$B$3:$B$53)</f>
        <v>1360</v>
      </c>
      <c r="D55" s="181"/>
      <c r="E55" s="181" t="s">
        <v>18</v>
      </c>
      <c r="F55" s="182">
        <f>SUMIF($D$3:$D$45,I2,$B$3:$B$45)</f>
        <v>700</v>
      </c>
    </row>
    <row r="56" spans="1:6" ht="50.1" customHeight="1" x14ac:dyDescent="0.35">
      <c r="A56" s="181" t="s">
        <v>29</v>
      </c>
      <c r="B56" s="181">
        <f>COUNTIF($C$3:$C$53,H3)</f>
        <v>16</v>
      </c>
      <c r="C56" s="182">
        <f>SUMIF($C$3:$C$53,H3,$B$3:$B$53)</f>
        <v>1920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320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1020</v>
      </c>
    </row>
    <row r="59" spans="1:6" ht="50.1" customHeight="1" x14ac:dyDescent="0.35">
      <c r="A59" s="184" t="s">
        <v>23</v>
      </c>
      <c r="B59" s="184">
        <f>SUM(B54:B58)</f>
        <v>24</v>
      </c>
      <c r="C59" s="185">
        <f>SUM(C54:C58)</f>
        <v>3280</v>
      </c>
      <c r="D59" s="184"/>
      <c r="E59" s="186" t="s">
        <v>30</v>
      </c>
      <c r="F59" s="187">
        <f>SUM(C59+F57)</f>
        <v>3600</v>
      </c>
    </row>
    <row r="60" spans="1:6" ht="50.1" customHeight="1" x14ac:dyDescent="0.35">
      <c r="A60" s="181" t="s">
        <v>25</v>
      </c>
      <c r="B60" s="184">
        <f>COUNTIF($E$3:$E$53,H6)</f>
        <v>16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4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4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E3:E53">
      <formula1>$H$6:$H$9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C3:C53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55" zoomScale="62" zoomScaleNormal="62" workbookViewId="0">
      <selection activeCell="E30" sqref="E30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2979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2980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2981</v>
      </c>
      <c r="B4" s="163">
        <v>170</v>
      </c>
      <c r="C4" s="164" t="s">
        <v>11</v>
      </c>
      <c r="D4" s="164" t="s">
        <v>16</v>
      </c>
      <c r="E4" s="165" t="s">
        <v>5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2982</v>
      </c>
      <c r="B5" s="163">
        <v>170</v>
      </c>
      <c r="C5" s="164" t="s">
        <v>11</v>
      </c>
      <c r="D5" s="164" t="s">
        <v>16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2983</v>
      </c>
      <c r="B6" s="163">
        <v>170</v>
      </c>
      <c r="C6" s="164" t="s">
        <v>11</v>
      </c>
      <c r="D6" s="164" t="s">
        <v>16</v>
      </c>
      <c r="E6" s="165" t="s">
        <v>2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2984</v>
      </c>
      <c r="B7" s="163">
        <v>120</v>
      </c>
      <c r="C7" s="164" t="s">
        <v>13</v>
      </c>
      <c r="D7" s="164" t="s">
        <v>16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2985</v>
      </c>
      <c r="B8" s="168">
        <v>170</v>
      </c>
      <c r="C8" s="164" t="s">
        <v>11</v>
      </c>
      <c r="D8" s="164" t="s">
        <v>16</v>
      </c>
      <c r="E8" s="165" t="s">
        <v>5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2986</v>
      </c>
      <c r="B9" s="163">
        <v>170</v>
      </c>
      <c r="C9" s="164" t="s">
        <v>11</v>
      </c>
      <c r="D9" s="164" t="s">
        <v>16</v>
      </c>
      <c r="E9" s="165" t="s">
        <v>2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2987</v>
      </c>
      <c r="B10" s="192">
        <v>170</v>
      </c>
      <c r="C10" s="193" t="s">
        <v>11</v>
      </c>
      <c r="D10" s="193" t="s">
        <v>16</v>
      </c>
      <c r="E10" s="194" t="s">
        <v>2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2988</v>
      </c>
      <c r="B11" s="192">
        <v>120</v>
      </c>
      <c r="C11" s="193" t="s">
        <v>13</v>
      </c>
      <c r="D11" s="193" t="s">
        <v>16</v>
      </c>
      <c r="E11" s="194" t="s">
        <v>0</v>
      </c>
      <c r="F11" s="195"/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67" t="s">
        <v>2989</v>
      </c>
      <c r="B12" s="163">
        <v>170</v>
      </c>
      <c r="C12" s="164" t="s">
        <v>11</v>
      </c>
      <c r="D12" s="164" t="s">
        <v>2086</v>
      </c>
      <c r="E12" s="165" t="s">
        <v>2</v>
      </c>
      <c r="F12" s="166" t="s">
        <v>2992</v>
      </c>
      <c r="G12" s="68"/>
      <c r="H12" s="68"/>
      <c r="I12" s="68"/>
      <c r="J12" s="69"/>
      <c r="K12" s="69"/>
      <c r="L12" s="69"/>
    </row>
    <row r="13" spans="1:12" ht="50.1" customHeight="1" x14ac:dyDescent="0.45">
      <c r="A13" s="167" t="s">
        <v>2990</v>
      </c>
      <c r="B13" s="163">
        <v>170</v>
      </c>
      <c r="C13" s="164" t="s">
        <v>11</v>
      </c>
      <c r="D13" s="164" t="s">
        <v>16</v>
      </c>
      <c r="E13" s="165" t="s">
        <v>5</v>
      </c>
      <c r="F13" s="166"/>
      <c r="G13" s="30"/>
      <c r="H13" s="30"/>
      <c r="I13" s="30"/>
      <c r="J13" s="55"/>
      <c r="K13" s="55"/>
      <c r="L13" s="55"/>
    </row>
    <row r="14" spans="1:12" ht="50.1" customHeight="1" x14ac:dyDescent="0.45">
      <c r="A14" s="188" t="s">
        <v>2991</v>
      </c>
      <c r="B14" s="163">
        <v>120</v>
      </c>
      <c r="C14" s="164" t="s">
        <v>13</v>
      </c>
      <c r="D14" s="164" t="s">
        <v>16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89" t="s">
        <v>2993</v>
      </c>
      <c r="B15" s="170">
        <v>170</v>
      </c>
      <c r="C15" s="171" t="s">
        <v>11</v>
      </c>
      <c r="D15" s="171" t="s">
        <v>2086</v>
      </c>
      <c r="E15" s="172" t="s">
        <v>5</v>
      </c>
      <c r="F15" s="173" t="s">
        <v>3001</v>
      </c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2994</v>
      </c>
      <c r="B16" s="163">
        <v>120</v>
      </c>
      <c r="C16" s="164" t="s">
        <v>13</v>
      </c>
      <c r="D16" s="164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2995</v>
      </c>
      <c r="B17" s="163">
        <v>130</v>
      </c>
      <c r="C17" s="164" t="s">
        <v>11</v>
      </c>
      <c r="D17" s="164" t="s">
        <v>16</v>
      </c>
      <c r="E17" s="165" t="s">
        <v>2</v>
      </c>
      <c r="F17" s="165" t="s">
        <v>2998</v>
      </c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2105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2996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2997</v>
      </c>
      <c r="B20" s="163">
        <v>170</v>
      </c>
      <c r="C20" s="164" t="s">
        <v>11</v>
      </c>
      <c r="D20" s="164" t="s">
        <v>2086</v>
      </c>
      <c r="E20" s="165" t="s">
        <v>2</v>
      </c>
      <c r="F20" s="165" t="s">
        <v>2992</v>
      </c>
      <c r="I20" s="29"/>
    </row>
    <row r="21" spans="1:12" ht="50.1" customHeight="1" x14ac:dyDescent="0.45">
      <c r="A21" s="167" t="s">
        <v>2999</v>
      </c>
      <c r="B21" s="163">
        <v>120</v>
      </c>
      <c r="C21" s="164" t="s">
        <v>13</v>
      </c>
      <c r="D21" s="164" t="s">
        <v>16</v>
      </c>
      <c r="E21" s="165" t="s">
        <v>0</v>
      </c>
      <c r="F21" s="165"/>
      <c r="I21" s="29"/>
    </row>
    <row r="22" spans="1:12" ht="50.1" customHeight="1" x14ac:dyDescent="0.45">
      <c r="A22" s="167" t="s">
        <v>3000</v>
      </c>
      <c r="B22" s="163">
        <v>120</v>
      </c>
      <c r="C22" s="164" t="s">
        <v>13</v>
      </c>
      <c r="D22" s="164" t="s">
        <v>16</v>
      </c>
      <c r="E22" s="165" t="s">
        <v>0</v>
      </c>
      <c r="F22" s="165"/>
      <c r="I22" s="29"/>
    </row>
    <row r="23" spans="1:12" ht="50.1" customHeight="1" x14ac:dyDescent="0.45">
      <c r="A23" s="174" t="s">
        <v>2232</v>
      </c>
      <c r="B23" s="168">
        <v>170</v>
      </c>
      <c r="C23" s="175" t="s">
        <v>11</v>
      </c>
      <c r="D23" s="175" t="s">
        <v>16</v>
      </c>
      <c r="E23" s="176" t="s">
        <v>5</v>
      </c>
      <c r="F23" s="165" t="s">
        <v>3005</v>
      </c>
      <c r="I23" s="29"/>
    </row>
    <row r="24" spans="1:12" ht="50.1" customHeight="1" x14ac:dyDescent="0.45">
      <c r="A24" s="167" t="s">
        <v>3002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3003</v>
      </c>
      <c r="B25" s="163">
        <v>120</v>
      </c>
      <c r="C25" s="164" t="s">
        <v>13</v>
      </c>
      <c r="D25" s="164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3004</v>
      </c>
      <c r="B26" s="163">
        <v>120</v>
      </c>
      <c r="C26" s="164" t="s">
        <v>13</v>
      </c>
      <c r="D26" s="164" t="s">
        <v>16</v>
      </c>
      <c r="E26" s="165" t="s">
        <v>0</v>
      </c>
      <c r="F26" s="165"/>
      <c r="I26" s="29"/>
    </row>
    <row r="27" spans="1:12" ht="50.1" customHeight="1" x14ac:dyDescent="0.45">
      <c r="A27" s="167" t="s">
        <v>2220</v>
      </c>
      <c r="B27" s="163">
        <v>120</v>
      </c>
      <c r="C27" s="164" t="s">
        <v>13</v>
      </c>
      <c r="D27" s="164" t="s">
        <v>16</v>
      </c>
      <c r="E27" s="165" t="s">
        <v>0</v>
      </c>
      <c r="F27" s="165"/>
      <c r="I27" s="29"/>
    </row>
    <row r="28" spans="1:12" ht="50.1" customHeight="1" x14ac:dyDescent="0.45">
      <c r="A28" s="167" t="s">
        <v>3006</v>
      </c>
      <c r="B28" s="163">
        <v>170</v>
      </c>
      <c r="C28" s="164" t="s">
        <v>11</v>
      </c>
      <c r="D28" s="164" t="s">
        <v>4</v>
      </c>
      <c r="E28" s="165" t="s">
        <v>2</v>
      </c>
      <c r="F28" s="165"/>
    </row>
    <row r="29" spans="1:12" ht="50.1" customHeight="1" x14ac:dyDescent="0.45">
      <c r="A29" s="167" t="s">
        <v>3007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67" t="s">
        <v>3010</v>
      </c>
      <c r="B30" s="163">
        <v>170</v>
      </c>
      <c r="C30" s="164" t="s">
        <v>11</v>
      </c>
      <c r="D30" s="164" t="s">
        <v>16</v>
      </c>
      <c r="E30" s="165" t="s">
        <v>2</v>
      </c>
      <c r="F30" s="165"/>
    </row>
    <row r="31" spans="1:12" ht="50.1" customHeight="1" x14ac:dyDescent="0.45">
      <c r="A31" s="177" t="s">
        <v>3008</v>
      </c>
      <c r="B31" s="163">
        <v>170</v>
      </c>
      <c r="C31" s="164" t="s">
        <v>11</v>
      </c>
      <c r="D31" s="164" t="s">
        <v>16</v>
      </c>
      <c r="E31" s="165" t="s">
        <v>2</v>
      </c>
      <c r="F31" s="165"/>
    </row>
    <row r="32" spans="1:12" ht="50.1" customHeight="1" x14ac:dyDescent="0.45">
      <c r="A32" s="177" t="s">
        <v>3009</v>
      </c>
      <c r="B32" s="163">
        <v>120</v>
      </c>
      <c r="C32" s="164" t="s">
        <v>13</v>
      </c>
      <c r="D32" s="164" t="s">
        <v>16</v>
      </c>
      <c r="E32" s="165" t="s">
        <v>0</v>
      </c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3630</v>
      </c>
    </row>
    <row r="55" spans="1:6" ht="50.1" customHeight="1" x14ac:dyDescent="0.25">
      <c r="A55" s="181" t="s">
        <v>11</v>
      </c>
      <c r="B55" s="181">
        <f>COUNTIF($C$3:$C$53,H2)</f>
        <v>15</v>
      </c>
      <c r="C55" s="182">
        <f>SUMIF($C$3:$C$53,H2,$B$3:$B$53)</f>
        <v>2510</v>
      </c>
      <c r="D55" s="181"/>
      <c r="E55" s="181" t="s">
        <v>18</v>
      </c>
      <c r="F55" s="182">
        <f>SUMIF($D$3:$D$45,I2,$B$3:$B$45)</f>
        <v>170</v>
      </c>
    </row>
    <row r="56" spans="1:6" ht="50.1" customHeight="1" x14ac:dyDescent="0.35">
      <c r="A56" s="181" t="s">
        <v>29</v>
      </c>
      <c r="B56" s="181">
        <f>COUNTIF($C$3:$C$53,H3)</f>
        <v>15</v>
      </c>
      <c r="C56" s="182">
        <f>SUMIF($C$3:$C$53,H3,$B$3:$B$53)</f>
        <v>1800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300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470</v>
      </c>
    </row>
    <row r="59" spans="1:6" ht="50.1" customHeight="1" x14ac:dyDescent="0.35">
      <c r="A59" s="184" t="s">
        <v>23</v>
      </c>
      <c r="B59" s="184">
        <f>SUM(B54:B58)</f>
        <v>30</v>
      </c>
      <c r="C59" s="185">
        <f>SUM(C54:C58)</f>
        <v>4310</v>
      </c>
      <c r="D59" s="184"/>
      <c r="E59" s="186" t="s">
        <v>30</v>
      </c>
      <c r="F59" s="187">
        <f>SUM(C59+F57)</f>
        <v>4610</v>
      </c>
    </row>
    <row r="60" spans="1:6" ht="50.1" customHeight="1" x14ac:dyDescent="0.35">
      <c r="A60" s="181" t="s">
        <v>25</v>
      </c>
      <c r="B60" s="184">
        <f>COUNTIF($E$3:$E$53,H6)</f>
        <v>15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10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5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C3:C53">
      <formula1>$H$1:$H$5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E3:E53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zoomScale="62" zoomScaleNormal="62" workbookViewId="0">
      <selection activeCell="A3" sqref="A3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3011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3012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3013</v>
      </c>
      <c r="B4" s="163">
        <v>120</v>
      </c>
      <c r="C4" s="164" t="s">
        <v>13</v>
      </c>
      <c r="D4" s="164" t="s">
        <v>16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3014</v>
      </c>
      <c r="B5" s="163">
        <v>120</v>
      </c>
      <c r="C5" s="164" t="s">
        <v>13</v>
      </c>
      <c r="D5" s="164" t="s">
        <v>16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3015</v>
      </c>
      <c r="B6" s="163">
        <v>170</v>
      </c>
      <c r="C6" s="164" t="s">
        <v>13</v>
      </c>
      <c r="D6" s="164" t="s">
        <v>16</v>
      </c>
      <c r="E6" s="165" t="s">
        <v>0</v>
      </c>
      <c r="F6" s="166" t="s">
        <v>3019</v>
      </c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3016</v>
      </c>
      <c r="B7" s="163">
        <v>170</v>
      </c>
      <c r="C7" s="164" t="s">
        <v>11</v>
      </c>
      <c r="D7" s="164" t="s">
        <v>16</v>
      </c>
      <c r="E7" s="165" t="s">
        <v>5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737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3017</v>
      </c>
      <c r="B9" s="163">
        <v>170</v>
      </c>
      <c r="C9" s="164" t="s">
        <v>11</v>
      </c>
      <c r="D9" s="164" t="s">
        <v>4</v>
      </c>
      <c r="E9" s="165" t="s">
        <v>5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3018</v>
      </c>
      <c r="B10" s="192">
        <v>170</v>
      </c>
      <c r="C10" s="193" t="s">
        <v>11</v>
      </c>
      <c r="D10" s="193" t="s">
        <v>16</v>
      </c>
      <c r="E10" s="194" t="s">
        <v>2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3020</v>
      </c>
      <c r="B11" s="192">
        <v>120</v>
      </c>
      <c r="C11" s="193" t="s">
        <v>13</v>
      </c>
      <c r="D11" s="190" t="s">
        <v>2086</v>
      </c>
      <c r="E11" s="194" t="s">
        <v>0</v>
      </c>
      <c r="F11" s="195" t="s">
        <v>3021</v>
      </c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89" t="s">
        <v>3022</v>
      </c>
      <c r="B12" s="170">
        <v>120</v>
      </c>
      <c r="C12" s="171" t="s">
        <v>13</v>
      </c>
      <c r="D12" s="171" t="s">
        <v>16</v>
      </c>
      <c r="E12" s="172" t="s">
        <v>0</v>
      </c>
      <c r="F12" s="173"/>
      <c r="G12" s="68"/>
      <c r="H12" s="68"/>
      <c r="I12" s="68"/>
      <c r="J12" s="69"/>
      <c r="K12" s="69"/>
      <c r="L12" s="69"/>
    </row>
    <row r="13" spans="1:12" ht="50.1" customHeight="1" x14ac:dyDescent="0.45">
      <c r="A13" s="167" t="s">
        <v>3023</v>
      </c>
      <c r="B13" s="163">
        <v>120</v>
      </c>
      <c r="C13" s="164" t="s">
        <v>13</v>
      </c>
      <c r="D13" s="164" t="s">
        <v>16</v>
      </c>
      <c r="E13" s="165" t="s">
        <v>0</v>
      </c>
      <c r="F13" s="166"/>
      <c r="G13" s="30"/>
      <c r="H13" s="30"/>
      <c r="I13" s="30"/>
      <c r="J13" s="55"/>
      <c r="K13" s="55"/>
      <c r="L13" s="55"/>
    </row>
    <row r="14" spans="1:12" ht="50.1" customHeight="1" x14ac:dyDescent="0.45">
      <c r="A14" s="188" t="s">
        <v>1140</v>
      </c>
      <c r="B14" s="163">
        <v>170</v>
      </c>
      <c r="C14" s="164" t="s">
        <v>11</v>
      </c>
      <c r="D14" s="190" t="s">
        <v>2086</v>
      </c>
      <c r="E14" s="165" t="s">
        <v>2</v>
      </c>
      <c r="F14" s="166" t="s">
        <v>3021</v>
      </c>
      <c r="G14" s="30"/>
      <c r="H14" s="30"/>
      <c r="I14" s="30"/>
      <c r="J14" s="55"/>
      <c r="K14" s="55"/>
      <c r="L14" s="55"/>
    </row>
    <row r="15" spans="1:12" ht="50.1" customHeight="1" x14ac:dyDescent="0.45">
      <c r="A15" s="191" t="s">
        <v>3024</v>
      </c>
      <c r="B15" s="192">
        <v>120</v>
      </c>
      <c r="C15" s="193" t="s">
        <v>13</v>
      </c>
      <c r="D15" s="193" t="s">
        <v>16</v>
      </c>
      <c r="E15" s="194" t="s">
        <v>0</v>
      </c>
      <c r="F15" s="195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3025</v>
      </c>
      <c r="B16" s="163">
        <v>120</v>
      </c>
      <c r="C16" s="164" t="s">
        <v>13</v>
      </c>
      <c r="D16" s="164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3026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3027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3028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3029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I20" s="29"/>
    </row>
    <row r="21" spans="1:12" ht="50.1" customHeight="1" x14ac:dyDescent="0.45">
      <c r="A21" s="167" t="s">
        <v>813</v>
      </c>
      <c r="B21" s="163">
        <v>120</v>
      </c>
      <c r="C21" s="164" t="s">
        <v>13</v>
      </c>
      <c r="D21" s="164" t="s">
        <v>16</v>
      </c>
      <c r="E21" s="165" t="s">
        <v>0</v>
      </c>
      <c r="F21" s="165"/>
      <c r="I21" s="29"/>
    </row>
    <row r="22" spans="1:12" ht="50.1" customHeight="1" x14ac:dyDescent="0.45">
      <c r="A22" s="167"/>
      <c r="B22" s="163"/>
      <c r="C22" s="164"/>
      <c r="D22" s="164"/>
      <c r="E22" s="165"/>
      <c r="F22" s="165"/>
      <c r="I22" s="29"/>
    </row>
    <row r="23" spans="1:12" ht="50.1" customHeight="1" x14ac:dyDescent="0.45">
      <c r="A23" s="174"/>
      <c r="B23" s="168"/>
      <c r="C23" s="175"/>
      <c r="D23" s="175"/>
      <c r="E23" s="176"/>
      <c r="F23" s="165"/>
      <c r="I23" s="29"/>
    </row>
    <row r="24" spans="1:12" ht="50.1" customHeight="1" x14ac:dyDescent="0.45">
      <c r="A24" s="167"/>
      <c r="B24" s="163"/>
      <c r="C24" s="164"/>
      <c r="D24" s="164"/>
      <c r="E24" s="165"/>
      <c r="F24" s="165"/>
      <c r="I24" s="29"/>
    </row>
    <row r="25" spans="1:12" ht="50.1" customHeight="1" x14ac:dyDescent="0.45">
      <c r="A25" s="167"/>
      <c r="B25" s="163"/>
      <c r="C25" s="164"/>
      <c r="D25" s="164"/>
      <c r="E25" s="165"/>
      <c r="F25" s="165"/>
      <c r="I25" s="29"/>
    </row>
    <row r="26" spans="1:12" ht="50.1" customHeight="1" x14ac:dyDescent="0.45">
      <c r="A26" s="167"/>
      <c r="B26" s="163"/>
      <c r="C26" s="164"/>
      <c r="D26" s="164"/>
      <c r="E26" s="165"/>
      <c r="F26" s="165"/>
      <c r="I26" s="29"/>
    </row>
    <row r="27" spans="1:12" ht="50.1" customHeight="1" x14ac:dyDescent="0.45">
      <c r="A27" s="167"/>
      <c r="B27" s="163"/>
      <c r="C27" s="164"/>
      <c r="D27" s="164"/>
      <c r="E27" s="165"/>
      <c r="F27" s="165"/>
      <c r="I27" s="29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6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2070</v>
      </c>
    </row>
    <row r="55" spans="1:6" ht="50.1" customHeight="1" x14ac:dyDescent="0.25">
      <c r="A55" s="181" t="s">
        <v>11</v>
      </c>
      <c r="B55" s="181">
        <f>COUNTIF($C$3:$C$53,H2)</f>
        <v>4</v>
      </c>
      <c r="C55" s="182">
        <f>SUMIF($C$3:$C$53,H2,$B$3:$B$53)</f>
        <v>680</v>
      </c>
      <c r="D55" s="181"/>
      <c r="E55" s="181" t="s">
        <v>18</v>
      </c>
      <c r="F55" s="182">
        <f>SUMIF($D$3:$D$45,I2,$B$3:$B$45)</f>
        <v>170</v>
      </c>
    </row>
    <row r="56" spans="1:6" ht="50.1" customHeight="1" x14ac:dyDescent="0.35">
      <c r="A56" s="181" t="s">
        <v>29</v>
      </c>
      <c r="B56" s="181">
        <f>COUNTIF($C$3:$C$53,H3)</f>
        <v>15</v>
      </c>
      <c r="C56" s="182">
        <f>SUMIF($C$3:$C$53,H3,$B$3:$B$53)</f>
        <v>1850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250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420</v>
      </c>
    </row>
    <row r="59" spans="1:6" ht="50.1" customHeight="1" x14ac:dyDescent="0.35">
      <c r="A59" s="184" t="s">
        <v>23</v>
      </c>
      <c r="B59" s="184">
        <f>SUM(B54:B58)</f>
        <v>19</v>
      </c>
      <c r="C59" s="185">
        <f>SUM(C54:C58)</f>
        <v>2530</v>
      </c>
      <c r="D59" s="184"/>
      <c r="E59" s="186" t="s">
        <v>30</v>
      </c>
      <c r="F59" s="187">
        <f>SUM(C59+F57)</f>
        <v>2780</v>
      </c>
    </row>
    <row r="60" spans="1:6" ht="50.1" customHeight="1" x14ac:dyDescent="0.35">
      <c r="A60" s="181" t="s">
        <v>25</v>
      </c>
      <c r="B60" s="184">
        <f>COUNTIF($E$3:$E$53,H6)</f>
        <v>15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2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2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E3:E53">
      <formula1>$H$6:$H$9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C3:C53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zoomScale="62" zoomScaleNormal="62" workbookViewId="0">
      <selection activeCell="F21" sqref="F21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3030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3031</v>
      </c>
      <c r="B3" s="163">
        <v>170</v>
      </c>
      <c r="C3" s="164" t="s">
        <v>11</v>
      </c>
      <c r="D3" s="164" t="s">
        <v>16</v>
      </c>
      <c r="E3" s="165" t="s">
        <v>5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3032</v>
      </c>
      <c r="B4" s="163">
        <v>170</v>
      </c>
      <c r="C4" s="164" t="s">
        <v>11</v>
      </c>
      <c r="D4" s="164" t="s">
        <v>16</v>
      </c>
      <c r="E4" s="165" t="s">
        <v>2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338</v>
      </c>
      <c r="B5" s="163">
        <v>120</v>
      </c>
      <c r="C5" s="164" t="s">
        <v>13</v>
      </c>
      <c r="D5" s="164" t="s">
        <v>16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3033</v>
      </c>
      <c r="B6" s="163">
        <v>120</v>
      </c>
      <c r="C6" s="164" t="s">
        <v>13</v>
      </c>
      <c r="D6" s="164" t="s">
        <v>16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3034</v>
      </c>
      <c r="B7" s="163">
        <v>170</v>
      </c>
      <c r="C7" s="164" t="s">
        <v>11</v>
      </c>
      <c r="D7" s="164" t="s">
        <v>16</v>
      </c>
      <c r="E7" s="165" t="s">
        <v>2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3035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3036</v>
      </c>
      <c r="B9" s="163">
        <v>170</v>
      </c>
      <c r="C9" s="164" t="s">
        <v>11</v>
      </c>
      <c r="D9" s="164" t="s">
        <v>16</v>
      </c>
      <c r="E9" s="165" t="s">
        <v>2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3037</v>
      </c>
      <c r="B10" s="192">
        <v>120</v>
      </c>
      <c r="C10" s="193" t="s">
        <v>13</v>
      </c>
      <c r="D10" s="193" t="s">
        <v>16</v>
      </c>
      <c r="E10" s="194" t="s">
        <v>0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3038</v>
      </c>
      <c r="B11" s="192">
        <v>120</v>
      </c>
      <c r="C11" s="193" t="s">
        <v>13</v>
      </c>
      <c r="D11" s="193" t="s">
        <v>16</v>
      </c>
      <c r="E11" s="194" t="s">
        <v>0</v>
      </c>
      <c r="F11" s="195"/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91" t="s">
        <v>3039</v>
      </c>
      <c r="B12" s="192">
        <v>120</v>
      </c>
      <c r="C12" s="193" t="s">
        <v>13</v>
      </c>
      <c r="D12" s="193" t="s">
        <v>16</v>
      </c>
      <c r="E12" s="194" t="s">
        <v>0</v>
      </c>
      <c r="F12" s="195"/>
      <c r="G12" s="68"/>
      <c r="H12" s="68"/>
      <c r="I12" s="68"/>
      <c r="J12" s="69"/>
      <c r="K12" s="69"/>
      <c r="L12" s="69"/>
    </row>
    <row r="13" spans="1:12" ht="50.1" customHeight="1" x14ac:dyDescent="0.45">
      <c r="A13" s="191" t="s">
        <v>3040</v>
      </c>
      <c r="B13" s="192">
        <v>170</v>
      </c>
      <c r="C13" s="193" t="s">
        <v>11</v>
      </c>
      <c r="D13" s="193" t="s">
        <v>16</v>
      </c>
      <c r="E13" s="194" t="s">
        <v>2</v>
      </c>
      <c r="F13" s="195"/>
      <c r="G13" s="30"/>
      <c r="H13" s="30"/>
      <c r="I13" s="30"/>
      <c r="J13" s="55"/>
      <c r="K13" s="55"/>
      <c r="L13" s="55"/>
    </row>
    <row r="14" spans="1:12" ht="50.1" customHeight="1" x14ac:dyDescent="0.45">
      <c r="A14" s="196" t="s">
        <v>3041</v>
      </c>
      <c r="B14" s="192">
        <v>170</v>
      </c>
      <c r="C14" s="193" t="s">
        <v>11</v>
      </c>
      <c r="D14" s="193" t="s">
        <v>16</v>
      </c>
      <c r="E14" s="194" t="s">
        <v>2</v>
      </c>
      <c r="F14" s="195"/>
      <c r="G14" s="30"/>
      <c r="H14" s="30"/>
      <c r="I14" s="30"/>
      <c r="J14" s="55"/>
      <c r="K14" s="55"/>
      <c r="L14" s="55"/>
    </row>
    <row r="15" spans="1:12" ht="50.1" customHeight="1" x14ac:dyDescent="0.45">
      <c r="A15" s="191" t="s">
        <v>3042</v>
      </c>
      <c r="B15" s="192">
        <v>120</v>
      </c>
      <c r="C15" s="193" t="s">
        <v>13</v>
      </c>
      <c r="D15" s="193" t="s">
        <v>16</v>
      </c>
      <c r="E15" s="194" t="s">
        <v>0</v>
      </c>
      <c r="F15" s="195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3043</v>
      </c>
      <c r="B16" s="163">
        <v>120</v>
      </c>
      <c r="C16" s="164" t="s">
        <v>13</v>
      </c>
      <c r="D16" s="164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3044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3045</v>
      </c>
      <c r="B18" s="163">
        <v>120</v>
      </c>
      <c r="C18" s="164" t="s">
        <v>13</v>
      </c>
      <c r="D18" s="164" t="s">
        <v>4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3046</v>
      </c>
      <c r="B19" s="163">
        <v>170</v>
      </c>
      <c r="C19" s="164" t="s">
        <v>11</v>
      </c>
      <c r="D19" s="164" t="s">
        <v>4</v>
      </c>
      <c r="E19" s="165" t="s">
        <v>2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89" t="s">
        <v>3047</v>
      </c>
      <c r="B20" s="170">
        <v>170</v>
      </c>
      <c r="C20" s="171" t="s">
        <v>11</v>
      </c>
      <c r="D20" s="171" t="s">
        <v>4</v>
      </c>
      <c r="E20" s="172" t="s">
        <v>2</v>
      </c>
      <c r="F20" s="172"/>
      <c r="I20" s="29"/>
    </row>
    <row r="21" spans="1:12" ht="50.1" customHeight="1" x14ac:dyDescent="0.45">
      <c r="A21" s="167" t="s">
        <v>3048</v>
      </c>
      <c r="B21" s="163">
        <v>120</v>
      </c>
      <c r="C21" s="164" t="s">
        <v>11</v>
      </c>
      <c r="D21" s="164" t="s">
        <v>16</v>
      </c>
      <c r="E21" s="165" t="s">
        <v>0</v>
      </c>
      <c r="F21" s="165"/>
      <c r="I21" s="29"/>
    </row>
    <row r="22" spans="1:12" ht="50.1" customHeight="1" x14ac:dyDescent="0.45">
      <c r="A22" s="167" t="s">
        <v>3049</v>
      </c>
      <c r="B22" s="163">
        <v>120</v>
      </c>
      <c r="C22" s="164" t="s">
        <v>13</v>
      </c>
      <c r="D22" s="164" t="s">
        <v>16</v>
      </c>
      <c r="E22" s="165" t="s">
        <v>0</v>
      </c>
      <c r="F22" s="165"/>
      <c r="I22" s="29"/>
    </row>
    <row r="23" spans="1:12" ht="50.1" customHeight="1" x14ac:dyDescent="0.45">
      <c r="A23" s="174" t="s">
        <v>3050</v>
      </c>
      <c r="B23" s="168">
        <v>120</v>
      </c>
      <c r="C23" s="175" t="s">
        <v>13</v>
      </c>
      <c r="D23" s="175" t="s">
        <v>2086</v>
      </c>
      <c r="E23" s="176" t="s">
        <v>0</v>
      </c>
      <c r="F23" s="165" t="s">
        <v>3059</v>
      </c>
      <c r="I23" s="29"/>
    </row>
    <row r="24" spans="1:12" ht="50.1" customHeight="1" x14ac:dyDescent="0.45">
      <c r="A24" s="167" t="s">
        <v>1163</v>
      </c>
      <c r="B24" s="163">
        <v>170</v>
      </c>
      <c r="C24" s="164" t="s">
        <v>11</v>
      </c>
      <c r="D24" s="164" t="s">
        <v>2086</v>
      </c>
      <c r="E24" s="165" t="s">
        <v>2</v>
      </c>
      <c r="F24" s="165" t="s">
        <v>3059</v>
      </c>
      <c r="I24" s="29"/>
    </row>
    <row r="25" spans="1:12" ht="50.1" customHeight="1" x14ac:dyDescent="0.45">
      <c r="A25" s="167" t="s">
        <v>3051</v>
      </c>
      <c r="B25" s="163">
        <v>120</v>
      </c>
      <c r="C25" s="164" t="s">
        <v>13</v>
      </c>
      <c r="D25" s="164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3052</v>
      </c>
      <c r="B26" s="163">
        <v>120</v>
      </c>
      <c r="C26" s="164" t="s">
        <v>13</v>
      </c>
      <c r="D26" s="164" t="s">
        <v>16</v>
      </c>
      <c r="E26" s="165" t="s">
        <v>0</v>
      </c>
      <c r="F26" s="165"/>
      <c r="I26" s="29"/>
    </row>
    <row r="27" spans="1:12" ht="50.1" customHeight="1" x14ac:dyDescent="0.45">
      <c r="A27" s="167" t="s">
        <v>3053</v>
      </c>
      <c r="B27" s="163">
        <v>120</v>
      </c>
      <c r="C27" s="164" t="s">
        <v>13</v>
      </c>
      <c r="D27" s="164" t="s">
        <v>16</v>
      </c>
      <c r="E27" s="165" t="s">
        <v>0</v>
      </c>
      <c r="F27" s="165"/>
      <c r="I27" s="29"/>
    </row>
    <row r="28" spans="1:12" ht="50.1" customHeight="1" x14ac:dyDescent="0.45">
      <c r="A28" s="167" t="s">
        <v>3054</v>
      </c>
      <c r="B28" s="163">
        <v>170</v>
      </c>
      <c r="C28" s="164" t="s">
        <v>11</v>
      </c>
      <c r="D28" s="164" t="s">
        <v>16</v>
      </c>
      <c r="E28" s="165" t="s">
        <v>2</v>
      </c>
      <c r="F28" s="165"/>
    </row>
    <row r="29" spans="1:12" ht="50.1" customHeight="1" x14ac:dyDescent="0.45">
      <c r="A29" s="167" t="s">
        <v>1394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67" t="s">
        <v>3055</v>
      </c>
      <c r="B30" s="163">
        <v>120</v>
      </c>
      <c r="C30" s="164" t="s">
        <v>13</v>
      </c>
      <c r="D30" s="164" t="s">
        <v>16</v>
      </c>
      <c r="E30" s="165" t="s">
        <v>0</v>
      </c>
      <c r="F30" s="165"/>
    </row>
    <row r="31" spans="1:12" ht="50.1" customHeight="1" x14ac:dyDescent="0.45">
      <c r="A31" s="177" t="s">
        <v>3056</v>
      </c>
      <c r="B31" s="163">
        <v>170</v>
      </c>
      <c r="C31" s="164" t="s">
        <v>11</v>
      </c>
      <c r="D31" s="164" t="s">
        <v>16</v>
      </c>
      <c r="E31" s="165" t="s">
        <v>2</v>
      </c>
      <c r="F31" s="165"/>
    </row>
    <row r="32" spans="1:12" ht="50.1" customHeight="1" x14ac:dyDescent="0.45">
      <c r="A32" s="177" t="s">
        <v>3057</v>
      </c>
      <c r="B32" s="163">
        <v>120</v>
      </c>
      <c r="C32" s="164" t="s">
        <v>13</v>
      </c>
      <c r="D32" s="164" t="s">
        <v>16</v>
      </c>
      <c r="E32" s="165" t="s">
        <v>0</v>
      </c>
      <c r="F32" s="165"/>
    </row>
    <row r="33" spans="1:6" ht="50.1" customHeight="1" x14ac:dyDescent="0.45">
      <c r="A33" s="177" t="s">
        <v>3058</v>
      </c>
      <c r="B33" s="163">
        <v>120</v>
      </c>
      <c r="C33" s="164" t="s">
        <v>13</v>
      </c>
      <c r="D33" s="164" t="s">
        <v>2086</v>
      </c>
      <c r="E33" s="165" t="s">
        <v>0</v>
      </c>
      <c r="F33" s="165" t="s">
        <v>3059</v>
      </c>
    </row>
    <row r="34" spans="1:6" ht="50.1" customHeight="1" x14ac:dyDescent="0.45">
      <c r="A34" s="177" t="s">
        <v>3060</v>
      </c>
      <c r="B34" s="163">
        <v>120</v>
      </c>
      <c r="C34" s="164" t="s">
        <v>13</v>
      </c>
      <c r="D34" s="164" t="s">
        <v>4</v>
      </c>
      <c r="E34" s="165" t="s">
        <v>0</v>
      </c>
      <c r="F34" s="165"/>
    </row>
    <row r="35" spans="1:6" ht="50.1" customHeight="1" x14ac:dyDescent="0.45">
      <c r="A35" s="177" t="s">
        <v>3061</v>
      </c>
      <c r="B35" s="163">
        <v>120</v>
      </c>
      <c r="C35" s="164" t="s">
        <v>13</v>
      </c>
      <c r="D35" s="164" t="s">
        <v>16</v>
      </c>
      <c r="E35" s="165" t="s">
        <v>0</v>
      </c>
      <c r="F35" s="165"/>
    </row>
    <row r="36" spans="1:6" ht="50.1" customHeight="1" x14ac:dyDescent="0.45">
      <c r="A36" s="177" t="s">
        <v>1158</v>
      </c>
      <c r="B36" s="163">
        <v>120</v>
      </c>
      <c r="C36" s="164" t="s">
        <v>13</v>
      </c>
      <c r="D36" s="164" t="s">
        <v>16</v>
      </c>
      <c r="E36" s="165" t="s">
        <v>0</v>
      </c>
      <c r="F36" s="165"/>
    </row>
    <row r="37" spans="1:6" ht="50.1" customHeight="1" x14ac:dyDescent="0.45">
      <c r="A37" s="177" t="s">
        <v>3062</v>
      </c>
      <c r="B37" s="163">
        <v>120</v>
      </c>
      <c r="C37" s="164" t="s">
        <v>13</v>
      </c>
      <c r="D37" s="164" t="s">
        <v>16</v>
      </c>
      <c r="E37" s="165" t="s">
        <v>0</v>
      </c>
      <c r="F37" s="165"/>
    </row>
    <row r="38" spans="1:6" ht="50.1" customHeight="1" x14ac:dyDescent="0.45">
      <c r="A38" s="177" t="s">
        <v>3063</v>
      </c>
      <c r="B38" s="163">
        <v>120</v>
      </c>
      <c r="C38" s="164" t="s">
        <v>13</v>
      </c>
      <c r="D38" s="164" t="s">
        <v>16</v>
      </c>
      <c r="E38" s="165" t="s">
        <v>0</v>
      </c>
      <c r="F38" s="165"/>
    </row>
    <row r="39" spans="1:6" ht="50.1" customHeight="1" x14ac:dyDescent="0.45">
      <c r="A39" s="177" t="s">
        <v>3064</v>
      </c>
      <c r="B39" s="163">
        <v>120</v>
      </c>
      <c r="C39" s="164" t="s">
        <v>13</v>
      </c>
      <c r="D39" s="164" t="s">
        <v>16</v>
      </c>
      <c r="E39" s="165" t="s">
        <v>0</v>
      </c>
      <c r="F39" s="165"/>
    </row>
    <row r="40" spans="1:6" ht="50.1" customHeight="1" x14ac:dyDescent="0.45">
      <c r="A40" s="177" t="s">
        <v>3065</v>
      </c>
      <c r="B40" s="163">
        <v>120</v>
      </c>
      <c r="C40" s="164" t="s">
        <v>13</v>
      </c>
      <c r="D40" s="164" t="s">
        <v>16</v>
      </c>
      <c r="E40" s="165" t="s">
        <v>0</v>
      </c>
      <c r="F40" s="165"/>
    </row>
    <row r="41" spans="1:6" ht="50.1" customHeight="1" x14ac:dyDescent="0.45">
      <c r="A41" s="177" t="s">
        <v>3066</v>
      </c>
      <c r="B41" s="163">
        <v>170</v>
      </c>
      <c r="C41" s="164" t="s">
        <v>11</v>
      </c>
      <c r="D41" s="164" t="s">
        <v>16</v>
      </c>
      <c r="E41" s="165" t="s">
        <v>2</v>
      </c>
      <c r="F41" s="165"/>
    </row>
    <row r="42" spans="1:6" ht="50.1" customHeight="1" x14ac:dyDescent="0.45">
      <c r="A42" s="177" t="s">
        <v>3067</v>
      </c>
      <c r="B42" s="163">
        <v>120</v>
      </c>
      <c r="C42" s="164" t="s">
        <v>13</v>
      </c>
      <c r="D42" s="164" t="s">
        <v>16</v>
      </c>
      <c r="E42" s="165" t="s">
        <v>0</v>
      </c>
      <c r="F42" s="165"/>
    </row>
    <row r="43" spans="1:6" ht="50.1" customHeight="1" x14ac:dyDescent="0.45">
      <c r="A43" s="177" t="s">
        <v>3068</v>
      </c>
      <c r="B43" s="163">
        <v>170</v>
      </c>
      <c r="C43" s="164" t="s">
        <v>11</v>
      </c>
      <c r="D43" s="164" t="s">
        <v>2086</v>
      </c>
      <c r="E43" s="165" t="s">
        <v>5</v>
      </c>
      <c r="F43" s="165" t="s">
        <v>3059</v>
      </c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4410</v>
      </c>
    </row>
    <row r="55" spans="1:6" ht="50.1" customHeight="1" x14ac:dyDescent="0.25">
      <c r="A55" s="181" t="s">
        <v>11</v>
      </c>
      <c r="B55" s="181">
        <f>COUNTIF($C$3:$C$53,H2)</f>
        <v>14</v>
      </c>
      <c r="C55" s="182">
        <f>SUMIF($C$3:$C$53,H2,$B$3:$B$53)</f>
        <v>2330</v>
      </c>
      <c r="D55" s="181"/>
      <c r="E55" s="181" t="s">
        <v>18</v>
      </c>
      <c r="F55" s="182">
        <f>SUMIF($D$3:$D$45,I2,$B$3:$B$45)</f>
        <v>580</v>
      </c>
    </row>
    <row r="56" spans="1:6" ht="50.1" customHeight="1" x14ac:dyDescent="0.35">
      <c r="A56" s="181" t="s">
        <v>29</v>
      </c>
      <c r="B56" s="181">
        <f>COUNTIF($C$3:$C$53,H3)</f>
        <v>27</v>
      </c>
      <c r="C56" s="182">
        <f>SUMIF($C$3:$C$53,H3,$B$3:$B$53)</f>
        <v>3240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540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1120</v>
      </c>
    </row>
    <row r="59" spans="1:6" ht="50.1" customHeight="1" x14ac:dyDescent="0.35">
      <c r="A59" s="184" t="s">
        <v>23</v>
      </c>
      <c r="B59" s="184">
        <f>SUM(B54:B58)</f>
        <v>41</v>
      </c>
      <c r="C59" s="185">
        <f>SUM(C54:C58)</f>
        <v>5570</v>
      </c>
      <c r="D59" s="184"/>
      <c r="E59" s="186" t="s">
        <v>30</v>
      </c>
      <c r="F59" s="187">
        <f>SUM(C59+F57)</f>
        <v>6110</v>
      </c>
    </row>
    <row r="60" spans="1:6" ht="50.1" customHeight="1" x14ac:dyDescent="0.35">
      <c r="A60" s="181" t="s">
        <v>25</v>
      </c>
      <c r="B60" s="184">
        <f>COUNTIF($E$3:$E$53,H6)</f>
        <v>28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11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2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C3:C53">
      <formula1>$H$1:$H$5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E3:E53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11" zoomScale="62" zoomScaleNormal="62" workbookViewId="0">
      <selection activeCell="C14" sqref="C14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3069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3070</v>
      </c>
      <c r="B3" s="163">
        <v>120</v>
      </c>
      <c r="C3" s="164" t="s">
        <v>13</v>
      </c>
      <c r="D3" s="164" t="s">
        <v>4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3071</v>
      </c>
      <c r="B4" s="163">
        <v>120</v>
      </c>
      <c r="C4" s="164" t="s">
        <v>13</v>
      </c>
      <c r="D4" s="164" t="s">
        <v>16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3072</v>
      </c>
      <c r="B5" s="163">
        <v>120</v>
      </c>
      <c r="C5" s="164" t="s">
        <v>13</v>
      </c>
      <c r="D5" s="164" t="s">
        <v>16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3073</v>
      </c>
      <c r="B6" s="163">
        <v>170</v>
      </c>
      <c r="C6" s="164" t="s">
        <v>11</v>
      </c>
      <c r="D6" s="164" t="s">
        <v>4</v>
      </c>
      <c r="E6" s="165" t="s">
        <v>2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3074</v>
      </c>
      <c r="B7" s="163">
        <v>170</v>
      </c>
      <c r="C7" s="164" t="s">
        <v>11</v>
      </c>
      <c r="D7" s="164" t="s">
        <v>16</v>
      </c>
      <c r="E7" s="165" t="s">
        <v>0</v>
      </c>
      <c r="F7" s="166" t="s">
        <v>1706</v>
      </c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3075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3076</v>
      </c>
      <c r="B9" s="163">
        <v>120</v>
      </c>
      <c r="C9" s="164" t="s">
        <v>13</v>
      </c>
      <c r="D9" s="164" t="s">
        <v>16</v>
      </c>
      <c r="E9" s="165" t="s">
        <v>0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3077</v>
      </c>
      <c r="B10" s="192">
        <v>120</v>
      </c>
      <c r="C10" s="193" t="s">
        <v>13</v>
      </c>
      <c r="D10" s="193" t="s">
        <v>4</v>
      </c>
      <c r="E10" s="194" t="s">
        <v>0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3078</v>
      </c>
      <c r="B11" s="192">
        <v>170</v>
      </c>
      <c r="C11" s="193" t="s">
        <v>11</v>
      </c>
      <c r="D11" s="193" t="s">
        <v>4</v>
      </c>
      <c r="E11" s="194" t="s">
        <v>2</v>
      </c>
      <c r="F11" s="195"/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91" t="s">
        <v>2562</v>
      </c>
      <c r="B12" s="192">
        <v>120</v>
      </c>
      <c r="C12" s="193" t="s">
        <v>13</v>
      </c>
      <c r="D12" s="193" t="s">
        <v>16</v>
      </c>
      <c r="E12" s="194" t="s">
        <v>0</v>
      </c>
      <c r="F12" s="195"/>
      <c r="G12" s="68"/>
      <c r="H12" s="68"/>
      <c r="I12" s="68"/>
      <c r="J12" s="69"/>
      <c r="K12" s="69"/>
      <c r="L12" s="69"/>
    </row>
    <row r="13" spans="1:12" ht="50.1" customHeight="1" x14ac:dyDescent="0.45">
      <c r="A13" s="189" t="s">
        <v>3083</v>
      </c>
      <c r="B13" s="170">
        <v>170</v>
      </c>
      <c r="C13" s="171" t="s">
        <v>11</v>
      </c>
      <c r="D13" s="171" t="s">
        <v>16</v>
      </c>
      <c r="E13" s="172" t="s">
        <v>2</v>
      </c>
      <c r="F13" s="173"/>
      <c r="G13" s="30"/>
      <c r="H13" s="30"/>
      <c r="I13" s="30"/>
      <c r="J13" s="55"/>
      <c r="K13" s="55"/>
      <c r="L13" s="55"/>
    </row>
    <row r="14" spans="1:12" ht="50.1" customHeight="1" x14ac:dyDescent="0.45">
      <c r="A14" s="196" t="s">
        <v>3079</v>
      </c>
      <c r="B14" s="192">
        <v>120</v>
      </c>
      <c r="C14" s="193" t="s">
        <v>13</v>
      </c>
      <c r="D14" s="193" t="s">
        <v>16</v>
      </c>
      <c r="E14" s="194" t="s">
        <v>0</v>
      </c>
      <c r="F14" s="195"/>
      <c r="G14" s="30"/>
      <c r="H14" s="30"/>
      <c r="I14" s="30"/>
      <c r="J14" s="55"/>
      <c r="K14" s="55"/>
      <c r="L14" s="55"/>
    </row>
    <row r="15" spans="1:12" ht="50.1" customHeight="1" x14ac:dyDescent="0.45">
      <c r="A15" s="191" t="s">
        <v>3080</v>
      </c>
      <c r="B15" s="192">
        <v>170</v>
      </c>
      <c r="C15" s="193" t="s">
        <v>11</v>
      </c>
      <c r="D15" s="193" t="s">
        <v>16</v>
      </c>
      <c r="E15" s="194" t="s">
        <v>2</v>
      </c>
      <c r="F15" s="195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3081</v>
      </c>
      <c r="B16" s="163">
        <v>170</v>
      </c>
      <c r="C16" s="164" t="s">
        <v>11</v>
      </c>
      <c r="D16" s="164" t="s">
        <v>16</v>
      </c>
      <c r="E16" s="165" t="s">
        <v>5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3082</v>
      </c>
      <c r="B17" s="163">
        <v>170</v>
      </c>
      <c r="C17" s="164" t="s">
        <v>11</v>
      </c>
      <c r="D17" s="164" t="s">
        <v>16</v>
      </c>
      <c r="E17" s="165" t="s">
        <v>2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3084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3085</v>
      </c>
      <c r="B19" s="163">
        <v>120</v>
      </c>
      <c r="C19" s="164" t="s">
        <v>13</v>
      </c>
      <c r="D19" s="164" t="s">
        <v>4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91" t="s">
        <v>3086</v>
      </c>
      <c r="B20" s="192">
        <v>120</v>
      </c>
      <c r="C20" s="193" t="s">
        <v>13</v>
      </c>
      <c r="D20" s="193" t="s">
        <v>4</v>
      </c>
      <c r="E20" s="194" t="s">
        <v>0</v>
      </c>
      <c r="F20" s="194"/>
      <c r="I20" s="29"/>
    </row>
    <row r="21" spans="1:12" ht="50.1" customHeight="1" x14ac:dyDescent="0.45">
      <c r="A21" s="167" t="s">
        <v>3087</v>
      </c>
      <c r="B21" s="163">
        <v>120</v>
      </c>
      <c r="C21" s="164" t="s">
        <v>13</v>
      </c>
      <c r="D21" s="164" t="s">
        <v>16</v>
      </c>
      <c r="E21" s="165" t="s">
        <v>0</v>
      </c>
      <c r="F21" s="165"/>
      <c r="I21" s="29"/>
    </row>
    <row r="22" spans="1:12" ht="50.1" customHeight="1" x14ac:dyDescent="0.45">
      <c r="A22" s="167" t="s">
        <v>3088</v>
      </c>
      <c r="B22" s="163">
        <v>120</v>
      </c>
      <c r="C22" s="164" t="s">
        <v>13</v>
      </c>
      <c r="D22" s="164" t="s">
        <v>16</v>
      </c>
      <c r="E22" s="165" t="s">
        <v>0</v>
      </c>
      <c r="F22" s="165"/>
      <c r="I22" s="29"/>
    </row>
    <row r="23" spans="1:12" ht="50.1" customHeight="1" x14ac:dyDescent="0.45">
      <c r="A23" s="174" t="s">
        <v>3089</v>
      </c>
      <c r="B23" s="168">
        <v>170</v>
      </c>
      <c r="C23" s="175" t="s">
        <v>11</v>
      </c>
      <c r="D23" s="175" t="s">
        <v>16</v>
      </c>
      <c r="E23" s="176" t="s">
        <v>2</v>
      </c>
      <c r="F23" s="165"/>
      <c r="I23" s="29"/>
    </row>
    <row r="24" spans="1:12" ht="50.1" customHeight="1" x14ac:dyDescent="0.45">
      <c r="A24" s="167" t="s">
        <v>3090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3091</v>
      </c>
      <c r="B25" s="163">
        <v>170</v>
      </c>
      <c r="C25" s="164" t="s">
        <v>11</v>
      </c>
      <c r="D25" s="164" t="s">
        <v>16</v>
      </c>
      <c r="E25" s="165" t="s">
        <v>2</v>
      </c>
      <c r="F25" s="165"/>
      <c r="I25" s="29"/>
    </row>
    <row r="26" spans="1:12" ht="50.1" customHeight="1" x14ac:dyDescent="0.45">
      <c r="A26" s="167" t="s">
        <v>1627</v>
      </c>
      <c r="B26" s="163">
        <v>120</v>
      </c>
      <c r="C26" s="164" t="s">
        <v>13</v>
      </c>
      <c r="D26" s="164" t="s">
        <v>16</v>
      </c>
      <c r="E26" s="165" t="s">
        <v>0</v>
      </c>
      <c r="F26" s="165"/>
      <c r="I26" s="29"/>
    </row>
    <row r="27" spans="1:12" ht="50.1" customHeight="1" x14ac:dyDescent="0.45">
      <c r="A27" s="167" t="s">
        <v>3092</v>
      </c>
      <c r="B27" s="163">
        <v>120</v>
      </c>
      <c r="C27" s="164" t="s">
        <v>13</v>
      </c>
      <c r="D27" s="164" t="s">
        <v>4</v>
      </c>
      <c r="E27" s="165" t="s">
        <v>0</v>
      </c>
      <c r="F27" s="165"/>
      <c r="I27" s="29"/>
    </row>
    <row r="28" spans="1:12" ht="50.1" customHeight="1" x14ac:dyDescent="0.45">
      <c r="A28" s="167" t="s">
        <v>3093</v>
      </c>
      <c r="B28" s="163">
        <v>120</v>
      </c>
      <c r="C28" s="164" t="s">
        <v>13</v>
      </c>
      <c r="D28" s="164" t="s">
        <v>16</v>
      </c>
      <c r="E28" s="165" t="s">
        <v>0</v>
      </c>
      <c r="F28" s="165"/>
    </row>
    <row r="29" spans="1:12" ht="50.1" customHeight="1" x14ac:dyDescent="0.45">
      <c r="A29" s="167" t="s">
        <v>3094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67" t="s">
        <v>3095</v>
      </c>
      <c r="B30" s="163">
        <v>120</v>
      </c>
      <c r="C30" s="164" t="s">
        <v>13</v>
      </c>
      <c r="D30" s="164" t="s">
        <v>16</v>
      </c>
      <c r="E30" s="165" t="s">
        <v>0</v>
      </c>
      <c r="F30" s="165"/>
    </row>
    <row r="31" spans="1:12" ht="50.1" customHeight="1" x14ac:dyDescent="0.45">
      <c r="A31" s="177" t="s">
        <v>3096</v>
      </c>
      <c r="B31" s="163">
        <v>120</v>
      </c>
      <c r="C31" s="164" t="s">
        <v>13</v>
      </c>
      <c r="D31" s="164" t="s">
        <v>2086</v>
      </c>
      <c r="E31" s="165" t="s">
        <v>0</v>
      </c>
      <c r="F31" s="165"/>
    </row>
    <row r="32" spans="1:12" ht="50.1" customHeight="1" x14ac:dyDescent="0.45">
      <c r="A32" s="177" t="s">
        <v>3097</v>
      </c>
      <c r="B32" s="163">
        <v>120</v>
      </c>
      <c r="C32" s="164" t="s">
        <v>13</v>
      </c>
      <c r="D32" s="164" t="s">
        <v>16</v>
      </c>
      <c r="E32" s="165" t="s">
        <v>0</v>
      </c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2990</v>
      </c>
    </row>
    <row r="55" spans="1:6" ht="50.1" customHeight="1" x14ac:dyDescent="0.25">
      <c r="A55" s="181" t="s">
        <v>11</v>
      </c>
      <c r="B55" s="181">
        <f>COUNTIF($C$3:$C$53,H2)</f>
        <v>9</v>
      </c>
      <c r="C55" s="182">
        <f>SUMIF($C$3:$C$53,H2,$B$3:$B$53)</f>
        <v>1530</v>
      </c>
      <c r="D55" s="181"/>
      <c r="E55" s="181" t="s">
        <v>18</v>
      </c>
      <c r="F55" s="182">
        <f>SUMIF($D$3:$D$45,I2,$B$3:$B$45)</f>
        <v>940</v>
      </c>
    </row>
    <row r="56" spans="1:6" ht="50.1" customHeight="1" x14ac:dyDescent="0.35">
      <c r="A56" s="181" t="s">
        <v>29</v>
      </c>
      <c r="B56" s="181">
        <f>COUNTIF($C$3:$C$53,H3)</f>
        <v>21</v>
      </c>
      <c r="C56" s="182">
        <f>SUMIF($C$3:$C$53,H3,$B$3:$B$53)</f>
        <v>2520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420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1360</v>
      </c>
    </row>
    <row r="59" spans="1:6" ht="50.1" customHeight="1" x14ac:dyDescent="0.35">
      <c r="A59" s="184" t="s">
        <v>23</v>
      </c>
      <c r="B59" s="184">
        <f>SUM(B54:B58)</f>
        <v>30</v>
      </c>
      <c r="C59" s="185">
        <f>SUM(C54:C58)</f>
        <v>4050</v>
      </c>
      <c r="D59" s="184"/>
      <c r="E59" s="186" t="s">
        <v>30</v>
      </c>
      <c r="F59" s="187">
        <f>SUM(C59+F57)</f>
        <v>4470</v>
      </c>
    </row>
    <row r="60" spans="1:6" ht="50.1" customHeight="1" x14ac:dyDescent="0.35">
      <c r="A60" s="181" t="s">
        <v>25</v>
      </c>
      <c r="B60" s="184">
        <f>COUNTIF($E$3:$E$53,H6)</f>
        <v>22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7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1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E3:E53">
      <formula1>$H$6:$H$9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C3:C53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52" zoomScale="62" zoomScaleNormal="62" workbookViewId="0">
      <selection activeCell="F19" sqref="F19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3098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3099</v>
      </c>
      <c r="B3" s="163">
        <v>120</v>
      </c>
      <c r="C3" s="164" t="s">
        <v>13</v>
      </c>
      <c r="D3" s="164" t="s">
        <v>2086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3100</v>
      </c>
      <c r="B4" s="163">
        <v>120</v>
      </c>
      <c r="C4" s="164" t="s">
        <v>13</v>
      </c>
      <c r="D4" s="164" t="s">
        <v>16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3101</v>
      </c>
      <c r="B5" s="163">
        <v>170</v>
      </c>
      <c r="C5" s="164" t="s">
        <v>11</v>
      </c>
      <c r="D5" s="164" t="s">
        <v>16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3139</v>
      </c>
      <c r="B6" s="163">
        <v>120</v>
      </c>
      <c r="C6" s="164" t="s">
        <v>13</v>
      </c>
      <c r="D6" s="164" t="s">
        <v>16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3102</v>
      </c>
      <c r="B7" s="163">
        <v>170</v>
      </c>
      <c r="C7" s="164" t="s">
        <v>11</v>
      </c>
      <c r="D7" s="164" t="s">
        <v>16</v>
      </c>
      <c r="E7" s="165" t="s">
        <v>2</v>
      </c>
      <c r="F7" s="166" t="s">
        <v>3110</v>
      </c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3103</v>
      </c>
      <c r="B8" s="168">
        <v>170</v>
      </c>
      <c r="C8" s="164" t="s">
        <v>11</v>
      </c>
      <c r="D8" s="164" t="s">
        <v>2086</v>
      </c>
      <c r="E8" s="165" t="s">
        <v>5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3104</v>
      </c>
      <c r="B9" s="163">
        <v>170</v>
      </c>
      <c r="C9" s="164" t="s">
        <v>11</v>
      </c>
      <c r="D9" s="164" t="s">
        <v>16</v>
      </c>
      <c r="E9" s="165" t="s">
        <v>0</v>
      </c>
      <c r="F9" s="166" t="s">
        <v>3111</v>
      </c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91" t="s">
        <v>3109</v>
      </c>
      <c r="B10" s="192">
        <v>120</v>
      </c>
      <c r="C10" s="193" t="s">
        <v>13</v>
      </c>
      <c r="D10" s="193" t="s">
        <v>16</v>
      </c>
      <c r="E10" s="194" t="s">
        <v>0</v>
      </c>
      <c r="F10" s="195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3105</v>
      </c>
      <c r="B11" s="192">
        <v>170</v>
      </c>
      <c r="C11" s="193" t="s">
        <v>11</v>
      </c>
      <c r="D11" s="193" t="s">
        <v>4</v>
      </c>
      <c r="E11" s="194" t="s">
        <v>5</v>
      </c>
      <c r="F11" s="195"/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91" t="s">
        <v>3108</v>
      </c>
      <c r="B12" s="192">
        <v>170</v>
      </c>
      <c r="C12" s="193" t="s">
        <v>11</v>
      </c>
      <c r="D12" s="193" t="s">
        <v>16</v>
      </c>
      <c r="E12" s="194" t="s">
        <v>0</v>
      </c>
      <c r="F12" s="195" t="s">
        <v>3111</v>
      </c>
      <c r="G12" s="68"/>
      <c r="H12" s="68"/>
      <c r="I12" s="68"/>
      <c r="J12" s="69"/>
      <c r="K12" s="69"/>
      <c r="L12" s="69"/>
    </row>
    <row r="13" spans="1:12" ht="50.1" customHeight="1" x14ac:dyDescent="0.45">
      <c r="A13" s="191" t="s">
        <v>3106</v>
      </c>
      <c r="B13" s="192">
        <v>120</v>
      </c>
      <c r="C13" s="193" t="s">
        <v>13</v>
      </c>
      <c r="D13" s="193" t="s">
        <v>4</v>
      </c>
      <c r="E13" s="194" t="s">
        <v>0</v>
      </c>
      <c r="F13" s="195"/>
      <c r="G13" s="30"/>
      <c r="H13" s="30"/>
      <c r="I13" s="30"/>
      <c r="J13" s="55"/>
      <c r="K13" s="55"/>
      <c r="L13" s="55"/>
    </row>
    <row r="14" spans="1:12" ht="50.1" customHeight="1" x14ac:dyDescent="0.45">
      <c r="A14" s="196" t="s">
        <v>3107</v>
      </c>
      <c r="B14" s="192">
        <v>170</v>
      </c>
      <c r="C14" s="193" t="s">
        <v>11</v>
      </c>
      <c r="D14" s="193" t="s">
        <v>16</v>
      </c>
      <c r="E14" s="194" t="s">
        <v>2</v>
      </c>
      <c r="F14" s="195"/>
      <c r="G14" s="30"/>
      <c r="H14" s="30"/>
      <c r="I14" s="30"/>
      <c r="J14" s="55"/>
      <c r="K14" s="55"/>
      <c r="L14" s="55"/>
    </row>
    <row r="15" spans="1:12" ht="50.1" customHeight="1" x14ac:dyDescent="0.45">
      <c r="A15" s="189" t="s">
        <v>3112</v>
      </c>
      <c r="B15" s="170">
        <v>170</v>
      </c>
      <c r="C15" s="171" t="s">
        <v>11</v>
      </c>
      <c r="D15" s="171" t="s">
        <v>16</v>
      </c>
      <c r="E15" s="172" t="s">
        <v>2</v>
      </c>
      <c r="F15" s="173" t="s">
        <v>3113</v>
      </c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3114</v>
      </c>
      <c r="B16" s="163">
        <v>120</v>
      </c>
      <c r="C16" s="164" t="s">
        <v>13</v>
      </c>
      <c r="D16" s="164" t="s">
        <v>4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3115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3116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3117</v>
      </c>
      <c r="B19" s="163">
        <v>170</v>
      </c>
      <c r="C19" s="164" t="s">
        <v>11</v>
      </c>
      <c r="D19" s="164" t="s">
        <v>16</v>
      </c>
      <c r="E19" s="165" t="s">
        <v>2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91" t="s">
        <v>3118</v>
      </c>
      <c r="B20" s="192">
        <v>120</v>
      </c>
      <c r="C20" s="193" t="s">
        <v>13</v>
      </c>
      <c r="D20" s="193" t="s">
        <v>16</v>
      </c>
      <c r="E20" s="194" t="s">
        <v>0</v>
      </c>
      <c r="F20" s="194"/>
      <c r="I20" s="29"/>
    </row>
    <row r="21" spans="1:12" ht="50.1" customHeight="1" x14ac:dyDescent="0.45">
      <c r="A21" s="167" t="s">
        <v>3119</v>
      </c>
      <c r="B21" s="163">
        <v>170</v>
      </c>
      <c r="C21" s="164" t="s">
        <v>11</v>
      </c>
      <c r="D21" s="164" t="s">
        <v>16</v>
      </c>
      <c r="E21" s="165" t="s">
        <v>2</v>
      </c>
      <c r="F21" s="165"/>
      <c r="I21" s="29"/>
    </row>
    <row r="22" spans="1:12" ht="50.1" customHeight="1" x14ac:dyDescent="0.45">
      <c r="A22" s="167" t="s">
        <v>3120</v>
      </c>
      <c r="B22" s="163">
        <v>170</v>
      </c>
      <c r="C22" s="164" t="s">
        <v>11</v>
      </c>
      <c r="D22" s="164" t="s">
        <v>16</v>
      </c>
      <c r="E22" s="165" t="s">
        <v>2</v>
      </c>
      <c r="F22" s="165"/>
      <c r="I22" s="29"/>
    </row>
    <row r="23" spans="1:12" ht="50.1" customHeight="1" x14ac:dyDescent="0.45">
      <c r="A23" s="174" t="s">
        <v>3121</v>
      </c>
      <c r="B23" s="168">
        <v>170</v>
      </c>
      <c r="C23" s="175" t="s">
        <v>11</v>
      </c>
      <c r="D23" s="175" t="s">
        <v>16</v>
      </c>
      <c r="E23" s="176" t="s">
        <v>5</v>
      </c>
      <c r="F23" s="165"/>
      <c r="I23" s="29"/>
    </row>
    <row r="24" spans="1:12" ht="50.1" customHeight="1" x14ac:dyDescent="0.45">
      <c r="A24" s="167" t="s">
        <v>3122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2170</v>
      </c>
      <c r="B25" s="163">
        <v>170</v>
      </c>
      <c r="C25" s="164" t="s">
        <v>11</v>
      </c>
      <c r="D25" s="164" t="s">
        <v>16</v>
      </c>
      <c r="E25" s="165" t="s">
        <v>2</v>
      </c>
      <c r="F25" s="165"/>
      <c r="I25" s="29"/>
    </row>
    <row r="26" spans="1:12" ht="50.1" customHeight="1" x14ac:dyDescent="0.45">
      <c r="A26" s="167" t="s">
        <v>3123</v>
      </c>
      <c r="B26" s="163">
        <v>120</v>
      </c>
      <c r="C26" s="164" t="s">
        <v>13</v>
      </c>
      <c r="D26" s="164" t="s">
        <v>16</v>
      </c>
      <c r="E26" s="165" t="s">
        <v>0</v>
      </c>
      <c r="F26" s="165"/>
      <c r="I26" s="29"/>
    </row>
    <row r="27" spans="1:12" ht="50.1" customHeight="1" x14ac:dyDescent="0.45">
      <c r="A27" s="167" t="s">
        <v>3124</v>
      </c>
      <c r="B27" s="163">
        <v>120</v>
      </c>
      <c r="C27" s="164" t="s">
        <v>13</v>
      </c>
      <c r="D27" s="164" t="s">
        <v>16</v>
      </c>
      <c r="E27" s="165" t="s">
        <v>0</v>
      </c>
      <c r="F27" s="165"/>
      <c r="I27" s="29"/>
    </row>
    <row r="28" spans="1:12" ht="50.1" customHeight="1" x14ac:dyDescent="0.45">
      <c r="A28" s="167" t="s">
        <v>3125</v>
      </c>
      <c r="B28" s="163">
        <v>120</v>
      </c>
      <c r="C28" s="164" t="s">
        <v>13</v>
      </c>
      <c r="D28" s="164" t="s">
        <v>2086</v>
      </c>
      <c r="E28" s="165" t="s">
        <v>0</v>
      </c>
      <c r="F28" s="165"/>
    </row>
    <row r="29" spans="1:12" ht="50.1" customHeight="1" x14ac:dyDescent="0.45">
      <c r="A29" s="167" t="s">
        <v>3126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67" t="s">
        <v>3127</v>
      </c>
      <c r="B30" s="163">
        <v>120</v>
      </c>
      <c r="C30" s="164" t="s">
        <v>13</v>
      </c>
      <c r="D30" s="164" t="s">
        <v>2086</v>
      </c>
      <c r="E30" s="165" t="s">
        <v>0</v>
      </c>
      <c r="F30" s="165"/>
    </row>
    <row r="31" spans="1:12" ht="50.1" customHeight="1" x14ac:dyDescent="0.45">
      <c r="A31" s="177" t="s">
        <v>3128</v>
      </c>
      <c r="B31" s="163">
        <v>120</v>
      </c>
      <c r="C31" s="164" t="s">
        <v>13</v>
      </c>
      <c r="D31" s="164" t="s">
        <v>16</v>
      </c>
      <c r="E31" s="165" t="s">
        <v>0</v>
      </c>
      <c r="F31" s="165"/>
    </row>
    <row r="32" spans="1:12" ht="50.1" customHeight="1" x14ac:dyDescent="0.45">
      <c r="A32" s="177" t="s">
        <v>3129</v>
      </c>
      <c r="B32" s="163">
        <v>170</v>
      </c>
      <c r="C32" s="164" t="s">
        <v>11</v>
      </c>
      <c r="D32" s="164" t="s">
        <v>16</v>
      </c>
      <c r="E32" s="165" t="s">
        <v>2</v>
      </c>
      <c r="F32" s="165"/>
    </row>
    <row r="33" spans="1:6" ht="50.1" customHeight="1" x14ac:dyDescent="0.45">
      <c r="A33" s="177" t="s">
        <v>3130</v>
      </c>
      <c r="B33" s="163">
        <v>170</v>
      </c>
      <c r="C33" s="164" t="s">
        <v>11</v>
      </c>
      <c r="D33" s="164" t="s">
        <v>16</v>
      </c>
      <c r="E33" s="165" t="s">
        <v>2</v>
      </c>
      <c r="F33" s="165"/>
    </row>
    <row r="34" spans="1:6" ht="50.1" customHeight="1" x14ac:dyDescent="0.45">
      <c r="A34" s="177" t="s">
        <v>3131</v>
      </c>
      <c r="B34" s="163">
        <v>170</v>
      </c>
      <c r="C34" s="164" t="s">
        <v>11</v>
      </c>
      <c r="D34" s="164" t="s">
        <v>16</v>
      </c>
      <c r="E34" s="165" t="s">
        <v>2</v>
      </c>
      <c r="F34" s="165"/>
    </row>
    <row r="35" spans="1:6" ht="50.1" customHeight="1" x14ac:dyDescent="0.45">
      <c r="A35" s="177" t="s">
        <v>1384</v>
      </c>
      <c r="B35" s="163">
        <v>170</v>
      </c>
      <c r="C35" s="164" t="s">
        <v>11</v>
      </c>
      <c r="D35" s="164" t="s">
        <v>16</v>
      </c>
      <c r="E35" s="165" t="s">
        <v>5</v>
      </c>
      <c r="F35" s="165" t="s">
        <v>3132</v>
      </c>
    </row>
    <row r="36" spans="1:6" ht="50.1" customHeight="1" x14ac:dyDescent="0.45">
      <c r="A36" s="177" t="s">
        <v>1843</v>
      </c>
      <c r="B36" s="163">
        <v>170</v>
      </c>
      <c r="C36" s="164" t="s">
        <v>11</v>
      </c>
      <c r="D36" s="164" t="s">
        <v>16</v>
      </c>
      <c r="E36" s="165" t="s">
        <v>2</v>
      </c>
      <c r="F36" s="165"/>
    </row>
    <row r="37" spans="1:6" ht="50.1" customHeight="1" x14ac:dyDescent="0.45">
      <c r="A37" s="177" t="s">
        <v>3133</v>
      </c>
      <c r="B37" s="163">
        <v>170</v>
      </c>
      <c r="C37" s="164" t="s">
        <v>11</v>
      </c>
      <c r="D37" s="164" t="s">
        <v>16</v>
      </c>
      <c r="E37" s="165" t="s">
        <v>2</v>
      </c>
      <c r="F37" s="165"/>
    </row>
    <row r="38" spans="1:6" ht="50.1" customHeight="1" x14ac:dyDescent="0.45">
      <c r="A38" s="177" t="s">
        <v>3134</v>
      </c>
      <c r="B38" s="163">
        <v>120</v>
      </c>
      <c r="C38" s="164" t="s">
        <v>13</v>
      </c>
      <c r="D38" s="164" t="s">
        <v>16</v>
      </c>
      <c r="E38" s="165" t="s">
        <v>0</v>
      </c>
      <c r="F38" s="165"/>
    </row>
    <row r="39" spans="1:6" ht="50.1" customHeight="1" x14ac:dyDescent="0.45">
      <c r="A39" s="177" t="s">
        <v>3135</v>
      </c>
      <c r="B39" s="163">
        <v>120</v>
      </c>
      <c r="C39" s="164" t="s">
        <v>13</v>
      </c>
      <c r="D39" s="164" t="s">
        <v>4</v>
      </c>
      <c r="E39" s="165" t="s">
        <v>0</v>
      </c>
      <c r="F39" s="165"/>
    </row>
    <row r="40" spans="1:6" ht="50.1" customHeight="1" x14ac:dyDescent="0.45">
      <c r="A40" s="177" t="s">
        <v>3136</v>
      </c>
      <c r="B40" s="163">
        <v>170</v>
      </c>
      <c r="C40" s="164" t="s">
        <v>13</v>
      </c>
      <c r="D40" s="164" t="s">
        <v>2086</v>
      </c>
      <c r="E40" s="165" t="s">
        <v>2</v>
      </c>
      <c r="F40" s="165" t="s">
        <v>3140</v>
      </c>
    </row>
    <row r="41" spans="1:6" ht="50.1" customHeight="1" x14ac:dyDescent="0.45">
      <c r="A41" s="177" t="s">
        <v>3137</v>
      </c>
      <c r="B41" s="163">
        <v>120</v>
      </c>
      <c r="C41" s="164" t="s">
        <v>13</v>
      </c>
      <c r="D41" s="164" t="s">
        <v>4</v>
      </c>
      <c r="E41" s="165" t="s">
        <v>0</v>
      </c>
      <c r="F41" s="165"/>
    </row>
    <row r="42" spans="1:6" ht="50.1" customHeight="1" x14ac:dyDescent="0.45">
      <c r="A42" s="177" t="s">
        <v>1002</v>
      </c>
      <c r="B42" s="163">
        <v>170</v>
      </c>
      <c r="C42" s="164" t="s">
        <v>11</v>
      </c>
      <c r="D42" s="164" t="s">
        <v>2086</v>
      </c>
      <c r="E42" s="165" t="s">
        <v>5</v>
      </c>
      <c r="F42" s="165"/>
    </row>
    <row r="43" spans="1:6" ht="50.1" customHeight="1" x14ac:dyDescent="0.45">
      <c r="A43" s="177" t="s">
        <v>3138</v>
      </c>
      <c r="B43" s="163">
        <v>120</v>
      </c>
      <c r="C43" s="164" t="s">
        <v>13</v>
      </c>
      <c r="D43" s="164" t="s">
        <v>16</v>
      </c>
      <c r="E43" s="165" t="s">
        <v>0</v>
      </c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4450</v>
      </c>
    </row>
    <row r="55" spans="1:6" ht="50.1" customHeight="1" x14ac:dyDescent="0.25">
      <c r="A55" s="181" t="s">
        <v>11</v>
      </c>
      <c r="B55" s="181">
        <f>COUNTIF($C$3:$C$53,H2)</f>
        <v>20</v>
      </c>
      <c r="C55" s="182">
        <f>SUMIF($C$3:$C$53,H2,$B$3:$B$53)</f>
        <v>3400</v>
      </c>
      <c r="D55" s="181"/>
      <c r="E55" s="181" t="s">
        <v>18</v>
      </c>
      <c r="F55" s="182">
        <f>SUMIF($D$3:$D$45,I2,$B$3:$B$45)</f>
        <v>650</v>
      </c>
    </row>
    <row r="56" spans="1:6" ht="50.1" customHeight="1" x14ac:dyDescent="0.35">
      <c r="A56" s="181" t="s">
        <v>29</v>
      </c>
      <c r="B56" s="181">
        <f>COUNTIF($C$3:$C$53,H3)</f>
        <v>21</v>
      </c>
      <c r="C56" s="182">
        <f>SUMIF($C$3:$C$53,H3,$B$3:$B$53)</f>
        <v>2570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370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1020</v>
      </c>
    </row>
    <row r="59" spans="1:6" ht="50.1" customHeight="1" x14ac:dyDescent="0.35">
      <c r="A59" s="184" t="s">
        <v>23</v>
      </c>
      <c r="B59" s="184">
        <f>SUM(B54:B58)</f>
        <v>41</v>
      </c>
      <c r="C59" s="185">
        <f>SUM(C54:C58)</f>
        <v>5970</v>
      </c>
      <c r="D59" s="184"/>
      <c r="E59" s="186" t="s">
        <v>30</v>
      </c>
      <c r="F59" s="187">
        <f>SUM(C59+F57)</f>
        <v>6340</v>
      </c>
    </row>
    <row r="60" spans="1:6" ht="50.1" customHeight="1" x14ac:dyDescent="0.35">
      <c r="A60" s="181" t="s">
        <v>25</v>
      </c>
      <c r="B60" s="184">
        <f>COUNTIF($E$3:$E$53,H6)</f>
        <v>22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14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5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C3:C53">
      <formula1>$H$1:$H$5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E3:E53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55" zoomScale="62" zoomScaleNormal="62" workbookViewId="0">
      <selection activeCell="E21" sqref="E21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3141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3142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3143</v>
      </c>
      <c r="B4" s="163">
        <v>120</v>
      </c>
      <c r="C4" s="164" t="s">
        <v>11</v>
      </c>
      <c r="D4" s="164" t="s">
        <v>16</v>
      </c>
      <c r="E4" s="165" t="s">
        <v>2</v>
      </c>
      <c r="F4" s="166" t="s">
        <v>3144</v>
      </c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3145</v>
      </c>
      <c r="B5" s="163">
        <v>170</v>
      </c>
      <c r="C5" s="164" t="s">
        <v>11</v>
      </c>
      <c r="D5" s="164" t="s">
        <v>16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1001</v>
      </c>
      <c r="B6" s="163">
        <v>120</v>
      </c>
      <c r="C6" s="164" t="s">
        <v>13</v>
      </c>
      <c r="D6" s="164" t="s">
        <v>2086</v>
      </c>
      <c r="E6" s="165" t="s">
        <v>0</v>
      </c>
      <c r="F6" s="166" t="s">
        <v>3148</v>
      </c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3146</v>
      </c>
      <c r="B7" s="163">
        <v>120</v>
      </c>
      <c r="C7" s="164" t="s">
        <v>13</v>
      </c>
      <c r="D7" s="164" t="s">
        <v>16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3147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97" t="s">
        <v>3149</v>
      </c>
      <c r="B9" s="198">
        <v>120</v>
      </c>
      <c r="C9" s="199" t="s">
        <v>13</v>
      </c>
      <c r="D9" s="199" t="s">
        <v>4</v>
      </c>
      <c r="E9" s="200" t="s">
        <v>0</v>
      </c>
      <c r="F9" s="201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3153</v>
      </c>
      <c r="B10" s="163">
        <v>120</v>
      </c>
      <c r="C10" s="164" t="s">
        <v>11</v>
      </c>
      <c r="D10" s="164" t="s">
        <v>16</v>
      </c>
      <c r="E10" s="165" t="s">
        <v>0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3154</v>
      </c>
      <c r="B11" s="163">
        <v>120</v>
      </c>
      <c r="C11" s="164" t="s">
        <v>11</v>
      </c>
      <c r="D11" s="164" t="s">
        <v>16</v>
      </c>
      <c r="E11" s="165" t="s">
        <v>0</v>
      </c>
      <c r="F11" s="166"/>
      <c r="G11" s="30"/>
      <c r="H11" s="135"/>
      <c r="I11" s="136"/>
      <c r="J11" s="55"/>
      <c r="K11" s="55"/>
      <c r="L11" s="55"/>
    </row>
    <row r="12" spans="1:12" ht="50.1" customHeight="1" x14ac:dyDescent="0.45">
      <c r="A12" s="191" t="s">
        <v>3150</v>
      </c>
      <c r="B12" s="192">
        <v>170</v>
      </c>
      <c r="C12" s="193" t="s">
        <v>11</v>
      </c>
      <c r="D12" s="193" t="s">
        <v>16</v>
      </c>
      <c r="E12" s="194" t="s">
        <v>2</v>
      </c>
      <c r="F12" s="195"/>
      <c r="G12" s="30"/>
      <c r="H12" s="135"/>
      <c r="I12" s="136"/>
      <c r="J12" s="55"/>
      <c r="K12" s="55"/>
      <c r="L12" s="55"/>
    </row>
    <row r="13" spans="1:12" ht="50.1" customHeight="1" x14ac:dyDescent="0.45">
      <c r="A13" s="191" t="s">
        <v>3151</v>
      </c>
      <c r="B13" s="192">
        <v>120</v>
      </c>
      <c r="C13" s="193" t="s">
        <v>13</v>
      </c>
      <c r="D13" s="193" t="s">
        <v>16</v>
      </c>
      <c r="E13" s="194" t="s">
        <v>0</v>
      </c>
      <c r="F13" s="195"/>
      <c r="G13" s="30"/>
      <c r="H13" s="135"/>
      <c r="I13" s="136"/>
      <c r="J13" s="55"/>
      <c r="K13" s="55"/>
      <c r="L13" s="55"/>
    </row>
    <row r="14" spans="1:12" s="70" customFormat="1" ht="50.1" customHeight="1" x14ac:dyDescent="0.45">
      <c r="A14" s="191" t="s">
        <v>3152</v>
      </c>
      <c r="B14" s="192">
        <v>170</v>
      </c>
      <c r="C14" s="193" t="s">
        <v>11</v>
      </c>
      <c r="D14" s="193" t="s">
        <v>16</v>
      </c>
      <c r="E14" s="194" t="s">
        <v>2</v>
      </c>
      <c r="F14" s="195"/>
      <c r="G14" s="68"/>
      <c r="H14" s="68"/>
      <c r="I14" s="68"/>
      <c r="J14" s="69"/>
      <c r="K14" s="69"/>
      <c r="L14" s="69"/>
    </row>
    <row r="15" spans="1:12" ht="50.1" customHeight="1" x14ac:dyDescent="0.45">
      <c r="A15" s="191" t="s">
        <v>3156</v>
      </c>
      <c r="B15" s="192">
        <v>170</v>
      </c>
      <c r="C15" s="193" t="s">
        <v>11</v>
      </c>
      <c r="D15" s="193" t="s">
        <v>16</v>
      </c>
      <c r="E15" s="194" t="s">
        <v>5</v>
      </c>
      <c r="F15" s="195"/>
      <c r="G15" s="30"/>
      <c r="H15" s="30"/>
      <c r="I15" s="30"/>
      <c r="J15" s="55"/>
      <c r="K15" s="55"/>
      <c r="L15" s="55"/>
    </row>
    <row r="16" spans="1:12" ht="50.1" customHeight="1" x14ac:dyDescent="0.45">
      <c r="A16" s="196" t="s">
        <v>3155</v>
      </c>
      <c r="B16" s="192">
        <v>120</v>
      </c>
      <c r="C16" s="193" t="s">
        <v>13</v>
      </c>
      <c r="D16" s="193" t="s">
        <v>4</v>
      </c>
      <c r="E16" s="194" t="s">
        <v>0</v>
      </c>
      <c r="F16" s="195"/>
      <c r="G16" s="30"/>
      <c r="H16" s="30"/>
      <c r="I16" s="30"/>
      <c r="J16" s="55"/>
      <c r="K16" s="55"/>
      <c r="L16" s="55"/>
    </row>
    <row r="17" spans="1:12" s="82" customFormat="1" ht="50.1" customHeight="1" x14ac:dyDescent="0.45">
      <c r="A17" s="167" t="s">
        <v>3157</v>
      </c>
      <c r="B17" s="163">
        <v>170</v>
      </c>
      <c r="C17" s="164" t="s">
        <v>11</v>
      </c>
      <c r="D17" s="164" t="s">
        <v>16</v>
      </c>
      <c r="E17" s="165" t="s">
        <v>2</v>
      </c>
      <c r="F17" s="165"/>
      <c r="G17" s="80"/>
      <c r="H17" s="80"/>
      <c r="I17" s="80"/>
      <c r="J17" s="81"/>
      <c r="K17" s="81"/>
      <c r="L17" s="81"/>
    </row>
    <row r="18" spans="1:12" s="70" customFormat="1" ht="50.1" customHeight="1" x14ac:dyDescent="0.45">
      <c r="A18" s="167" t="s">
        <v>3158</v>
      </c>
      <c r="B18" s="163">
        <v>120</v>
      </c>
      <c r="C18" s="164" t="s">
        <v>13</v>
      </c>
      <c r="D18" s="164" t="s">
        <v>4</v>
      </c>
      <c r="E18" s="165" t="s">
        <v>0</v>
      </c>
      <c r="F18" s="165"/>
      <c r="G18" s="68"/>
      <c r="H18" s="68"/>
      <c r="I18" s="68"/>
      <c r="J18" s="69"/>
      <c r="K18" s="69"/>
      <c r="L18" s="69"/>
    </row>
    <row r="19" spans="1:12" ht="50.1" customHeight="1" x14ac:dyDescent="0.45">
      <c r="A19" s="167" t="s">
        <v>3159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1009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G20" s="30"/>
      <c r="H20" s="30"/>
      <c r="I20" s="30"/>
      <c r="J20" s="55"/>
      <c r="K20" s="55"/>
      <c r="L20" s="55"/>
    </row>
    <row r="21" spans="1:12" ht="50.1" customHeight="1" x14ac:dyDescent="0.45">
      <c r="A21" s="191"/>
      <c r="B21" s="192"/>
      <c r="C21" s="193"/>
      <c r="D21" s="193"/>
      <c r="E21" s="194"/>
      <c r="F21" s="194"/>
      <c r="I21" s="29"/>
    </row>
    <row r="22" spans="1:12" ht="50.1" customHeight="1" x14ac:dyDescent="0.45">
      <c r="A22" s="167"/>
      <c r="B22" s="163"/>
      <c r="C22" s="164"/>
      <c r="D22" s="164"/>
      <c r="E22" s="165"/>
      <c r="F22" s="165"/>
      <c r="I22" s="29"/>
    </row>
    <row r="23" spans="1:12" ht="50.1" customHeight="1" x14ac:dyDescent="0.45">
      <c r="A23" s="167"/>
      <c r="B23" s="163"/>
      <c r="C23" s="164"/>
      <c r="D23" s="164"/>
      <c r="E23" s="165"/>
      <c r="F23" s="165"/>
      <c r="I23" s="29"/>
    </row>
    <row r="24" spans="1:12" ht="50.1" customHeight="1" x14ac:dyDescent="0.45">
      <c r="A24" s="174"/>
      <c r="B24" s="168"/>
      <c r="C24" s="175"/>
      <c r="D24" s="175"/>
      <c r="E24" s="176"/>
      <c r="F24" s="165"/>
      <c r="I24" s="29"/>
    </row>
    <row r="25" spans="1:12" ht="50.1" customHeight="1" x14ac:dyDescent="0.45">
      <c r="A25" s="167"/>
      <c r="B25" s="163"/>
      <c r="C25" s="164"/>
      <c r="D25" s="164"/>
      <c r="E25" s="165"/>
      <c r="F25" s="165"/>
      <c r="I25" s="29"/>
    </row>
    <row r="26" spans="1:12" ht="50.1" customHeight="1" x14ac:dyDescent="0.45">
      <c r="A26" s="167"/>
      <c r="B26" s="163"/>
      <c r="C26" s="164"/>
      <c r="D26" s="164"/>
      <c r="E26" s="165"/>
      <c r="F26" s="165"/>
      <c r="I26" s="29"/>
    </row>
    <row r="27" spans="1:12" ht="50.1" customHeight="1" x14ac:dyDescent="0.45">
      <c r="A27" s="167"/>
      <c r="B27" s="163"/>
      <c r="C27" s="164"/>
      <c r="D27" s="164"/>
      <c r="E27" s="165"/>
      <c r="F27" s="165"/>
      <c r="I27" s="29"/>
    </row>
    <row r="28" spans="1:12" ht="50.1" customHeight="1" x14ac:dyDescent="0.45">
      <c r="A28" s="167"/>
      <c r="B28" s="163"/>
      <c r="C28" s="164"/>
      <c r="D28" s="164"/>
      <c r="E28" s="165"/>
      <c r="F28" s="165"/>
      <c r="I28" s="29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67"/>
      <c r="B30" s="163"/>
      <c r="C30" s="164"/>
      <c r="D30" s="164"/>
      <c r="E30" s="165"/>
      <c r="F30" s="165"/>
    </row>
    <row r="31" spans="1:12" ht="50.1" customHeight="1" x14ac:dyDescent="0.45">
      <c r="A31" s="16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3"/>
      <c r="C46" s="164"/>
      <c r="D46" s="164"/>
      <c r="E46" s="165"/>
      <c r="F46" s="165"/>
    </row>
    <row r="47" spans="1:6" ht="50.1" customHeight="1" x14ac:dyDescent="0.45">
      <c r="A47" s="177"/>
      <c r="B47" s="163"/>
      <c r="C47" s="164"/>
      <c r="D47" s="164"/>
      <c r="E47" s="165"/>
      <c r="F47" s="165"/>
    </row>
    <row r="48" spans="1:6" ht="50.1" customHeight="1" x14ac:dyDescent="0.45">
      <c r="A48" s="167"/>
      <c r="B48" s="168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63"/>
      <c r="C53" s="164"/>
      <c r="D53" s="164"/>
      <c r="E53" s="165"/>
      <c r="F53" s="165"/>
    </row>
    <row r="54" spans="1:6" ht="50.1" customHeight="1" x14ac:dyDescent="0.45">
      <c r="A54" s="167"/>
      <c r="B54" s="178"/>
      <c r="C54" s="166"/>
      <c r="D54" s="164"/>
      <c r="E54" s="165"/>
      <c r="F54" s="165"/>
    </row>
    <row r="55" spans="1:6" ht="50.1" customHeight="1" x14ac:dyDescent="0.25">
      <c r="A55" s="179" t="s">
        <v>10</v>
      </c>
      <c r="B55" s="179">
        <f>COUNTIF($C$3:$C$54,H1)</f>
        <v>0</v>
      </c>
      <c r="C55" s="180">
        <f>SUMIF($C$3:$C$54,H1,$B$3:$B$54)</f>
        <v>0</v>
      </c>
      <c r="D55" s="179"/>
      <c r="E55" s="179" t="s">
        <v>19</v>
      </c>
      <c r="F55" s="180">
        <f>SUMIF($D$3:$D$54,I1,$B$3:$B$54)</f>
        <v>1930</v>
      </c>
    </row>
    <row r="56" spans="1:6" ht="50.1" customHeight="1" x14ac:dyDescent="0.25">
      <c r="A56" s="181" t="s">
        <v>11</v>
      </c>
      <c r="B56" s="181">
        <f>COUNTIF($C$3:$C$54,H2)</f>
        <v>8</v>
      </c>
      <c r="C56" s="182">
        <f>SUMIF($C$3:$C$54,H2,$B$3:$B$54)</f>
        <v>1210</v>
      </c>
      <c r="D56" s="181"/>
      <c r="E56" s="181" t="s">
        <v>18</v>
      </c>
      <c r="F56" s="182">
        <f>SUMIF($D$3:$D$46,I2,$B$3:$B$46)</f>
        <v>360</v>
      </c>
    </row>
    <row r="57" spans="1:6" ht="50.1" customHeight="1" x14ac:dyDescent="0.35">
      <c r="A57" s="181" t="s">
        <v>29</v>
      </c>
      <c r="B57" s="181">
        <f>COUNTIF($C$3:$C$54,H3)</f>
        <v>10</v>
      </c>
      <c r="C57" s="182">
        <f>SUMIF($C$3:$C$54,H3,$B$3:$B$54)</f>
        <v>1200</v>
      </c>
      <c r="D57" s="181"/>
      <c r="E57" s="183" t="s">
        <v>27</v>
      </c>
      <c r="F57" s="182">
        <f>SUMIF($D$3:$D$46,I4,$B$3:$B$46)</f>
        <v>0</v>
      </c>
    </row>
    <row r="58" spans="1:6" ht="50.1" customHeight="1" x14ac:dyDescent="0.25">
      <c r="A58" s="181" t="s">
        <v>8</v>
      </c>
      <c r="B58" s="181">
        <f>COUNTIF($C$3:$C$54,H4)</f>
        <v>0</v>
      </c>
      <c r="C58" s="182">
        <f>SUMIF($C$3:$C$54,H4,$B$3:$B$54)</f>
        <v>0</v>
      </c>
      <c r="D58" s="181"/>
      <c r="E58" s="181" t="s">
        <v>21</v>
      </c>
      <c r="F58" s="182">
        <f>SUM(B57*140-C57+B58*120)</f>
        <v>200</v>
      </c>
    </row>
    <row r="59" spans="1:6" ht="50.1" customHeight="1" x14ac:dyDescent="0.25">
      <c r="A59" s="181" t="s">
        <v>7</v>
      </c>
      <c r="B59" s="181">
        <f>COUNTIF($C$3:$C$54,H5)</f>
        <v>0</v>
      </c>
      <c r="C59" s="182">
        <f>SUMIF($C$3:$C$54,H5,$B$3:$B$54)</f>
        <v>0</v>
      </c>
      <c r="D59" s="181"/>
      <c r="E59" s="181" t="s">
        <v>20</v>
      </c>
      <c r="F59" s="182">
        <f>SUM(F56+F58)</f>
        <v>560</v>
      </c>
    </row>
    <row r="60" spans="1:6" ht="50.1" customHeight="1" x14ac:dyDescent="0.35">
      <c r="A60" s="184" t="s">
        <v>23</v>
      </c>
      <c r="B60" s="184">
        <f>SUM(B55:B59)</f>
        <v>18</v>
      </c>
      <c r="C60" s="185">
        <f>SUM(C55:C59)</f>
        <v>2410</v>
      </c>
      <c r="D60" s="184"/>
      <c r="E60" s="186" t="s">
        <v>30</v>
      </c>
      <c r="F60" s="187">
        <f>SUM(C60+F58)</f>
        <v>2610</v>
      </c>
    </row>
    <row r="61" spans="1:6" ht="50.1" customHeight="1" x14ac:dyDescent="0.35">
      <c r="A61" s="181" t="s">
        <v>25</v>
      </c>
      <c r="B61" s="184">
        <f>COUNTIF($E$3:$E$54,H6)</f>
        <v>12</v>
      </c>
      <c r="C61" s="306"/>
      <c r="D61" s="306"/>
      <c r="E61" s="306"/>
      <c r="F61" s="306"/>
    </row>
    <row r="62" spans="1:6" ht="50.1" customHeight="1" x14ac:dyDescent="0.35">
      <c r="A62" s="181" t="s">
        <v>31</v>
      </c>
      <c r="B62" s="184">
        <f>COUNTIF(E3:E54,#REF!)</f>
        <v>0</v>
      </c>
      <c r="C62" s="306"/>
      <c r="D62" s="306"/>
      <c r="E62" s="306"/>
      <c r="F62" s="306"/>
    </row>
    <row r="63" spans="1:6" ht="50.1" customHeight="1" x14ac:dyDescent="0.35">
      <c r="A63" s="181" t="s">
        <v>33</v>
      </c>
      <c r="B63" s="184">
        <f>COUNTIF(E3:E54,H8)</f>
        <v>0</v>
      </c>
      <c r="C63" s="306"/>
      <c r="D63" s="306"/>
      <c r="E63" s="306"/>
      <c r="F63" s="306"/>
    </row>
    <row r="64" spans="1:6" ht="50.1" customHeight="1" x14ac:dyDescent="0.35">
      <c r="A64" s="181" t="s">
        <v>24</v>
      </c>
      <c r="B64" s="184">
        <f>COUNTIF($E$3:$E$54,H7)</f>
        <v>5</v>
      </c>
      <c r="C64" s="306"/>
      <c r="D64" s="306"/>
      <c r="E64" s="306"/>
      <c r="F64" s="306"/>
    </row>
    <row r="65" spans="1:6" ht="50.1" customHeight="1" x14ac:dyDescent="0.35">
      <c r="A65" s="181" t="s">
        <v>26</v>
      </c>
      <c r="B65" s="184">
        <f>COUNTIF($E$3:$E$54,H9)</f>
        <v>1</v>
      </c>
      <c r="C65" s="306"/>
      <c r="D65" s="306"/>
      <c r="E65" s="306"/>
      <c r="F65" s="306"/>
    </row>
    <row r="66" spans="1:6" x14ac:dyDescent="0.25">
      <c r="A66" s="29"/>
      <c r="B66" s="29"/>
      <c r="C66" s="29"/>
      <c r="D66" s="29"/>
      <c r="E66" s="34"/>
      <c r="F66" s="34"/>
    </row>
    <row r="91" spans="6:6" x14ac:dyDescent="0.25">
      <c r="F91" s="1" t="s">
        <v>387</v>
      </c>
    </row>
  </sheetData>
  <mergeCells count="3">
    <mergeCell ref="A1:D1"/>
    <mergeCell ref="E1:F1"/>
    <mergeCell ref="C61:F65"/>
  </mergeCells>
  <dataValidations count="3">
    <dataValidation type="list" allowBlank="1" showInputMessage="1" showErrorMessage="1" sqref="E3:E54">
      <formula1>$H$6:$H$9</formula1>
    </dataValidation>
    <dataValidation type="list" allowBlank="1" showInputMessage="1" showErrorMessage="1" sqref="D3:D54">
      <formula1>$I$1:$I$5</formula1>
    </dataValidation>
    <dataValidation type="list" allowBlank="1" showInputMessage="1" showErrorMessage="1" sqref="C3:C54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0" orientation="portrait" horizontalDpi="0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4" zoomScale="62" zoomScaleNormal="62" workbookViewId="0">
      <selection activeCell="A19" sqref="A19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3160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3161</v>
      </c>
      <c r="B3" s="163">
        <v>120</v>
      </c>
      <c r="C3" s="164" t="s">
        <v>13</v>
      </c>
      <c r="D3" s="164" t="s">
        <v>4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3162</v>
      </c>
      <c r="B4" s="163">
        <v>120</v>
      </c>
      <c r="C4" s="164" t="s">
        <v>13</v>
      </c>
      <c r="D4" s="164" t="s">
        <v>4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3163</v>
      </c>
      <c r="B5" s="163">
        <v>120</v>
      </c>
      <c r="C5" s="164" t="s">
        <v>13</v>
      </c>
      <c r="D5" s="164" t="s">
        <v>16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3164</v>
      </c>
      <c r="B6" s="163">
        <v>170</v>
      </c>
      <c r="C6" s="164" t="s">
        <v>11</v>
      </c>
      <c r="D6" s="164" t="s">
        <v>16</v>
      </c>
      <c r="E6" s="165" t="s">
        <v>5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3167</v>
      </c>
      <c r="B7" s="163">
        <v>120</v>
      </c>
      <c r="C7" s="164" t="s">
        <v>13</v>
      </c>
      <c r="D7" s="164" t="s">
        <v>4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3165</v>
      </c>
      <c r="B8" s="168">
        <v>120</v>
      </c>
      <c r="C8" s="164" t="s">
        <v>13</v>
      </c>
      <c r="D8" s="164" t="s">
        <v>4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91" t="s">
        <v>3166</v>
      </c>
      <c r="B9" s="192">
        <v>170</v>
      </c>
      <c r="C9" s="193" t="s">
        <v>11</v>
      </c>
      <c r="D9" s="193" t="s">
        <v>16</v>
      </c>
      <c r="E9" s="194" t="s">
        <v>2</v>
      </c>
      <c r="F9" s="195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3168</v>
      </c>
      <c r="B10" s="163">
        <v>120</v>
      </c>
      <c r="C10" s="164" t="s">
        <v>13</v>
      </c>
      <c r="D10" s="164" t="s">
        <v>16</v>
      </c>
      <c r="E10" s="165" t="s">
        <v>0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202" t="s">
        <v>3169</v>
      </c>
      <c r="B11" s="203">
        <v>120</v>
      </c>
      <c r="C11" s="204" t="s">
        <v>13</v>
      </c>
      <c r="D11" s="204" t="s">
        <v>16</v>
      </c>
      <c r="E11" s="205" t="s">
        <v>0</v>
      </c>
      <c r="F11" s="206"/>
      <c r="G11" s="30"/>
      <c r="H11" s="135"/>
      <c r="I11" s="136"/>
      <c r="J11" s="55"/>
      <c r="K11" s="55"/>
      <c r="L11" s="55"/>
    </row>
    <row r="12" spans="1:12" ht="50.1" customHeight="1" x14ac:dyDescent="0.45">
      <c r="A12" s="191" t="s">
        <v>3170</v>
      </c>
      <c r="B12" s="192">
        <v>120</v>
      </c>
      <c r="C12" s="193" t="s">
        <v>13</v>
      </c>
      <c r="D12" s="193" t="s">
        <v>16</v>
      </c>
      <c r="E12" s="194" t="s">
        <v>0</v>
      </c>
      <c r="F12" s="195"/>
      <c r="G12" s="30"/>
      <c r="H12" s="135"/>
      <c r="I12" s="136"/>
      <c r="J12" s="55"/>
      <c r="K12" s="55"/>
      <c r="L12" s="55"/>
    </row>
    <row r="13" spans="1:12" ht="50.1" customHeight="1" x14ac:dyDescent="0.45">
      <c r="A13" s="191" t="s">
        <v>3171</v>
      </c>
      <c r="B13" s="192">
        <v>170</v>
      </c>
      <c r="C13" s="193" t="s">
        <v>11</v>
      </c>
      <c r="D13" s="193" t="s">
        <v>16</v>
      </c>
      <c r="E13" s="194" t="s">
        <v>2</v>
      </c>
      <c r="F13" s="195"/>
      <c r="G13" s="30"/>
      <c r="H13" s="135"/>
      <c r="I13" s="136"/>
      <c r="J13" s="55"/>
      <c r="K13" s="55"/>
      <c r="L13" s="55"/>
    </row>
    <row r="14" spans="1:12" s="70" customFormat="1" ht="50.1" customHeight="1" x14ac:dyDescent="0.45">
      <c r="A14" s="191" t="s">
        <v>3172</v>
      </c>
      <c r="B14" s="192">
        <v>170</v>
      </c>
      <c r="C14" s="193" t="s">
        <v>11</v>
      </c>
      <c r="D14" s="193" t="s">
        <v>16</v>
      </c>
      <c r="E14" s="194" t="s">
        <v>0</v>
      </c>
      <c r="F14" s="195"/>
      <c r="G14" s="68"/>
      <c r="H14" s="68"/>
      <c r="I14" s="68"/>
      <c r="J14" s="69"/>
      <c r="K14" s="69"/>
      <c r="L14" s="69"/>
    </row>
    <row r="15" spans="1:12" ht="50.1" customHeight="1" x14ac:dyDescent="0.45">
      <c r="A15" s="191" t="s">
        <v>3173</v>
      </c>
      <c r="B15" s="192">
        <v>170</v>
      </c>
      <c r="C15" s="193" t="s">
        <v>11</v>
      </c>
      <c r="D15" s="193" t="s">
        <v>4</v>
      </c>
      <c r="E15" s="194" t="s">
        <v>2</v>
      </c>
      <c r="F15" s="195"/>
      <c r="G15" s="30"/>
      <c r="H15" s="30"/>
      <c r="I15" s="30"/>
      <c r="J15" s="55"/>
      <c r="K15" s="55"/>
      <c r="L15" s="55"/>
    </row>
    <row r="16" spans="1:12" ht="50.1" customHeight="1" x14ac:dyDescent="0.45">
      <c r="A16" s="196" t="s">
        <v>3174</v>
      </c>
      <c r="B16" s="192">
        <v>120</v>
      </c>
      <c r="C16" s="193" t="s">
        <v>13</v>
      </c>
      <c r="D16" s="193" t="s">
        <v>2086</v>
      </c>
      <c r="E16" s="194" t="s">
        <v>0</v>
      </c>
      <c r="F16" s="195" t="s">
        <v>2696</v>
      </c>
      <c r="G16" s="30"/>
      <c r="H16" s="30"/>
      <c r="I16" s="30"/>
      <c r="J16" s="55"/>
      <c r="K16" s="55"/>
      <c r="L16" s="55"/>
    </row>
    <row r="17" spans="1:12" s="82" customFormat="1" ht="50.1" customHeight="1" x14ac:dyDescent="0.45">
      <c r="A17" s="167" t="s">
        <v>3175</v>
      </c>
      <c r="B17" s="163">
        <v>170</v>
      </c>
      <c r="C17" s="164" t="s">
        <v>11</v>
      </c>
      <c r="D17" s="164" t="s">
        <v>16</v>
      </c>
      <c r="E17" s="165" t="s">
        <v>2</v>
      </c>
      <c r="F17" s="165"/>
      <c r="G17" s="80"/>
      <c r="H17" s="80"/>
      <c r="I17" s="80"/>
      <c r="J17" s="81"/>
      <c r="K17" s="81"/>
      <c r="L17" s="81"/>
    </row>
    <row r="18" spans="1:12" s="70" customFormat="1" ht="50.1" customHeight="1" x14ac:dyDescent="0.45">
      <c r="A18" s="167" t="s">
        <v>3176</v>
      </c>
      <c r="B18" s="163">
        <v>120</v>
      </c>
      <c r="C18" s="164" t="s">
        <v>13</v>
      </c>
      <c r="D18" s="164" t="s">
        <v>2086</v>
      </c>
      <c r="E18" s="165" t="s">
        <v>0</v>
      </c>
      <c r="F18" s="165" t="s">
        <v>3178</v>
      </c>
      <c r="G18" s="68"/>
      <c r="H18" s="68"/>
      <c r="I18" s="68"/>
      <c r="J18" s="69"/>
      <c r="K18" s="69"/>
      <c r="L18" s="69"/>
    </row>
    <row r="19" spans="1:12" ht="50.1" customHeight="1" x14ac:dyDescent="0.45">
      <c r="A19" s="167" t="s">
        <v>3177</v>
      </c>
      <c r="B19" s="163">
        <v>170</v>
      </c>
      <c r="C19" s="164" t="s">
        <v>11</v>
      </c>
      <c r="D19" s="164" t="s">
        <v>16</v>
      </c>
      <c r="E19" s="165" t="s">
        <v>5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/>
      <c r="B20" s="163"/>
      <c r="C20" s="164"/>
      <c r="D20" s="164"/>
      <c r="E20" s="165"/>
      <c r="F20" s="165"/>
      <c r="G20" s="30"/>
      <c r="H20" s="30"/>
      <c r="I20" s="30"/>
      <c r="J20" s="55"/>
      <c r="K20" s="55"/>
      <c r="L20" s="55"/>
    </row>
    <row r="21" spans="1:12" ht="50.1" customHeight="1" x14ac:dyDescent="0.45">
      <c r="A21" s="191"/>
      <c r="B21" s="192"/>
      <c r="C21" s="193"/>
      <c r="D21" s="193"/>
      <c r="E21" s="194"/>
      <c r="F21" s="194"/>
      <c r="I21" s="29"/>
    </row>
    <row r="22" spans="1:12" ht="50.1" customHeight="1" x14ac:dyDescent="0.45">
      <c r="A22" s="167"/>
      <c r="B22" s="163"/>
      <c r="C22" s="164"/>
      <c r="D22" s="164"/>
      <c r="E22" s="165"/>
      <c r="F22" s="165"/>
      <c r="I22" s="29"/>
    </row>
    <row r="23" spans="1:12" ht="50.1" customHeight="1" x14ac:dyDescent="0.45">
      <c r="A23" s="167"/>
      <c r="B23" s="163"/>
      <c r="C23" s="164"/>
      <c r="D23" s="164"/>
      <c r="E23" s="165"/>
      <c r="F23" s="165"/>
      <c r="I23" s="29"/>
    </row>
    <row r="24" spans="1:12" ht="50.1" customHeight="1" x14ac:dyDescent="0.45">
      <c r="A24" s="174"/>
      <c r="B24" s="168"/>
      <c r="C24" s="175"/>
      <c r="D24" s="175"/>
      <c r="E24" s="176"/>
      <c r="F24" s="165"/>
      <c r="I24" s="29"/>
    </row>
    <row r="25" spans="1:12" ht="50.1" customHeight="1" x14ac:dyDescent="0.45">
      <c r="A25" s="167"/>
      <c r="B25" s="163"/>
      <c r="C25" s="164"/>
      <c r="D25" s="164"/>
      <c r="E25" s="165"/>
      <c r="F25" s="165"/>
      <c r="I25" s="29"/>
    </row>
    <row r="26" spans="1:12" ht="50.1" customHeight="1" x14ac:dyDescent="0.45">
      <c r="A26" s="167"/>
      <c r="B26" s="163"/>
      <c r="C26" s="164"/>
      <c r="D26" s="164"/>
      <c r="E26" s="165"/>
      <c r="F26" s="165"/>
      <c r="I26" s="29"/>
    </row>
    <row r="27" spans="1:12" ht="50.1" customHeight="1" x14ac:dyDescent="0.45">
      <c r="A27" s="167"/>
      <c r="B27" s="163"/>
      <c r="C27" s="164"/>
      <c r="D27" s="164"/>
      <c r="E27" s="165"/>
      <c r="F27" s="165"/>
      <c r="I27" s="29"/>
    </row>
    <row r="28" spans="1:12" ht="50.1" customHeight="1" x14ac:dyDescent="0.45">
      <c r="A28" s="167"/>
      <c r="B28" s="163"/>
      <c r="C28" s="164"/>
      <c r="D28" s="164"/>
      <c r="E28" s="165"/>
      <c r="F28" s="165"/>
      <c r="I28" s="29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67"/>
      <c r="B30" s="163"/>
      <c r="C30" s="164"/>
      <c r="D30" s="164"/>
      <c r="E30" s="165"/>
      <c r="F30" s="165"/>
    </row>
    <row r="31" spans="1:12" ht="50.1" customHeight="1" x14ac:dyDescent="0.45">
      <c r="A31" s="16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3"/>
      <c r="C46" s="164"/>
      <c r="D46" s="164"/>
      <c r="E46" s="165"/>
      <c r="F46" s="165"/>
    </row>
    <row r="47" spans="1:6" ht="50.1" customHeight="1" x14ac:dyDescent="0.45">
      <c r="A47" s="177"/>
      <c r="B47" s="163"/>
      <c r="C47" s="164"/>
      <c r="D47" s="164"/>
      <c r="E47" s="165"/>
      <c r="F47" s="165"/>
    </row>
    <row r="48" spans="1:6" ht="50.1" customHeight="1" x14ac:dyDescent="0.45">
      <c r="A48" s="167"/>
      <c r="B48" s="168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63"/>
      <c r="C53" s="164"/>
      <c r="D53" s="164"/>
      <c r="E53" s="165"/>
      <c r="F53" s="165"/>
    </row>
    <row r="54" spans="1:6" ht="50.1" customHeight="1" x14ac:dyDescent="0.45">
      <c r="A54" s="167"/>
      <c r="B54" s="178"/>
      <c r="C54" s="166"/>
      <c r="D54" s="164"/>
      <c r="E54" s="165"/>
      <c r="F54" s="165"/>
    </row>
    <row r="55" spans="1:6" ht="50.1" customHeight="1" x14ac:dyDescent="0.25">
      <c r="A55" s="179" t="s">
        <v>10</v>
      </c>
      <c r="B55" s="179">
        <f>COUNTIF($C$3:$C$54,H1)</f>
        <v>0</v>
      </c>
      <c r="C55" s="180">
        <f>SUMIF($C$3:$C$54,H1,$B$3:$B$54)</f>
        <v>0</v>
      </c>
      <c r="D55" s="179"/>
      <c r="E55" s="179" t="s">
        <v>19</v>
      </c>
      <c r="F55" s="180">
        <f>SUMIF($D$3:$D$54,I1,$B$3:$B$54)</f>
        <v>1500</v>
      </c>
    </row>
    <row r="56" spans="1:6" ht="50.1" customHeight="1" x14ac:dyDescent="0.25">
      <c r="A56" s="181" t="s">
        <v>11</v>
      </c>
      <c r="B56" s="181">
        <f>COUNTIF($C$3:$C$54,H2)</f>
        <v>7</v>
      </c>
      <c r="C56" s="182">
        <f>SUMIF($C$3:$C$54,H2,$B$3:$B$54)</f>
        <v>1190</v>
      </c>
      <c r="D56" s="181"/>
      <c r="E56" s="181" t="s">
        <v>18</v>
      </c>
      <c r="F56" s="182">
        <f>SUMIF($D$3:$D$46,I2,$B$3:$B$46)</f>
        <v>650</v>
      </c>
    </row>
    <row r="57" spans="1:6" ht="50.1" customHeight="1" x14ac:dyDescent="0.35">
      <c r="A57" s="181" t="s">
        <v>29</v>
      </c>
      <c r="B57" s="181">
        <f>COUNTIF($C$3:$C$54,H3)</f>
        <v>10</v>
      </c>
      <c r="C57" s="182">
        <f>SUMIF($C$3:$C$54,H3,$B$3:$B$54)</f>
        <v>1200</v>
      </c>
      <c r="D57" s="181"/>
      <c r="E57" s="183" t="s">
        <v>27</v>
      </c>
      <c r="F57" s="182">
        <f>SUMIF($D$3:$D$46,I4,$B$3:$B$46)</f>
        <v>0</v>
      </c>
    </row>
    <row r="58" spans="1:6" ht="50.1" customHeight="1" x14ac:dyDescent="0.25">
      <c r="A58" s="181" t="s">
        <v>8</v>
      </c>
      <c r="B58" s="181">
        <f>COUNTIF($C$3:$C$54,H4)</f>
        <v>0</v>
      </c>
      <c r="C58" s="182">
        <f>SUMIF($C$3:$C$54,H4,$B$3:$B$54)</f>
        <v>0</v>
      </c>
      <c r="D58" s="181"/>
      <c r="E58" s="181" t="s">
        <v>21</v>
      </c>
      <c r="F58" s="182">
        <f>SUM(B57*140-C57+B58*120)</f>
        <v>200</v>
      </c>
    </row>
    <row r="59" spans="1:6" ht="50.1" customHeight="1" x14ac:dyDescent="0.25">
      <c r="A59" s="181" t="s">
        <v>7</v>
      </c>
      <c r="B59" s="181">
        <f>COUNTIF($C$3:$C$54,H5)</f>
        <v>0</v>
      </c>
      <c r="C59" s="182">
        <f>SUMIF($C$3:$C$54,H5,$B$3:$B$54)</f>
        <v>0</v>
      </c>
      <c r="D59" s="181"/>
      <c r="E59" s="181" t="s">
        <v>20</v>
      </c>
      <c r="F59" s="182">
        <f>SUM(F56+F58)</f>
        <v>850</v>
      </c>
    </row>
    <row r="60" spans="1:6" ht="50.1" customHeight="1" x14ac:dyDescent="0.35">
      <c r="A60" s="184" t="s">
        <v>23</v>
      </c>
      <c r="B60" s="184">
        <f>SUM(B55:B59)</f>
        <v>17</v>
      </c>
      <c r="C60" s="185">
        <f>SUM(C55:C59)</f>
        <v>2390</v>
      </c>
      <c r="D60" s="184"/>
      <c r="E60" s="186" t="s">
        <v>30</v>
      </c>
      <c r="F60" s="187">
        <f>SUM(C60+F58)</f>
        <v>2590</v>
      </c>
    </row>
    <row r="61" spans="1:6" ht="50.1" customHeight="1" x14ac:dyDescent="0.35">
      <c r="A61" s="181" t="s">
        <v>25</v>
      </c>
      <c r="B61" s="184">
        <f>COUNTIF($E$3:$E$54,H6)</f>
        <v>11</v>
      </c>
      <c r="C61" s="306"/>
      <c r="D61" s="306"/>
      <c r="E61" s="306"/>
      <c r="F61" s="306"/>
    </row>
    <row r="62" spans="1:6" ht="50.1" customHeight="1" x14ac:dyDescent="0.35">
      <c r="A62" s="181" t="s">
        <v>31</v>
      </c>
      <c r="B62" s="184">
        <f>COUNTIF(E3:E54,#REF!)</f>
        <v>0</v>
      </c>
      <c r="C62" s="306"/>
      <c r="D62" s="306"/>
      <c r="E62" s="306"/>
      <c r="F62" s="306"/>
    </row>
    <row r="63" spans="1:6" ht="50.1" customHeight="1" x14ac:dyDescent="0.35">
      <c r="A63" s="181" t="s">
        <v>33</v>
      </c>
      <c r="B63" s="184">
        <f>COUNTIF(E3:E54,H8)</f>
        <v>0</v>
      </c>
      <c r="C63" s="306"/>
      <c r="D63" s="306"/>
      <c r="E63" s="306"/>
      <c r="F63" s="306"/>
    </row>
    <row r="64" spans="1:6" ht="50.1" customHeight="1" x14ac:dyDescent="0.35">
      <c r="A64" s="181" t="s">
        <v>24</v>
      </c>
      <c r="B64" s="184">
        <f>COUNTIF($E$3:$E$54,H7)</f>
        <v>4</v>
      </c>
      <c r="C64" s="306"/>
      <c r="D64" s="306"/>
      <c r="E64" s="306"/>
      <c r="F64" s="306"/>
    </row>
    <row r="65" spans="1:6" ht="50.1" customHeight="1" x14ac:dyDescent="0.35">
      <c r="A65" s="181" t="s">
        <v>26</v>
      </c>
      <c r="B65" s="184">
        <f>COUNTIF($E$3:$E$54,H9)</f>
        <v>2</v>
      </c>
      <c r="C65" s="306"/>
      <c r="D65" s="306"/>
      <c r="E65" s="306"/>
      <c r="F65" s="306"/>
    </row>
    <row r="66" spans="1:6" x14ac:dyDescent="0.25">
      <c r="A66" s="29"/>
      <c r="B66" s="29"/>
      <c r="C66" s="29"/>
      <c r="D66" s="29"/>
      <c r="E66" s="34"/>
      <c r="F66" s="34"/>
    </row>
    <row r="91" spans="6:6" x14ac:dyDescent="0.25">
      <c r="F91" s="1" t="s">
        <v>387</v>
      </c>
    </row>
  </sheetData>
  <mergeCells count="3">
    <mergeCell ref="A1:D1"/>
    <mergeCell ref="E1:F1"/>
    <mergeCell ref="C61:F65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$I$1:$I$5</formula1>
    </dataValidation>
    <dataValidation type="list" allowBlank="1" showInputMessage="1" showErrorMessage="1" sqref="E3:E54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0" orientation="portrait" horizontalDpi="0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52" zoomScale="62" zoomScaleNormal="62" workbookViewId="0">
      <selection activeCell="E34" sqref="E34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3179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3180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3181</v>
      </c>
      <c r="B4" s="163">
        <v>170</v>
      </c>
      <c r="C4" s="164" t="s">
        <v>11</v>
      </c>
      <c r="D4" s="164" t="s">
        <v>16</v>
      </c>
      <c r="E4" s="165" t="s">
        <v>2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3182</v>
      </c>
      <c r="B5" s="163">
        <v>170</v>
      </c>
      <c r="C5" s="164" t="s">
        <v>11</v>
      </c>
      <c r="D5" s="164" t="s">
        <v>16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3183</v>
      </c>
      <c r="B6" s="163">
        <v>170</v>
      </c>
      <c r="C6" s="164" t="s">
        <v>11</v>
      </c>
      <c r="D6" s="164" t="s">
        <v>16</v>
      </c>
      <c r="E6" s="165" t="s">
        <v>2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3184</v>
      </c>
      <c r="B7" s="163">
        <v>170</v>
      </c>
      <c r="C7" s="164" t="s">
        <v>11</v>
      </c>
      <c r="D7" s="164" t="s">
        <v>16</v>
      </c>
      <c r="E7" s="165" t="s">
        <v>2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3185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91" t="s">
        <v>3186</v>
      </c>
      <c r="B9" s="192">
        <v>120</v>
      </c>
      <c r="C9" s="193" t="s">
        <v>13</v>
      </c>
      <c r="D9" s="193" t="s">
        <v>2086</v>
      </c>
      <c r="E9" s="194" t="s">
        <v>0</v>
      </c>
      <c r="F9" s="195" t="s">
        <v>2742</v>
      </c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3187</v>
      </c>
      <c r="B10" s="163">
        <v>120</v>
      </c>
      <c r="C10" s="164" t="s">
        <v>13</v>
      </c>
      <c r="D10" s="164" t="s">
        <v>16</v>
      </c>
      <c r="E10" s="165" t="s">
        <v>0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3188</v>
      </c>
      <c r="B11" s="163">
        <v>170</v>
      </c>
      <c r="C11" s="164" t="s">
        <v>11</v>
      </c>
      <c r="D11" s="164" t="s">
        <v>16</v>
      </c>
      <c r="E11" s="165" t="s">
        <v>5</v>
      </c>
      <c r="F11" s="166" t="s">
        <v>3190</v>
      </c>
      <c r="G11" s="30"/>
      <c r="H11" s="135"/>
      <c r="I11" s="136"/>
      <c r="J11" s="55"/>
      <c r="K11" s="55"/>
      <c r="L11" s="55"/>
    </row>
    <row r="12" spans="1:12" ht="50.1" customHeight="1" x14ac:dyDescent="0.45">
      <c r="A12" s="191" t="s">
        <v>339</v>
      </c>
      <c r="B12" s="192">
        <v>170</v>
      </c>
      <c r="C12" s="193" t="s">
        <v>11</v>
      </c>
      <c r="D12" s="193" t="s">
        <v>16</v>
      </c>
      <c r="E12" s="194" t="s">
        <v>2</v>
      </c>
      <c r="F12" s="195" t="s">
        <v>625</v>
      </c>
      <c r="G12" s="30"/>
      <c r="H12" s="135"/>
      <c r="I12" s="136"/>
      <c r="J12" s="55"/>
      <c r="K12" s="55"/>
      <c r="L12" s="55"/>
    </row>
    <row r="13" spans="1:12" ht="50.1" customHeight="1" x14ac:dyDescent="0.45">
      <c r="A13" s="191" t="s">
        <v>3189</v>
      </c>
      <c r="B13" s="192">
        <v>170</v>
      </c>
      <c r="C13" s="193" t="s">
        <v>11</v>
      </c>
      <c r="D13" s="193" t="s">
        <v>4</v>
      </c>
      <c r="E13" s="194" t="s">
        <v>2</v>
      </c>
      <c r="F13" s="195"/>
      <c r="G13" s="30"/>
      <c r="H13" s="135"/>
      <c r="I13" s="136"/>
      <c r="J13" s="55"/>
      <c r="K13" s="55"/>
      <c r="L13" s="55"/>
    </row>
    <row r="14" spans="1:12" s="70" customFormat="1" ht="50.1" customHeight="1" x14ac:dyDescent="0.45">
      <c r="A14" s="191" t="s">
        <v>3191</v>
      </c>
      <c r="B14" s="192">
        <v>120</v>
      </c>
      <c r="C14" s="193" t="s">
        <v>13</v>
      </c>
      <c r="D14" s="193" t="s">
        <v>16</v>
      </c>
      <c r="E14" s="194" t="s">
        <v>0</v>
      </c>
      <c r="F14" s="195"/>
      <c r="G14" s="68"/>
      <c r="H14" s="68"/>
      <c r="I14" s="68"/>
      <c r="J14" s="69"/>
      <c r="K14" s="69"/>
      <c r="L14" s="69"/>
    </row>
    <row r="15" spans="1:12" ht="50.1" customHeight="1" x14ac:dyDescent="0.45">
      <c r="A15" s="189" t="s">
        <v>3192</v>
      </c>
      <c r="B15" s="170">
        <v>170</v>
      </c>
      <c r="C15" s="171" t="s">
        <v>11</v>
      </c>
      <c r="D15" s="171" t="s">
        <v>16</v>
      </c>
      <c r="E15" s="172" t="s">
        <v>2</v>
      </c>
      <c r="F15" s="173"/>
      <c r="G15" s="30"/>
      <c r="H15" s="30"/>
      <c r="I15" s="30"/>
      <c r="J15" s="55"/>
      <c r="K15" s="55"/>
      <c r="L15" s="55"/>
    </row>
    <row r="16" spans="1:12" ht="50.1" customHeight="1" x14ac:dyDescent="0.45">
      <c r="A16" s="196" t="s">
        <v>3193</v>
      </c>
      <c r="B16" s="192">
        <v>170</v>
      </c>
      <c r="C16" s="193" t="s">
        <v>11</v>
      </c>
      <c r="D16" s="193" t="s">
        <v>16</v>
      </c>
      <c r="E16" s="194" t="s">
        <v>2</v>
      </c>
      <c r="F16" s="195"/>
      <c r="G16" s="30"/>
      <c r="H16" s="30"/>
      <c r="I16" s="30"/>
      <c r="J16" s="55"/>
      <c r="K16" s="55"/>
      <c r="L16" s="55"/>
    </row>
    <row r="17" spans="1:12" s="82" customFormat="1" ht="50.1" customHeight="1" x14ac:dyDescent="0.45">
      <c r="A17" s="167" t="s">
        <v>3194</v>
      </c>
      <c r="B17" s="163">
        <v>170</v>
      </c>
      <c r="C17" s="164" t="s">
        <v>11</v>
      </c>
      <c r="D17" s="164" t="s">
        <v>16</v>
      </c>
      <c r="E17" s="165" t="s">
        <v>2</v>
      </c>
      <c r="F17" s="165"/>
      <c r="G17" s="80"/>
      <c r="H17" s="80"/>
      <c r="I17" s="80"/>
      <c r="J17" s="81"/>
      <c r="K17" s="81"/>
      <c r="L17" s="81"/>
    </row>
    <row r="18" spans="1:12" s="70" customFormat="1" ht="50.1" customHeight="1" x14ac:dyDescent="0.45">
      <c r="A18" s="167" t="s">
        <v>3195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68"/>
      <c r="H18" s="68"/>
      <c r="I18" s="68"/>
      <c r="J18" s="69"/>
      <c r="K18" s="69"/>
      <c r="L18" s="69"/>
    </row>
    <row r="19" spans="1:12" ht="50.1" customHeight="1" x14ac:dyDescent="0.45">
      <c r="A19" s="167" t="s">
        <v>3196</v>
      </c>
      <c r="B19" s="163">
        <v>170</v>
      </c>
      <c r="C19" s="164" t="s">
        <v>11</v>
      </c>
      <c r="D19" s="164" t="s">
        <v>16</v>
      </c>
      <c r="E19" s="165" t="s">
        <v>2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3197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G20" s="30"/>
      <c r="H20" s="30"/>
      <c r="I20" s="30"/>
      <c r="J20" s="55"/>
      <c r="K20" s="55"/>
      <c r="L20" s="55"/>
    </row>
    <row r="21" spans="1:12" ht="50.1" customHeight="1" x14ac:dyDescent="0.45">
      <c r="A21" s="191" t="s">
        <v>3198</v>
      </c>
      <c r="B21" s="192">
        <v>120</v>
      </c>
      <c r="C21" s="193" t="s">
        <v>13</v>
      </c>
      <c r="D21" s="193" t="s">
        <v>16</v>
      </c>
      <c r="E21" s="194" t="s">
        <v>0</v>
      </c>
      <c r="F21" s="194"/>
      <c r="I21" s="29"/>
    </row>
    <row r="22" spans="1:12" ht="50.1" customHeight="1" x14ac:dyDescent="0.45">
      <c r="A22" s="167" t="s">
        <v>3199</v>
      </c>
      <c r="B22" s="163">
        <v>170</v>
      </c>
      <c r="C22" s="164" t="s">
        <v>11</v>
      </c>
      <c r="D22" s="164" t="s">
        <v>16</v>
      </c>
      <c r="E22" s="165" t="s">
        <v>2</v>
      </c>
      <c r="F22" s="165"/>
      <c r="I22" s="29"/>
    </row>
    <row r="23" spans="1:12" ht="50.1" customHeight="1" x14ac:dyDescent="0.45">
      <c r="A23" s="167" t="s">
        <v>3200</v>
      </c>
      <c r="B23" s="163">
        <v>120</v>
      </c>
      <c r="C23" s="164" t="s">
        <v>13</v>
      </c>
      <c r="D23" s="164" t="s">
        <v>16</v>
      </c>
      <c r="E23" s="165" t="s">
        <v>0</v>
      </c>
      <c r="F23" s="165"/>
      <c r="I23" s="29"/>
    </row>
    <row r="24" spans="1:12" ht="50.1" customHeight="1" x14ac:dyDescent="0.45">
      <c r="A24" s="174" t="s">
        <v>3201</v>
      </c>
      <c r="B24" s="168">
        <v>120</v>
      </c>
      <c r="C24" s="175" t="s">
        <v>13</v>
      </c>
      <c r="D24" s="175" t="s">
        <v>16</v>
      </c>
      <c r="E24" s="176" t="s">
        <v>0</v>
      </c>
      <c r="F24" s="165"/>
      <c r="I24" s="29"/>
    </row>
    <row r="25" spans="1:12" ht="50.1" customHeight="1" x14ac:dyDescent="0.45">
      <c r="A25" s="167" t="s">
        <v>3202</v>
      </c>
      <c r="B25" s="163">
        <v>120</v>
      </c>
      <c r="C25" s="164" t="s">
        <v>13</v>
      </c>
      <c r="D25" s="164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3203</v>
      </c>
      <c r="B26" s="163">
        <v>120</v>
      </c>
      <c r="C26" s="164" t="s">
        <v>13</v>
      </c>
      <c r="D26" s="164" t="s">
        <v>4</v>
      </c>
      <c r="E26" s="165" t="s">
        <v>0</v>
      </c>
      <c r="F26" s="165"/>
      <c r="I26" s="29"/>
    </row>
    <row r="27" spans="1:12" ht="50.1" customHeight="1" x14ac:dyDescent="0.45">
      <c r="A27" s="167" t="s">
        <v>3204</v>
      </c>
      <c r="B27" s="163">
        <v>170</v>
      </c>
      <c r="C27" s="164" t="s">
        <v>11</v>
      </c>
      <c r="D27" s="164" t="s">
        <v>16</v>
      </c>
      <c r="E27" s="165" t="s">
        <v>2</v>
      </c>
      <c r="F27" s="165"/>
      <c r="I27" s="29"/>
    </row>
    <row r="28" spans="1:12" ht="50.1" customHeight="1" x14ac:dyDescent="0.45">
      <c r="A28" s="167" t="s">
        <v>3205</v>
      </c>
      <c r="B28" s="163">
        <v>170</v>
      </c>
      <c r="C28" s="164" t="s">
        <v>11</v>
      </c>
      <c r="D28" s="164" t="s">
        <v>16</v>
      </c>
      <c r="E28" s="165" t="s">
        <v>5</v>
      </c>
      <c r="F28" s="165"/>
      <c r="I28" s="29"/>
    </row>
    <row r="29" spans="1:12" ht="50.1" customHeight="1" x14ac:dyDescent="0.45">
      <c r="A29" s="167" t="s">
        <v>3206</v>
      </c>
      <c r="B29" s="163">
        <v>170</v>
      </c>
      <c r="C29" s="164" t="s">
        <v>11</v>
      </c>
      <c r="D29" s="164" t="s">
        <v>4</v>
      </c>
      <c r="E29" s="165" t="s">
        <v>2</v>
      </c>
      <c r="F29" s="165"/>
    </row>
    <row r="30" spans="1:12" ht="50.1" customHeight="1" x14ac:dyDescent="0.45">
      <c r="A30" s="167" t="s">
        <v>3207</v>
      </c>
      <c r="B30" s="163">
        <v>120</v>
      </c>
      <c r="C30" s="164" t="s">
        <v>13</v>
      </c>
      <c r="D30" s="164" t="s">
        <v>4</v>
      </c>
      <c r="E30" s="165" t="s">
        <v>0</v>
      </c>
      <c r="F30" s="165"/>
    </row>
    <row r="31" spans="1:12" ht="50.1" customHeight="1" x14ac:dyDescent="0.45">
      <c r="A31" s="167" t="s">
        <v>3208</v>
      </c>
      <c r="B31" s="163">
        <v>120</v>
      </c>
      <c r="C31" s="164" t="s">
        <v>13</v>
      </c>
      <c r="D31" s="164" t="s">
        <v>16</v>
      </c>
      <c r="E31" s="165" t="s">
        <v>0</v>
      </c>
      <c r="F31" s="165"/>
    </row>
    <row r="32" spans="1:12" ht="50.1" customHeight="1" x14ac:dyDescent="0.45">
      <c r="A32" s="177" t="s">
        <v>3209</v>
      </c>
      <c r="B32" s="163">
        <v>170</v>
      </c>
      <c r="C32" s="164" t="s">
        <v>11</v>
      </c>
      <c r="D32" s="164" t="s">
        <v>16</v>
      </c>
      <c r="E32" s="165" t="s">
        <v>2</v>
      </c>
      <c r="F32" s="165"/>
    </row>
    <row r="33" spans="1:6" ht="50.1" customHeight="1" x14ac:dyDescent="0.45">
      <c r="A33" s="177" t="s">
        <v>3210</v>
      </c>
      <c r="B33" s="163">
        <v>120</v>
      </c>
      <c r="C33" s="164" t="s">
        <v>13</v>
      </c>
      <c r="D33" s="164" t="s">
        <v>16</v>
      </c>
      <c r="E33" s="165" t="s">
        <v>0</v>
      </c>
      <c r="F33" s="165"/>
    </row>
    <row r="34" spans="1:6" ht="50.1" customHeight="1" x14ac:dyDescent="0.45">
      <c r="A34" s="177" t="s">
        <v>3211</v>
      </c>
      <c r="B34" s="163">
        <v>120</v>
      </c>
      <c r="C34" s="164" t="s">
        <v>13</v>
      </c>
      <c r="D34" s="164" t="s">
        <v>16</v>
      </c>
      <c r="E34" s="165" t="s">
        <v>0</v>
      </c>
      <c r="F34" s="165"/>
    </row>
    <row r="35" spans="1:6" ht="50.1" customHeight="1" x14ac:dyDescent="0.45">
      <c r="A35" s="177" t="s">
        <v>3212</v>
      </c>
      <c r="B35" s="163">
        <v>120</v>
      </c>
      <c r="C35" s="164" t="s">
        <v>13</v>
      </c>
      <c r="D35" s="164" t="s">
        <v>4</v>
      </c>
      <c r="E35" s="165" t="s">
        <v>0</v>
      </c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3"/>
      <c r="C46" s="164"/>
      <c r="D46" s="164"/>
      <c r="E46" s="165"/>
      <c r="F46" s="165"/>
    </row>
    <row r="47" spans="1:6" ht="50.1" customHeight="1" x14ac:dyDescent="0.45">
      <c r="A47" s="177"/>
      <c r="B47" s="163"/>
      <c r="C47" s="164"/>
      <c r="D47" s="164"/>
      <c r="E47" s="165"/>
      <c r="F47" s="165"/>
    </row>
    <row r="48" spans="1:6" ht="50.1" customHeight="1" x14ac:dyDescent="0.45">
      <c r="A48" s="167"/>
      <c r="B48" s="168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63"/>
      <c r="C53" s="164"/>
      <c r="D53" s="164"/>
      <c r="E53" s="165"/>
      <c r="F53" s="165"/>
    </row>
    <row r="54" spans="1:6" ht="50.1" customHeight="1" x14ac:dyDescent="0.45">
      <c r="A54" s="167"/>
      <c r="B54" s="178"/>
      <c r="C54" s="166"/>
      <c r="D54" s="164"/>
      <c r="E54" s="165"/>
      <c r="F54" s="165"/>
    </row>
    <row r="55" spans="1:6" ht="50.1" customHeight="1" x14ac:dyDescent="0.25">
      <c r="A55" s="179" t="s">
        <v>10</v>
      </c>
      <c r="B55" s="179">
        <f>COUNTIF($C$3:$C$54,H1)</f>
        <v>0</v>
      </c>
      <c r="C55" s="180">
        <f>SUMIF($C$3:$C$54,H1,$B$3:$B$54)</f>
        <v>0</v>
      </c>
      <c r="D55" s="179"/>
      <c r="E55" s="179" t="s">
        <v>19</v>
      </c>
      <c r="F55" s="180">
        <f>SUMIF($D$3:$D$54,I1,$B$3:$B$54)</f>
        <v>3940</v>
      </c>
    </row>
    <row r="56" spans="1:6" ht="50.1" customHeight="1" x14ac:dyDescent="0.25">
      <c r="A56" s="181" t="s">
        <v>11</v>
      </c>
      <c r="B56" s="181">
        <f>COUNTIF($C$3:$C$54,H2)</f>
        <v>16</v>
      </c>
      <c r="C56" s="182">
        <f>SUMIF($C$3:$C$54,H2,$B$3:$B$54)</f>
        <v>2720</v>
      </c>
      <c r="D56" s="181"/>
      <c r="E56" s="181" t="s">
        <v>18</v>
      </c>
      <c r="F56" s="182">
        <f>SUMIF($D$3:$D$46,I2,$B$3:$B$46)</f>
        <v>700</v>
      </c>
    </row>
    <row r="57" spans="1:6" ht="50.1" customHeight="1" x14ac:dyDescent="0.35">
      <c r="A57" s="181" t="s">
        <v>29</v>
      </c>
      <c r="B57" s="181">
        <f>COUNTIF($C$3:$C$54,H3)</f>
        <v>17</v>
      </c>
      <c r="C57" s="182">
        <f>SUMIF($C$3:$C$54,H3,$B$3:$B$54)</f>
        <v>2040</v>
      </c>
      <c r="D57" s="181"/>
      <c r="E57" s="183" t="s">
        <v>27</v>
      </c>
      <c r="F57" s="182">
        <f>SUMIF($D$3:$D$46,I4,$B$3:$B$46)</f>
        <v>0</v>
      </c>
    </row>
    <row r="58" spans="1:6" ht="50.1" customHeight="1" x14ac:dyDescent="0.25">
      <c r="A58" s="181" t="s">
        <v>8</v>
      </c>
      <c r="B58" s="181">
        <f>COUNTIF($C$3:$C$54,H4)</f>
        <v>0</v>
      </c>
      <c r="C58" s="182">
        <f>SUMIF($C$3:$C$54,H4,$B$3:$B$54)</f>
        <v>0</v>
      </c>
      <c r="D58" s="181"/>
      <c r="E58" s="181" t="s">
        <v>21</v>
      </c>
      <c r="F58" s="182">
        <f>SUM(B57*140-C57+B58*120)</f>
        <v>340</v>
      </c>
    </row>
    <row r="59" spans="1:6" ht="50.1" customHeight="1" x14ac:dyDescent="0.25">
      <c r="A59" s="181" t="s">
        <v>7</v>
      </c>
      <c r="B59" s="181">
        <f>COUNTIF($C$3:$C$54,H5)</f>
        <v>0</v>
      </c>
      <c r="C59" s="182">
        <f>SUMIF($C$3:$C$54,H5,$B$3:$B$54)</f>
        <v>0</v>
      </c>
      <c r="D59" s="181"/>
      <c r="E59" s="181" t="s">
        <v>20</v>
      </c>
      <c r="F59" s="182">
        <f>SUM(F56+F58)</f>
        <v>1040</v>
      </c>
    </row>
    <row r="60" spans="1:6" ht="50.1" customHeight="1" x14ac:dyDescent="0.35">
      <c r="A60" s="184" t="s">
        <v>23</v>
      </c>
      <c r="B60" s="184">
        <f>SUM(B55:B59)</f>
        <v>33</v>
      </c>
      <c r="C60" s="185">
        <f>SUM(C55:C59)</f>
        <v>4760</v>
      </c>
      <c r="D60" s="184"/>
      <c r="E60" s="186" t="s">
        <v>30</v>
      </c>
      <c r="F60" s="187">
        <f>SUM(C60+F58)</f>
        <v>5100</v>
      </c>
    </row>
    <row r="61" spans="1:6" ht="50.1" customHeight="1" x14ac:dyDescent="0.35">
      <c r="A61" s="181" t="s">
        <v>25</v>
      </c>
      <c r="B61" s="184">
        <f>COUNTIF($E$3:$E$54,H6)</f>
        <v>17</v>
      </c>
      <c r="C61" s="306"/>
      <c r="D61" s="306"/>
      <c r="E61" s="306"/>
      <c r="F61" s="306"/>
    </row>
    <row r="62" spans="1:6" ht="50.1" customHeight="1" x14ac:dyDescent="0.35">
      <c r="A62" s="181" t="s">
        <v>31</v>
      </c>
      <c r="B62" s="184">
        <f>COUNTIF(E3:E54,#REF!)</f>
        <v>0</v>
      </c>
      <c r="C62" s="306"/>
      <c r="D62" s="306"/>
      <c r="E62" s="306"/>
      <c r="F62" s="306"/>
    </row>
    <row r="63" spans="1:6" ht="50.1" customHeight="1" x14ac:dyDescent="0.35">
      <c r="A63" s="181" t="s">
        <v>33</v>
      </c>
      <c r="B63" s="184">
        <f>COUNTIF(E3:E54,H8)</f>
        <v>0</v>
      </c>
      <c r="C63" s="306"/>
      <c r="D63" s="306"/>
      <c r="E63" s="306"/>
      <c r="F63" s="306"/>
    </row>
    <row r="64" spans="1:6" ht="50.1" customHeight="1" x14ac:dyDescent="0.35">
      <c r="A64" s="181" t="s">
        <v>24</v>
      </c>
      <c r="B64" s="184">
        <f>COUNTIF($E$3:$E$54,H7)</f>
        <v>14</v>
      </c>
      <c r="C64" s="306"/>
      <c r="D64" s="306"/>
      <c r="E64" s="306"/>
      <c r="F64" s="306"/>
    </row>
    <row r="65" spans="1:6" ht="50.1" customHeight="1" x14ac:dyDescent="0.35">
      <c r="A65" s="181" t="s">
        <v>26</v>
      </c>
      <c r="B65" s="184">
        <f>COUNTIF($E$3:$E$54,H9)</f>
        <v>2</v>
      </c>
      <c r="C65" s="306"/>
      <c r="D65" s="306"/>
      <c r="E65" s="306"/>
      <c r="F65" s="306"/>
    </row>
    <row r="66" spans="1:6" x14ac:dyDescent="0.25">
      <c r="A66" s="29"/>
      <c r="B66" s="29"/>
      <c r="C66" s="29"/>
      <c r="D66" s="29"/>
      <c r="E66" s="34"/>
      <c r="F66" s="34"/>
    </row>
    <row r="91" spans="6:6" x14ac:dyDescent="0.25">
      <c r="F91" s="1" t="s">
        <v>387</v>
      </c>
    </row>
  </sheetData>
  <mergeCells count="3">
    <mergeCell ref="A1:D1"/>
    <mergeCell ref="E1:F1"/>
    <mergeCell ref="C61:F65"/>
  </mergeCells>
  <dataValidations count="3">
    <dataValidation type="list" allowBlank="1" showInputMessage="1" showErrorMessage="1" sqref="E3:E54">
      <formula1>$H$6:$H$9</formula1>
    </dataValidation>
    <dataValidation type="list" allowBlank="1" showInputMessage="1" showErrorMessage="1" sqref="D3:D54">
      <formula1>$I$1:$I$5</formula1>
    </dataValidation>
    <dataValidation type="list" allowBlank="1" showInputMessage="1" showErrorMessage="1" sqref="C3:C54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0" orientation="portrait" horizontalDpi="0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56" zoomScale="62" zoomScaleNormal="62" workbookViewId="0">
      <selection activeCell="A73" sqref="A73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3213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3214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3215</v>
      </c>
      <c r="B4" s="163">
        <v>170</v>
      </c>
      <c r="C4" s="164" t="s">
        <v>11</v>
      </c>
      <c r="D4" s="164" t="s">
        <v>16</v>
      </c>
      <c r="E4" s="165" t="s">
        <v>2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3216</v>
      </c>
      <c r="B5" s="163">
        <v>120</v>
      </c>
      <c r="C5" s="164" t="s">
        <v>13</v>
      </c>
      <c r="D5" s="164" t="s">
        <v>2086</v>
      </c>
      <c r="E5" s="165" t="s">
        <v>0</v>
      </c>
      <c r="F5" s="166" t="s">
        <v>3226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3217</v>
      </c>
      <c r="B6" s="163">
        <v>170</v>
      </c>
      <c r="C6" s="164" t="s">
        <v>11</v>
      </c>
      <c r="D6" s="164" t="s">
        <v>16</v>
      </c>
      <c r="E6" s="165" t="s">
        <v>5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3218</v>
      </c>
      <c r="B7" s="163">
        <v>120</v>
      </c>
      <c r="C7" s="164" t="s">
        <v>13</v>
      </c>
      <c r="D7" s="164" t="s">
        <v>16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1988</v>
      </c>
      <c r="B8" s="168">
        <v>170</v>
      </c>
      <c r="C8" s="164" t="s">
        <v>11</v>
      </c>
      <c r="D8" s="164" t="s">
        <v>16</v>
      </c>
      <c r="E8" s="165" t="s">
        <v>2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91" t="s">
        <v>3219</v>
      </c>
      <c r="B9" s="192">
        <v>120</v>
      </c>
      <c r="C9" s="193" t="s">
        <v>13</v>
      </c>
      <c r="D9" s="193" t="s">
        <v>2086</v>
      </c>
      <c r="E9" s="194" t="s">
        <v>0</v>
      </c>
      <c r="F9" s="195" t="s">
        <v>3226</v>
      </c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3220</v>
      </c>
      <c r="B10" s="163">
        <v>120</v>
      </c>
      <c r="C10" s="164" t="s">
        <v>13</v>
      </c>
      <c r="D10" s="164" t="s">
        <v>2086</v>
      </c>
      <c r="E10" s="165" t="s">
        <v>0</v>
      </c>
      <c r="F10" s="166" t="s">
        <v>3226</v>
      </c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3221</v>
      </c>
      <c r="B11" s="163">
        <v>170</v>
      </c>
      <c r="C11" s="164" t="s">
        <v>11</v>
      </c>
      <c r="D11" s="164" t="s">
        <v>4</v>
      </c>
      <c r="E11" s="165" t="s">
        <v>5</v>
      </c>
      <c r="F11" s="166"/>
      <c r="G11" s="30"/>
      <c r="H11" s="135"/>
      <c r="I11" s="136"/>
      <c r="J11" s="55"/>
      <c r="K11" s="55"/>
      <c r="L11" s="55"/>
    </row>
    <row r="12" spans="1:12" ht="50.1" customHeight="1" x14ac:dyDescent="0.45">
      <c r="A12" s="191" t="s">
        <v>3222</v>
      </c>
      <c r="B12" s="192">
        <v>170</v>
      </c>
      <c r="C12" s="193" t="s">
        <v>11</v>
      </c>
      <c r="D12" s="193" t="s">
        <v>4</v>
      </c>
      <c r="E12" s="194" t="s">
        <v>5</v>
      </c>
      <c r="F12" s="195"/>
      <c r="G12" s="30"/>
      <c r="H12" s="135"/>
      <c r="I12" s="136"/>
      <c r="J12" s="55"/>
      <c r="K12" s="55"/>
      <c r="L12" s="55"/>
    </row>
    <row r="13" spans="1:12" ht="50.1" customHeight="1" x14ac:dyDescent="0.45">
      <c r="A13" s="191" t="s">
        <v>3223</v>
      </c>
      <c r="B13" s="192">
        <v>120</v>
      </c>
      <c r="C13" s="193" t="s">
        <v>13</v>
      </c>
      <c r="D13" s="193" t="s">
        <v>16</v>
      </c>
      <c r="E13" s="194" t="s">
        <v>0</v>
      </c>
      <c r="F13" s="195"/>
      <c r="G13" s="30"/>
      <c r="H13" s="135"/>
      <c r="I13" s="136"/>
      <c r="J13" s="55"/>
      <c r="K13" s="55"/>
      <c r="L13" s="55"/>
    </row>
    <row r="14" spans="1:12" s="70" customFormat="1" ht="50.1" customHeight="1" x14ac:dyDescent="0.45">
      <c r="A14" s="191" t="s">
        <v>3224</v>
      </c>
      <c r="B14" s="192">
        <v>120</v>
      </c>
      <c r="C14" s="193" t="s">
        <v>13</v>
      </c>
      <c r="D14" s="193" t="s">
        <v>16</v>
      </c>
      <c r="E14" s="194" t="s">
        <v>0</v>
      </c>
      <c r="F14" s="195"/>
      <c r="G14" s="68"/>
      <c r="H14" s="68"/>
      <c r="I14" s="68"/>
      <c r="J14" s="69"/>
      <c r="K14" s="69"/>
      <c r="L14" s="69"/>
    </row>
    <row r="15" spans="1:12" ht="50.1" customHeight="1" x14ac:dyDescent="0.45">
      <c r="A15" s="167" t="s">
        <v>3225</v>
      </c>
      <c r="B15" s="163">
        <v>120</v>
      </c>
      <c r="C15" s="164" t="s">
        <v>13</v>
      </c>
      <c r="D15" s="164" t="s">
        <v>16</v>
      </c>
      <c r="E15" s="165" t="s">
        <v>0</v>
      </c>
      <c r="F15" s="166"/>
      <c r="G15" s="30"/>
      <c r="H15" s="30"/>
      <c r="I15" s="30"/>
      <c r="J15" s="55"/>
      <c r="K15" s="55"/>
      <c r="L15" s="55"/>
    </row>
    <row r="16" spans="1:12" ht="50.1" customHeight="1" x14ac:dyDescent="0.45">
      <c r="A16" s="196" t="s">
        <v>3227</v>
      </c>
      <c r="B16" s="192">
        <v>120</v>
      </c>
      <c r="C16" s="193" t="s">
        <v>13</v>
      </c>
      <c r="D16" s="193" t="s">
        <v>2086</v>
      </c>
      <c r="E16" s="194" t="s">
        <v>0</v>
      </c>
      <c r="F16" s="195" t="s">
        <v>3226</v>
      </c>
      <c r="G16" s="30"/>
      <c r="H16" s="30"/>
      <c r="I16" s="30"/>
      <c r="J16" s="55"/>
      <c r="K16" s="55"/>
      <c r="L16" s="55"/>
    </row>
    <row r="17" spans="1:12" s="82" customFormat="1" ht="50.1" customHeight="1" x14ac:dyDescent="0.45">
      <c r="A17" s="189" t="s">
        <v>3228</v>
      </c>
      <c r="B17" s="170">
        <v>170</v>
      </c>
      <c r="C17" s="171" t="s">
        <v>11</v>
      </c>
      <c r="D17" s="171" t="s">
        <v>16</v>
      </c>
      <c r="E17" s="172" t="s">
        <v>2</v>
      </c>
      <c r="F17" s="172"/>
      <c r="G17" s="80"/>
      <c r="H17" s="80"/>
      <c r="I17" s="80"/>
      <c r="J17" s="81"/>
      <c r="K17" s="81"/>
      <c r="L17" s="81"/>
    </row>
    <row r="18" spans="1:12" s="70" customFormat="1" ht="50.1" customHeight="1" x14ac:dyDescent="0.45">
      <c r="A18" s="167" t="s">
        <v>3229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68"/>
      <c r="H18" s="68"/>
      <c r="I18" s="68"/>
      <c r="J18" s="69"/>
      <c r="K18" s="69"/>
      <c r="L18" s="69"/>
    </row>
    <row r="19" spans="1:12" ht="50.1" customHeight="1" x14ac:dyDescent="0.45">
      <c r="A19" s="167" t="s">
        <v>3230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3231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G20" s="30"/>
      <c r="H20" s="30"/>
      <c r="I20" s="30"/>
      <c r="J20" s="55"/>
      <c r="K20" s="55"/>
      <c r="L20" s="55"/>
    </row>
    <row r="21" spans="1:12" ht="50.1" customHeight="1" x14ac:dyDescent="0.45">
      <c r="A21" s="191" t="s">
        <v>3232</v>
      </c>
      <c r="B21" s="192">
        <v>120</v>
      </c>
      <c r="C21" s="193" t="s">
        <v>13</v>
      </c>
      <c r="D21" s="193" t="s">
        <v>4</v>
      </c>
      <c r="E21" s="194" t="s">
        <v>0</v>
      </c>
      <c r="F21" s="194"/>
      <c r="I21" s="29"/>
    </row>
    <row r="22" spans="1:12" ht="50.1" customHeight="1" x14ac:dyDescent="0.45">
      <c r="A22" s="167" t="s">
        <v>3233</v>
      </c>
      <c r="B22" s="163">
        <v>170</v>
      </c>
      <c r="C22" s="164" t="s">
        <v>11</v>
      </c>
      <c r="D22" s="164" t="s">
        <v>2086</v>
      </c>
      <c r="E22" s="165" t="s">
        <v>0</v>
      </c>
      <c r="F22" s="165" t="s">
        <v>3226</v>
      </c>
      <c r="I22" s="29"/>
    </row>
    <row r="23" spans="1:12" ht="50.1" customHeight="1" x14ac:dyDescent="0.45">
      <c r="A23" s="167" t="s">
        <v>3234</v>
      </c>
      <c r="B23" s="163">
        <v>120</v>
      </c>
      <c r="C23" s="164" t="s">
        <v>13</v>
      </c>
      <c r="D23" s="164" t="s">
        <v>16</v>
      </c>
      <c r="E23" s="165" t="s">
        <v>0</v>
      </c>
      <c r="F23" s="165"/>
      <c r="I23" s="29"/>
    </row>
    <row r="24" spans="1:12" ht="50.1" customHeight="1" x14ac:dyDescent="0.45">
      <c r="A24" s="174" t="s">
        <v>3235</v>
      </c>
      <c r="B24" s="168">
        <v>170</v>
      </c>
      <c r="C24" s="175" t="s">
        <v>11</v>
      </c>
      <c r="D24" s="175" t="s">
        <v>16</v>
      </c>
      <c r="E24" s="176" t="s">
        <v>5</v>
      </c>
      <c r="F24" s="165" t="s">
        <v>3240</v>
      </c>
      <c r="I24" s="29"/>
    </row>
    <row r="25" spans="1:12" ht="50.1" customHeight="1" x14ac:dyDescent="0.45">
      <c r="A25" s="167" t="s">
        <v>3236</v>
      </c>
      <c r="B25" s="163">
        <v>120</v>
      </c>
      <c r="C25" s="164" t="s">
        <v>13</v>
      </c>
      <c r="D25" s="164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3237</v>
      </c>
      <c r="B26" s="163">
        <v>170</v>
      </c>
      <c r="C26" s="164" t="s">
        <v>11</v>
      </c>
      <c r="D26" s="164" t="s">
        <v>16</v>
      </c>
      <c r="E26" s="165" t="s">
        <v>5</v>
      </c>
      <c r="F26" s="165" t="s">
        <v>3240</v>
      </c>
      <c r="I26" s="29"/>
    </row>
    <row r="27" spans="1:12" ht="50.1" customHeight="1" x14ac:dyDescent="0.45">
      <c r="A27" s="167" t="s">
        <v>3238</v>
      </c>
      <c r="B27" s="163">
        <v>170</v>
      </c>
      <c r="C27" s="164" t="s">
        <v>11</v>
      </c>
      <c r="D27" s="164" t="s">
        <v>16</v>
      </c>
      <c r="E27" s="165" t="s">
        <v>5</v>
      </c>
      <c r="F27" s="165"/>
      <c r="I27" s="29"/>
    </row>
    <row r="28" spans="1:12" ht="50.1" customHeight="1" x14ac:dyDescent="0.45">
      <c r="A28" s="167" t="s">
        <v>3239</v>
      </c>
      <c r="B28" s="163">
        <v>170</v>
      </c>
      <c r="C28" s="164" t="s">
        <v>11</v>
      </c>
      <c r="D28" s="164" t="s">
        <v>16</v>
      </c>
      <c r="E28" s="165" t="s">
        <v>5</v>
      </c>
      <c r="F28" s="165"/>
    </row>
    <row r="29" spans="1:12" ht="50.1" customHeight="1" x14ac:dyDescent="0.45">
      <c r="A29" s="167" t="s">
        <v>3241</v>
      </c>
      <c r="B29" s="163">
        <v>170</v>
      </c>
      <c r="C29" s="164" t="s">
        <v>11</v>
      </c>
      <c r="D29" s="164" t="s">
        <v>16</v>
      </c>
      <c r="E29" s="165" t="s">
        <v>2</v>
      </c>
      <c r="F29" s="165"/>
    </row>
    <row r="30" spans="1:12" ht="50.1" customHeight="1" x14ac:dyDescent="0.45">
      <c r="A30" s="16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2730</v>
      </c>
    </row>
    <row r="55" spans="1:6" ht="50.1" customHeight="1" x14ac:dyDescent="0.25">
      <c r="A55" s="181" t="s">
        <v>11</v>
      </c>
      <c r="B55" s="181">
        <f>COUNTIF($C$3:$C$53,H2)</f>
        <v>12</v>
      </c>
      <c r="C55" s="182">
        <f>SUMIF($C$3:$C$53,H2,$B$3:$B$53)</f>
        <v>2040</v>
      </c>
      <c r="D55" s="181"/>
      <c r="E55" s="181" t="s">
        <v>18</v>
      </c>
      <c r="F55" s="182">
        <f>SUMIF($D$3:$D$45,I2,$B$3:$B$45)</f>
        <v>460</v>
      </c>
    </row>
    <row r="56" spans="1:6" ht="50.1" customHeight="1" x14ac:dyDescent="0.35">
      <c r="A56" s="181" t="s">
        <v>29</v>
      </c>
      <c r="B56" s="181">
        <f>COUNTIF($C$3:$C$53,H3)</f>
        <v>15</v>
      </c>
      <c r="C56" s="182">
        <f>SUMIF($C$3:$C$53,H3,$B$3:$B$53)</f>
        <v>1800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300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760</v>
      </c>
    </row>
    <row r="59" spans="1:6" ht="50.1" customHeight="1" x14ac:dyDescent="0.35">
      <c r="A59" s="184" t="s">
        <v>23</v>
      </c>
      <c r="B59" s="184">
        <f>SUM(B54:B58)</f>
        <v>27</v>
      </c>
      <c r="C59" s="185">
        <f>SUM(C54:C58)</f>
        <v>3840</v>
      </c>
      <c r="D59" s="184"/>
      <c r="E59" s="186" t="s">
        <v>30</v>
      </c>
      <c r="F59" s="187">
        <f>SUM(C59+F57)</f>
        <v>4140</v>
      </c>
    </row>
    <row r="60" spans="1:6" ht="50.1" customHeight="1" x14ac:dyDescent="0.35">
      <c r="A60" s="181" t="s">
        <v>25</v>
      </c>
      <c r="B60" s="184">
        <f>COUNTIF($E$3:$E$53,H6)</f>
        <v>16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4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7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C3:C53">
      <formula1>$H$1:$H$5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E3:E53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F21" sqref="F2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43487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292</v>
      </c>
      <c r="B3" s="22">
        <v>150</v>
      </c>
      <c r="C3" s="19" t="s">
        <v>12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293</v>
      </c>
      <c r="B4" s="22">
        <v>140</v>
      </c>
      <c r="C4" s="19" t="s">
        <v>11</v>
      </c>
      <c r="D4" s="19" t="s">
        <v>16</v>
      </c>
      <c r="E4" s="3" t="s">
        <v>5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294</v>
      </c>
      <c r="B5" s="22">
        <v>100</v>
      </c>
      <c r="C5" s="19" t="s">
        <v>13</v>
      </c>
      <c r="D5" s="19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295</v>
      </c>
      <c r="B6" s="7">
        <v>140</v>
      </c>
      <c r="C6" s="19" t="s">
        <v>11</v>
      </c>
      <c r="D6" s="19" t="s">
        <v>16</v>
      </c>
      <c r="E6" s="3" t="s">
        <v>2</v>
      </c>
      <c r="F6" s="9" t="s">
        <v>301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296</v>
      </c>
      <c r="B7" s="7">
        <v>100</v>
      </c>
      <c r="C7" s="19" t="s">
        <v>13</v>
      </c>
      <c r="D7" s="19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297</v>
      </c>
      <c r="B8" s="12">
        <v>100</v>
      </c>
      <c r="C8" s="26" t="s">
        <v>13</v>
      </c>
      <c r="D8" s="54" t="s">
        <v>16</v>
      </c>
      <c r="E8" s="25" t="s">
        <v>31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298</v>
      </c>
      <c r="B9" s="23">
        <v>140</v>
      </c>
      <c r="C9" s="26" t="s">
        <v>11</v>
      </c>
      <c r="D9" s="26" t="s">
        <v>16</v>
      </c>
      <c r="E9" s="25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299</v>
      </c>
      <c r="B10" s="17">
        <v>100</v>
      </c>
      <c r="C10" s="19" t="s">
        <v>13</v>
      </c>
      <c r="D10" s="19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300</v>
      </c>
      <c r="B11" s="23">
        <v>140</v>
      </c>
      <c r="C11" s="54" t="s">
        <v>11</v>
      </c>
      <c r="D11" s="26" t="s">
        <v>4</v>
      </c>
      <c r="E11" s="25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13" t="s">
        <v>302</v>
      </c>
      <c r="B12" s="24">
        <v>100</v>
      </c>
      <c r="C12" s="27" t="s">
        <v>13</v>
      </c>
      <c r="D12" s="27" t="s">
        <v>16</v>
      </c>
      <c r="E12" s="10" t="s">
        <v>0</v>
      </c>
      <c r="F12" s="53"/>
      <c r="G12" s="30"/>
      <c r="H12" s="31"/>
      <c r="I12" s="30"/>
      <c r="J12" s="55"/>
      <c r="K12" s="55"/>
      <c r="L12" s="55"/>
    </row>
    <row r="13" spans="1:12" x14ac:dyDescent="0.25">
      <c r="A13" s="4" t="s">
        <v>303</v>
      </c>
      <c r="B13" s="22">
        <v>100</v>
      </c>
      <c r="C13" s="6" t="s">
        <v>13</v>
      </c>
      <c r="D13" s="6" t="s">
        <v>16</v>
      </c>
      <c r="E13" s="3" t="s">
        <v>31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304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305</v>
      </c>
      <c r="B15" s="22">
        <v>140</v>
      </c>
      <c r="C15" s="19" t="s">
        <v>11</v>
      </c>
      <c r="D15" s="19" t="s">
        <v>16</v>
      </c>
      <c r="E15" s="3" t="s">
        <v>2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306</v>
      </c>
      <c r="B16" s="7">
        <v>140</v>
      </c>
      <c r="C16" s="19" t="s">
        <v>11</v>
      </c>
      <c r="D16" s="19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4" t="s">
        <v>307</v>
      </c>
      <c r="B17" s="22">
        <v>100</v>
      </c>
      <c r="C17" s="6" t="s">
        <v>13</v>
      </c>
      <c r="D17" s="6" t="s">
        <v>16</v>
      </c>
      <c r="E17" s="3" t="s">
        <v>0</v>
      </c>
      <c r="F17" s="2"/>
      <c r="G17" s="30"/>
      <c r="H17" s="30"/>
      <c r="I17" s="30"/>
      <c r="J17" s="55"/>
      <c r="K17" s="55"/>
      <c r="L17" s="55"/>
    </row>
    <row r="18" spans="1:12" x14ac:dyDescent="0.25">
      <c r="A18" s="8" t="s">
        <v>308</v>
      </c>
      <c r="B18" s="12">
        <v>100</v>
      </c>
      <c r="C18" s="54" t="s">
        <v>13</v>
      </c>
      <c r="D18" s="54" t="s">
        <v>4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309</v>
      </c>
      <c r="B19" s="12">
        <v>100</v>
      </c>
      <c r="C19" s="26" t="s">
        <v>13</v>
      </c>
      <c r="D19" s="26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310</v>
      </c>
      <c r="B20" s="12">
        <v>100</v>
      </c>
      <c r="C20" s="26" t="s">
        <v>13</v>
      </c>
      <c r="D20" s="26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8" t="s">
        <v>311</v>
      </c>
      <c r="B21" s="12">
        <v>140</v>
      </c>
      <c r="C21" s="26" t="s">
        <v>13</v>
      </c>
      <c r="D21" s="26" t="s">
        <v>16</v>
      </c>
      <c r="E21" s="25" t="s">
        <v>5</v>
      </c>
      <c r="F21" s="25" t="s">
        <v>317</v>
      </c>
      <c r="G21" s="30"/>
      <c r="H21" s="30"/>
      <c r="I21" s="30"/>
    </row>
    <row r="22" spans="1:12" x14ac:dyDescent="0.25">
      <c r="A22" s="4" t="s">
        <v>312</v>
      </c>
      <c r="B22" s="17">
        <v>100</v>
      </c>
      <c r="C22" s="6" t="s">
        <v>13</v>
      </c>
      <c r="D22" s="6" t="s">
        <v>16</v>
      </c>
      <c r="E22" s="3" t="s">
        <v>0</v>
      </c>
      <c r="F22" s="25"/>
      <c r="G22" s="30"/>
      <c r="H22" s="30"/>
      <c r="I22" s="30"/>
    </row>
    <row r="23" spans="1:12" x14ac:dyDescent="0.25">
      <c r="A23" s="4" t="s">
        <v>313</v>
      </c>
      <c r="B23" s="7">
        <v>100</v>
      </c>
      <c r="C23" s="19" t="s">
        <v>13</v>
      </c>
      <c r="D23" s="19" t="s">
        <v>16</v>
      </c>
      <c r="E23" s="3" t="s">
        <v>0</v>
      </c>
      <c r="F23" s="25"/>
      <c r="I23" s="29"/>
    </row>
    <row r="24" spans="1:12" x14ac:dyDescent="0.25">
      <c r="A24" s="4" t="s">
        <v>314</v>
      </c>
      <c r="B24" s="7">
        <v>100</v>
      </c>
      <c r="C24" s="19" t="s">
        <v>13</v>
      </c>
      <c r="D24" s="19" t="s">
        <v>16</v>
      </c>
      <c r="E24" s="3" t="s">
        <v>0</v>
      </c>
      <c r="F24" s="25"/>
      <c r="I24" s="29"/>
    </row>
    <row r="25" spans="1:12" x14ac:dyDescent="0.25">
      <c r="A25" s="4" t="s">
        <v>315</v>
      </c>
      <c r="B25" s="7">
        <v>100</v>
      </c>
      <c r="C25" s="19" t="s">
        <v>13</v>
      </c>
      <c r="D25" s="19" t="s">
        <v>16</v>
      </c>
      <c r="E25" s="3" t="s">
        <v>0</v>
      </c>
      <c r="F25" s="25"/>
      <c r="I25" s="29"/>
    </row>
    <row r="26" spans="1:12" x14ac:dyDescent="0.25">
      <c r="A26" s="4" t="s">
        <v>316</v>
      </c>
      <c r="B26" s="7">
        <v>100</v>
      </c>
      <c r="C26" s="19" t="s">
        <v>13</v>
      </c>
      <c r="D26" s="19" t="s">
        <v>16</v>
      </c>
      <c r="E26" s="3" t="s">
        <v>0</v>
      </c>
      <c r="F26" s="2"/>
      <c r="I26" s="29"/>
    </row>
    <row r="27" spans="1:12" x14ac:dyDescent="0.25">
      <c r="A27" s="4"/>
      <c r="B27" s="7"/>
      <c r="C27" s="19"/>
      <c r="D27" s="19"/>
      <c r="E27" s="3"/>
      <c r="F27" s="2"/>
      <c r="I27" s="29"/>
    </row>
    <row r="28" spans="1:12" x14ac:dyDescent="0.25">
      <c r="A28" s="4"/>
      <c r="B28" s="7"/>
      <c r="C28" s="19"/>
      <c r="D28" s="19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19"/>
      <c r="D30" s="19"/>
      <c r="E30" s="3"/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8"/>
      <c r="B59" s="7"/>
      <c r="C59" s="19"/>
      <c r="D59" s="19"/>
      <c r="E59" s="3"/>
      <c r="F59" s="2"/>
    </row>
    <row r="60" spans="1:9" x14ac:dyDescent="0.25">
      <c r="A60" s="294"/>
      <c r="B60" s="295"/>
      <c r="C60" s="295"/>
      <c r="D60" s="295"/>
      <c r="E60" s="295"/>
      <c r="F60" s="295"/>
      <c r="G60" s="295"/>
      <c r="H60" s="295"/>
      <c r="I60" s="295"/>
    </row>
    <row r="61" spans="1:9" ht="15" customHeight="1" x14ac:dyDescent="0.25">
      <c r="A61" s="35" t="s">
        <v>10</v>
      </c>
      <c r="B61" s="35">
        <f>COUNTIF($C$3:$C$60,H1)</f>
        <v>1</v>
      </c>
      <c r="C61" s="36">
        <f>SUMIF($C$3:$C$60,H1,$B$3:$B$60)</f>
        <v>150</v>
      </c>
      <c r="D61" s="35"/>
      <c r="E61" s="35" t="s">
        <v>19</v>
      </c>
      <c r="F61" s="36">
        <f>SUMIF($D$3:$D$52,I1,$B$3:$B$52)</f>
        <v>2490</v>
      </c>
    </row>
    <row r="62" spans="1:9" ht="15" customHeight="1" x14ac:dyDescent="0.25">
      <c r="A62" s="35" t="s">
        <v>11</v>
      </c>
      <c r="B62" s="35">
        <f>COUNTIF($C$3:$C$60,H2)</f>
        <v>6</v>
      </c>
      <c r="C62" s="36">
        <f>SUMIF($C$3:$C$60,H2,$B$3:$B$60)</f>
        <v>840</v>
      </c>
      <c r="D62" s="35"/>
      <c r="E62" s="35" t="s">
        <v>18</v>
      </c>
      <c r="F62" s="36">
        <f>SUMIF($D$3:$D$52,I2,$B$3:$B$52)</f>
        <v>240</v>
      </c>
    </row>
    <row r="63" spans="1:9" ht="15" customHeight="1" x14ac:dyDescent="0.25">
      <c r="A63" s="35" t="s">
        <v>29</v>
      </c>
      <c r="B63" s="35">
        <f>COUNTIF($C$3:$C$60,H3)</f>
        <v>17</v>
      </c>
      <c r="C63" s="36">
        <f>SUMIF($C$3:$C$60,H3,$B$3:$B$60)</f>
        <v>1740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640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880</v>
      </c>
    </row>
    <row r="66" spans="1:6" x14ac:dyDescent="0.25">
      <c r="A66" s="38" t="s">
        <v>23</v>
      </c>
      <c r="B66" s="38">
        <f>SUM(B61:B65)</f>
        <v>24</v>
      </c>
      <c r="C66" s="39">
        <f>SUM(C61:C65)</f>
        <v>2730</v>
      </c>
      <c r="D66" s="38"/>
      <c r="E66" s="40" t="s">
        <v>30</v>
      </c>
      <c r="F66" s="41">
        <f>SUM(C66+F64)</f>
        <v>3370</v>
      </c>
    </row>
    <row r="67" spans="1:6" x14ac:dyDescent="0.25">
      <c r="A67" s="35" t="s">
        <v>25</v>
      </c>
      <c r="B67" s="38">
        <f>COUNTIF($E$3:$E$60,H6)</f>
        <v>14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2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6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2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C3:C59">
      <formula1>$H$1:$H$5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E3:E59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55" zoomScale="62" zoomScaleNormal="62" workbookViewId="0">
      <selection activeCell="E28" sqref="E28"/>
    </sheetView>
  </sheetViews>
  <sheetFormatPr defaultRowHeight="15" x14ac:dyDescent="0.25"/>
  <cols>
    <col min="1" max="1" width="76.285156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3242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3243</v>
      </c>
      <c r="B3" s="163">
        <v>120</v>
      </c>
      <c r="C3" s="164" t="s">
        <v>13</v>
      </c>
      <c r="D3" s="164" t="s">
        <v>4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3244</v>
      </c>
      <c r="B4" s="163">
        <v>120</v>
      </c>
      <c r="C4" s="164" t="s">
        <v>13</v>
      </c>
      <c r="D4" s="164" t="s">
        <v>4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3245</v>
      </c>
      <c r="B5" s="163">
        <v>120</v>
      </c>
      <c r="C5" s="164" t="s">
        <v>13</v>
      </c>
      <c r="D5" s="164" t="s">
        <v>4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1487</v>
      </c>
      <c r="B6" s="163">
        <v>120</v>
      </c>
      <c r="C6" s="164" t="s">
        <v>13</v>
      </c>
      <c r="D6" s="164" t="s">
        <v>16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207" t="s">
        <v>3246</v>
      </c>
      <c r="B7" s="208">
        <v>120</v>
      </c>
      <c r="C7" s="209" t="s">
        <v>13</v>
      </c>
      <c r="D7" s="209" t="s">
        <v>2086</v>
      </c>
      <c r="E7" s="210" t="s">
        <v>0</v>
      </c>
      <c r="F7" s="211" t="s">
        <v>3248</v>
      </c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3247</v>
      </c>
      <c r="B8" s="168">
        <v>170</v>
      </c>
      <c r="C8" s="164" t="s">
        <v>11</v>
      </c>
      <c r="D8" s="164" t="s">
        <v>16</v>
      </c>
      <c r="E8" s="165" t="s">
        <v>2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3249</v>
      </c>
      <c r="B9" s="163">
        <v>120</v>
      </c>
      <c r="C9" s="164" t="s">
        <v>13</v>
      </c>
      <c r="D9" s="164" t="s">
        <v>16</v>
      </c>
      <c r="E9" s="165" t="s">
        <v>0</v>
      </c>
      <c r="F9" s="166"/>
      <c r="G9" s="30"/>
      <c r="H9" s="135" t="s">
        <v>3265</v>
      </c>
      <c r="I9" s="136"/>
      <c r="J9" s="55"/>
      <c r="K9" s="55"/>
      <c r="L9" s="55"/>
    </row>
    <row r="10" spans="1:12" ht="50.1" customHeight="1" x14ac:dyDescent="0.45">
      <c r="A10" s="207" t="s">
        <v>3251</v>
      </c>
      <c r="B10" s="208">
        <v>170</v>
      </c>
      <c r="C10" s="209" t="s">
        <v>11</v>
      </c>
      <c r="D10" s="209" t="s">
        <v>2086</v>
      </c>
      <c r="E10" s="210" t="s">
        <v>2</v>
      </c>
      <c r="F10" s="211" t="s">
        <v>3248</v>
      </c>
      <c r="G10" s="30"/>
      <c r="H10" s="135"/>
      <c r="I10" s="136"/>
      <c r="J10" s="55"/>
      <c r="K10" s="55"/>
      <c r="L10" s="55"/>
    </row>
    <row r="11" spans="1:12" ht="50.1" customHeight="1" x14ac:dyDescent="0.45">
      <c r="A11" s="207" t="s">
        <v>3250</v>
      </c>
      <c r="B11" s="208">
        <v>120</v>
      </c>
      <c r="C11" s="209" t="s">
        <v>13</v>
      </c>
      <c r="D11" s="209" t="s">
        <v>2086</v>
      </c>
      <c r="E11" s="210" t="s">
        <v>0</v>
      </c>
      <c r="F11" s="211" t="s">
        <v>3248</v>
      </c>
      <c r="G11" s="30"/>
      <c r="H11" s="135"/>
      <c r="I11" s="136"/>
      <c r="J11" s="55"/>
      <c r="K11" s="55"/>
      <c r="L11" s="55"/>
    </row>
    <row r="12" spans="1:12" ht="50.1" customHeight="1" x14ac:dyDescent="0.45">
      <c r="A12" s="191" t="s">
        <v>3252</v>
      </c>
      <c r="B12" s="192">
        <v>120</v>
      </c>
      <c r="C12" s="193" t="s">
        <v>13</v>
      </c>
      <c r="D12" s="193" t="s">
        <v>4</v>
      </c>
      <c r="E12" s="194" t="s">
        <v>0</v>
      </c>
      <c r="F12" s="195"/>
      <c r="G12" s="30"/>
      <c r="H12" s="135"/>
      <c r="I12" s="136"/>
      <c r="J12" s="55"/>
      <c r="K12" s="55"/>
      <c r="L12" s="55"/>
    </row>
    <row r="13" spans="1:12" s="70" customFormat="1" ht="50.1" customHeight="1" x14ac:dyDescent="0.45">
      <c r="A13" s="191" t="s">
        <v>3253</v>
      </c>
      <c r="B13" s="192">
        <v>170</v>
      </c>
      <c r="C13" s="193" t="s">
        <v>11</v>
      </c>
      <c r="D13" s="193" t="s">
        <v>4</v>
      </c>
      <c r="E13" s="194" t="s">
        <v>0</v>
      </c>
      <c r="F13" s="195" t="s">
        <v>3268</v>
      </c>
      <c r="G13" s="68"/>
      <c r="H13" s="68"/>
      <c r="I13" s="68"/>
      <c r="J13" s="69"/>
      <c r="K13" s="69"/>
      <c r="L13" s="69"/>
    </row>
    <row r="14" spans="1:12" ht="50.1" customHeight="1" x14ac:dyDescent="0.45">
      <c r="A14" s="167" t="s">
        <v>3254</v>
      </c>
      <c r="B14" s="163">
        <v>120</v>
      </c>
      <c r="C14" s="164" t="s">
        <v>13</v>
      </c>
      <c r="D14" s="164" t="s">
        <v>4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69" t="s">
        <v>3255</v>
      </c>
      <c r="B15" s="170">
        <v>120</v>
      </c>
      <c r="C15" s="171" t="s">
        <v>13</v>
      </c>
      <c r="D15" s="171" t="s">
        <v>16</v>
      </c>
      <c r="E15" s="172" t="s">
        <v>0</v>
      </c>
      <c r="F15" s="173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91" t="s">
        <v>1947</v>
      </c>
      <c r="B16" s="192">
        <v>120</v>
      </c>
      <c r="C16" s="193" t="s">
        <v>13</v>
      </c>
      <c r="D16" s="193" t="s">
        <v>16</v>
      </c>
      <c r="E16" s="194" t="s">
        <v>0</v>
      </c>
      <c r="F16" s="194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207" t="s">
        <v>3256</v>
      </c>
      <c r="B17" s="208">
        <v>120</v>
      </c>
      <c r="C17" s="209" t="s">
        <v>13</v>
      </c>
      <c r="D17" s="209" t="s">
        <v>2086</v>
      </c>
      <c r="E17" s="210" t="s">
        <v>0</v>
      </c>
      <c r="F17" s="210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3257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904</v>
      </c>
      <c r="B19" s="163">
        <v>170</v>
      </c>
      <c r="C19" s="164" t="s">
        <v>11</v>
      </c>
      <c r="D19" s="164" t="s">
        <v>16</v>
      </c>
      <c r="E19" s="165" t="s">
        <v>3265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91" t="s">
        <v>3258</v>
      </c>
      <c r="B20" s="192">
        <v>120</v>
      </c>
      <c r="C20" s="193" t="s">
        <v>13</v>
      </c>
      <c r="D20" s="193" t="s">
        <v>16</v>
      </c>
      <c r="E20" s="194" t="s">
        <v>0</v>
      </c>
      <c r="F20" s="194"/>
      <c r="I20" s="29"/>
    </row>
    <row r="21" spans="1:12" ht="50.1" customHeight="1" x14ac:dyDescent="0.45">
      <c r="A21" s="167" t="s">
        <v>3259</v>
      </c>
      <c r="B21" s="163">
        <v>120</v>
      </c>
      <c r="C21" s="164" t="s">
        <v>13</v>
      </c>
      <c r="D21" s="164" t="s">
        <v>4</v>
      </c>
      <c r="E21" s="165" t="s">
        <v>0</v>
      </c>
      <c r="F21" s="165"/>
      <c r="I21" s="29"/>
    </row>
    <row r="22" spans="1:12" ht="50.1" customHeight="1" x14ac:dyDescent="0.45">
      <c r="A22" s="167" t="s">
        <v>3260</v>
      </c>
      <c r="B22" s="163">
        <v>170</v>
      </c>
      <c r="C22" s="164" t="s">
        <v>11</v>
      </c>
      <c r="D22" s="164" t="s">
        <v>16</v>
      </c>
      <c r="E22" s="165" t="s">
        <v>2</v>
      </c>
      <c r="F22" s="165"/>
      <c r="I22" s="29"/>
    </row>
    <row r="23" spans="1:12" ht="50.1" customHeight="1" x14ac:dyDescent="0.45">
      <c r="A23" s="174" t="s">
        <v>3261</v>
      </c>
      <c r="B23" s="168">
        <v>120</v>
      </c>
      <c r="C23" s="175" t="s">
        <v>13</v>
      </c>
      <c r="D23" s="175" t="s">
        <v>16</v>
      </c>
      <c r="E23" s="176" t="s">
        <v>0</v>
      </c>
      <c r="F23" s="165"/>
      <c r="I23" s="29"/>
    </row>
    <row r="24" spans="1:12" ht="50.1" customHeight="1" x14ac:dyDescent="0.45">
      <c r="A24" s="167" t="s">
        <v>1258</v>
      </c>
      <c r="B24" s="163">
        <v>120</v>
      </c>
      <c r="C24" s="164" t="s">
        <v>13</v>
      </c>
      <c r="D24" s="164" t="s">
        <v>4</v>
      </c>
      <c r="E24" s="165" t="s">
        <v>0</v>
      </c>
      <c r="F24" s="165"/>
      <c r="I24" s="29"/>
    </row>
    <row r="25" spans="1:12" ht="50.1" customHeight="1" x14ac:dyDescent="0.45">
      <c r="A25" s="207" t="s">
        <v>1340</v>
      </c>
      <c r="B25" s="208">
        <v>170</v>
      </c>
      <c r="C25" s="209" t="s">
        <v>11</v>
      </c>
      <c r="D25" s="209" t="s">
        <v>2086</v>
      </c>
      <c r="E25" s="210" t="s">
        <v>3265</v>
      </c>
      <c r="F25" s="210" t="s">
        <v>3269</v>
      </c>
      <c r="I25" s="29"/>
    </row>
    <row r="26" spans="1:12" ht="50.1" customHeight="1" x14ac:dyDescent="0.45">
      <c r="A26" s="167" t="s">
        <v>3262</v>
      </c>
      <c r="B26" s="163">
        <v>170</v>
      </c>
      <c r="C26" s="164" t="s">
        <v>11</v>
      </c>
      <c r="D26" s="164" t="s">
        <v>16</v>
      </c>
      <c r="E26" s="165" t="s">
        <v>3265</v>
      </c>
      <c r="F26" s="165"/>
      <c r="I26" s="29"/>
    </row>
    <row r="27" spans="1:12" ht="50.1" customHeight="1" x14ac:dyDescent="0.45">
      <c r="A27" s="167" t="s">
        <v>3263</v>
      </c>
      <c r="B27" s="163">
        <v>170</v>
      </c>
      <c r="C27" s="164" t="s">
        <v>11</v>
      </c>
      <c r="D27" s="164" t="s">
        <v>16</v>
      </c>
      <c r="E27" s="165" t="s">
        <v>2</v>
      </c>
      <c r="F27" s="165"/>
    </row>
    <row r="28" spans="1:12" ht="50.1" customHeight="1" x14ac:dyDescent="0.45">
      <c r="A28" s="167" t="s">
        <v>3264</v>
      </c>
      <c r="B28" s="163">
        <v>120</v>
      </c>
      <c r="C28" s="164" t="s">
        <v>13</v>
      </c>
      <c r="D28" s="164" t="s">
        <v>16</v>
      </c>
      <c r="E28" s="165" t="s">
        <v>0</v>
      </c>
      <c r="F28" s="165"/>
    </row>
    <row r="29" spans="1:12" ht="50.1" customHeight="1" x14ac:dyDescent="0.45">
      <c r="A29" s="167" t="s">
        <v>3266</v>
      </c>
      <c r="B29" s="163">
        <v>170</v>
      </c>
      <c r="C29" s="164" t="s">
        <v>11</v>
      </c>
      <c r="D29" s="164" t="s">
        <v>16</v>
      </c>
      <c r="E29" s="165" t="s">
        <v>3265</v>
      </c>
      <c r="F29" s="165" t="s">
        <v>1611</v>
      </c>
    </row>
    <row r="30" spans="1:12" ht="50.1" customHeight="1" x14ac:dyDescent="0.45">
      <c r="A30" s="177" t="s">
        <v>3267</v>
      </c>
      <c r="B30" s="163">
        <v>170</v>
      </c>
      <c r="C30" s="164" t="s">
        <v>11</v>
      </c>
      <c r="D30" s="164" t="s">
        <v>16</v>
      </c>
      <c r="E30" s="165" t="s">
        <v>3265</v>
      </c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6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8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78"/>
      <c r="C52" s="166"/>
      <c r="D52" s="164"/>
      <c r="E52" s="165"/>
      <c r="F52" s="165"/>
    </row>
    <row r="53" spans="1:6" ht="50.1" customHeight="1" x14ac:dyDescent="0.25">
      <c r="A53" s="179" t="s">
        <v>10</v>
      </c>
      <c r="B53" s="179">
        <f>COUNTIF($C$3:$C$52,H1)</f>
        <v>0</v>
      </c>
      <c r="C53" s="180">
        <f>SUMIF($C$3:$C$52,H1,$B$3:$B$52)</f>
        <v>0</v>
      </c>
      <c r="D53" s="179"/>
      <c r="E53" s="179" t="s">
        <v>19</v>
      </c>
      <c r="F53" s="180">
        <f>SUMIF($D$3:$D$52,I1,$B$3:$B$52)</f>
        <v>2150</v>
      </c>
    </row>
    <row r="54" spans="1:6" ht="50.1" customHeight="1" x14ac:dyDescent="0.25">
      <c r="A54" s="181" t="s">
        <v>11</v>
      </c>
      <c r="B54" s="181">
        <f>COUNTIF($C$3:$C$52,H2)</f>
        <v>10</v>
      </c>
      <c r="C54" s="182">
        <f>SUMIF($C$3:$C$52,H2,$B$3:$B$52)</f>
        <v>1700</v>
      </c>
      <c r="D54" s="181"/>
      <c r="E54" s="181" t="s">
        <v>18</v>
      </c>
      <c r="F54" s="182">
        <f>SUMIF($D$3:$D$44,I2,$B$3:$B$44)</f>
        <v>1010</v>
      </c>
    </row>
    <row r="55" spans="1:6" ht="50.1" customHeight="1" x14ac:dyDescent="0.35">
      <c r="A55" s="181" t="s">
        <v>29</v>
      </c>
      <c r="B55" s="181">
        <f>COUNTIF($C$3:$C$52,H3)</f>
        <v>18</v>
      </c>
      <c r="C55" s="182">
        <f>SUMIF($C$3:$C$52,H3,$B$3:$B$52)</f>
        <v>2160</v>
      </c>
      <c r="D55" s="181"/>
      <c r="E55" s="183" t="s">
        <v>27</v>
      </c>
      <c r="F55" s="182">
        <f>SUMIF($D$3:$D$44,I4,$B$3:$B$44)</f>
        <v>0</v>
      </c>
    </row>
    <row r="56" spans="1:6" ht="50.1" customHeight="1" x14ac:dyDescent="0.25">
      <c r="A56" s="181" t="s">
        <v>8</v>
      </c>
      <c r="B56" s="181">
        <f>COUNTIF($C$3:$C$52,H4)</f>
        <v>0</v>
      </c>
      <c r="C56" s="182">
        <f>SUMIF($C$3:$C$52,H4,$B$3:$B$52)</f>
        <v>0</v>
      </c>
      <c r="D56" s="181"/>
      <c r="E56" s="181" t="s">
        <v>21</v>
      </c>
      <c r="F56" s="182">
        <f>SUM(B55*140-C55+B56*120)</f>
        <v>360</v>
      </c>
    </row>
    <row r="57" spans="1:6" ht="50.1" customHeight="1" x14ac:dyDescent="0.25">
      <c r="A57" s="181" t="s">
        <v>7</v>
      </c>
      <c r="B57" s="181">
        <f>COUNTIF($C$3:$C$52,H5)</f>
        <v>0</v>
      </c>
      <c r="C57" s="182">
        <f>SUMIF($C$3:$C$52,H5,$B$3:$B$52)</f>
        <v>0</v>
      </c>
      <c r="D57" s="181"/>
      <c r="E57" s="181" t="s">
        <v>20</v>
      </c>
      <c r="F57" s="182">
        <f>SUM(F54+F56)</f>
        <v>1370</v>
      </c>
    </row>
    <row r="58" spans="1:6" ht="50.1" customHeight="1" x14ac:dyDescent="0.35">
      <c r="A58" s="184" t="s">
        <v>23</v>
      </c>
      <c r="B58" s="184">
        <f>SUM(B53:B57)</f>
        <v>28</v>
      </c>
      <c r="C58" s="185">
        <f>SUM(C53:C57)</f>
        <v>3860</v>
      </c>
      <c r="D58" s="184"/>
      <c r="E58" s="186" t="s">
        <v>30</v>
      </c>
      <c r="F58" s="187">
        <f>SUM(C58+F56)</f>
        <v>4220</v>
      </c>
    </row>
    <row r="59" spans="1:6" ht="50.1" customHeight="1" x14ac:dyDescent="0.35">
      <c r="A59" s="181" t="s">
        <v>25</v>
      </c>
      <c r="B59" s="184">
        <f>COUNTIF($E$3:$E$52,H6)</f>
        <v>19</v>
      </c>
      <c r="C59" s="306"/>
      <c r="D59" s="306"/>
      <c r="E59" s="306"/>
      <c r="F59" s="306"/>
    </row>
    <row r="60" spans="1:6" ht="50.1" customHeight="1" x14ac:dyDescent="0.35">
      <c r="A60" s="181" t="s">
        <v>31</v>
      </c>
      <c r="B60" s="184">
        <f>COUNTIF(E3:E52,#REF!)</f>
        <v>0</v>
      </c>
      <c r="C60" s="306"/>
      <c r="D60" s="306"/>
      <c r="E60" s="306"/>
      <c r="F60" s="306"/>
    </row>
    <row r="61" spans="1:6" ht="50.1" customHeight="1" x14ac:dyDescent="0.35">
      <c r="A61" s="181" t="s">
        <v>33</v>
      </c>
      <c r="B61" s="184">
        <f>COUNTIF(E3:E52,H8)</f>
        <v>0</v>
      </c>
      <c r="C61" s="306"/>
      <c r="D61" s="306"/>
      <c r="E61" s="306"/>
      <c r="F61" s="306"/>
    </row>
    <row r="62" spans="1:6" ht="50.1" customHeight="1" x14ac:dyDescent="0.35">
      <c r="A62" s="181" t="s">
        <v>24</v>
      </c>
      <c r="B62" s="184">
        <f>COUNTIF($E$3:$E$52,H7)</f>
        <v>4</v>
      </c>
      <c r="C62" s="306"/>
      <c r="D62" s="306"/>
      <c r="E62" s="306"/>
      <c r="F62" s="306"/>
    </row>
    <row r="63" spans="1:6" ht="50.1" customHeight="1" x14ac:dyDescent="0.35">
      <c r="A63" s="181" t="s">
        <v>26</v>
      </c>
      <c r="B63" s="184">
        <f>COUNTIF($E$3:$E$52,H9)</f>
        <v>5</v>
      </c>
      <c r="C63" s="306"/>
      <c r="D63" s="306"/>
      <c r="E63" s="306"/>
      <c r="F63" s="306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E3:E52">
      <formula1>$H$6:$H$9</formula1>
    </dataValidation>
    <dataValidation type="list" allowBlank="1" showInputMessage="1" showErrorMessage="1" sqref="D3:D52">
      <formula1>$I$1:$I$5</formula1>
    </dataValidation>
    <dataValidation type="list" allowBlank="1" showInputMessage="1" showErrorMessage="1" sqref="C3:C52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52" zoomScale="62" zoomScaleNormal="62" workbookViewId="0">
      <selection activeCell="D2" sqref="D2"/>
    </sheetView>
  </sheetViews>
  <sheetFormatPr defaultRowHeight="15" x14ac:dyDescent="0.25"/>
  <cols>
    <col min="1" max="1" width="76.285156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3277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3270</v>
      </c>
      <c r="B3" s="163">
        <v>120</v>
      </c>
      <c r="C3" s="164" t="s">
        <v>13</v>
      </c>
      <c r="D3" s="212" t="s">
        <v>2086</v>
      </c>
      <c r="E3" s="165" t="s">
        <v>0</v>
      </c>
      <c r="F3" s="166" t="s">
        <v>3279</v>
      </c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3271</v>
      </c>
      <c r="B4" s="163">
        <v>120</v>
      </c>
      <c r="C4" s="164" t="s">
        <v>13</v>
      </c>
      <c r="D4" s="213" t="s">
        <v>4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3272</v>
      </c>
      <c r="B5" s="163">
        <v>120</v>
      </c>
      <c r="C5" s="164" t="s">
        <v>13</v>
      </c>
      <c r="D5" s="213" t="s">
        <v>4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3273</v>
      </c>
      <c r="B6" s="163">
        <v>120</v>
      </c>
      <c r="C6" s="164" t="s">
        <v>13</v>
      </c>
      <c r="D6" s="213" t="s">
        <v>4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3274</v>
      </c>
      <c r="B7" s="163">
        <v>120</v>
      </c>
      <c r="C7" s="164" t="s">
        <v>13</v>
      </c>
      <c r="D7" s="212" t="s">
        <v>2086</v>
      </c>
      <c r="E7" s="165" t="s">
        <v>0</v>
      </c>
      <c r="F7" s="166" t="s">
        <v>3279</v>
      </c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3275</v>
      </c>
      <c r="B8" s="168">
        <v>120</v>
      </c>
      <c r="C8" s="164" t="s">
        <v>13</v>
      </c>
      <c r="D8" s="213" t="s">
        <v>4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3276</v>
      </c>
      <c r="B9" s="163">
        <v>120</v>
      </c>
      <c r="C9" s="164" t="s">
        <v>13</v>
      </c>
      <c r="D9" s="164" t="s">
        <v>16</v>
      </c>
      <c r="E9" s="165" t="s">
        <v>0</v>
      </c>
      <c r="F9" s="166"/>
      <c r="G9" s="30"/>
      <c r="H9" s="135" t="s">
        <v>3265</v>
      </c>
      <c r="I9" s="136"/>
      <c r="J9" s="55"/>
      <c r="K9" s="55"/>
      <c r="L9" s="55"/>
    </row>
    <row r="10" spans="1:12" ht="50.1" customHeight="1" x14ac:dyDescent="0.45">
      <c r="A10" s="167" t="s">
        <v>3278</v>
      </c>
      <c r="B10" s="163">
        <v>120</v>
      </c>
      <c r="C10" s="164" t="s">
        <v>13</v>
      </c>
      <c r="D10" s="213" t="s">
        <v>4</v>
      </c>
      <c r="E10" s="165" t="s">
        <v>0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3280</v>
      </c>
      <c r="B11" s="163">
        <v>170</v>
      </c>
      <c r="C11" s="164" t="s">
        <v>11</v>
      </c>
      <c r="D11" s="213" t="s">
        <v>4</v>
      </c>
      <c r="E11" s="165" t="s">
        <v>2</v>
      </c>
      <c r="F11" s="166"/>
      <c r="G11" s="30"/>
      <c r="H11" s="135"/>
      <c r="I11" s="136"/>
      <c r="J11" s="55"/>
      <c r="K11" s="55"/>
      <c r="L11" s="55"/>
    </row>
    <row r="12" spans="1:12" ht="50.1" customHeight="1" x14ac:dyDescent="0.45">
      <c r="A12" s="167" t="s">
        <v>3281</v>
      </c>
      <c r="B12" s="163">
        <v>120</v>
      </c>
      <c r="C12" s="164" t="s">
        <v>13</v>
      </c>
      <c r="D12" s="212" t="s">
        <v>2086</v>
      </c>
      <c r="E12" s="165" t="s">
        <v>0</v>
      </c>
      <c r="F12" s="166" t="s">
        <v>3279</v>
      </c>
      <c r="G12" s="30"/>
      <c r="H12" s="135"/>
      <c r="I12" s="136"/>
      <c r="J12" s="55"/>
      <c r="K12" s="55"/>
      <c r="L12" s="55"/>
    </row>
    <row r="13" spans="1:12" s="70" customFormat="1" ht="50.1" customHeight="1" x14ac:dyDescent="0.45">
      <c r="A13" s="167" t="s">
        <v>3282</v>
      </c>
      <c r="B13" s="163">
        <v>170</v>
      </c>
      <c r="C13" s="164" t="s">
        <v>11</v>
      </c>
      <c r="D13" s="164" t="s">
        <v>16</v>
      </c>
      <c r="E13" s="165" t="s">
        <v>2</v>
      </c>
      <c r="F13" s="166"/>
      <c r="G13" s="68"/>
      <c r="H13" s="68"/>
      <c r="I13" s="68"/>
      <c r="J13" s="69"/>
      <c r="K13" s="69"/>
      <c r="L13" s="69"/>
    </row>
    <row r="14" spans="1:12" ht="50.1" customHeight="1" x14ac:dyDescent="0.45">
      <c r="A14" s="167" t="s">
        <v>3283</v>
      </c>
      <c r="B14" s="163">
        <v>120</v>
      </c>
      <c r="C14" s="164" t="s">
        <v>13</v>
      </c>
      <c r="D14" s="164" t="s">
        <v>16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69" t="s">
        <v>3284</v>
      </c>
      <c r="B15" s="170">
        <v>170</v>
      </c>
      <c r="C15" s="171" t="s">
        <v>11</v>
      </c>
      <c r="D15" s="212" t="s">
        <v>2086</v>
      </c>
      <c r="E15" s="172" t="s">
        <v>2</v>
      </c>
      <c r="F15" s="173" t="s">
        <v>3279</v>
      </c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3285</v>
      </c>
      <c r="B16" s="163">
        <v>120</v>
      </c>
      <c r="C16" s="164" t="s">
        <v>13</v>
      </c>
      <c r="D16" s="164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3286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3287</v>
      </c>
      <c r="B18" s="163">
        <v>120</v>
      </c>
      <c r="C18" s="164" t="s">
        <v>13</v>
      </c>
      <c r="D18" s="213" t="s">
        <v>4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3288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3289</v>
      </c>
      <c r="B20" s="163">
        <v>120</v>
      </c>
      <c r="C20" s="164" t="s">
        <v>13</v>
      </c>
      <c r="D20" s="164" t="s">
        <v>16</v>
      </c>
      <c r="E20" s="165" t="s">
        <v>0</v>
      </c>
      <c r="F20" s="165"/>
      <c r="I20" s="29"/>
    </row>
    <row r="21" spans="1:12" ht="50.1" customHeight="1" x14ac:dyDescent="0.45">
      <c r="A21" s="167" t="s">
        <v>1660</v>
      </c>
      <c r="B21" s="163">
        <v>170</v>
      </c>
      <c r="C21" s="164" t="s">
        <v>11</v>
      </c>
      <c r="D21" s="164" t="s">
        <v>16</v>
      </c>
      <c r="E21" s="165" t="s">
        <v>3265</v>
      </c>
      <c r="F21" s="165"/>
      <c r="I21" s="29"/>
    </row>
    <row r="22" spans="1:12" ht="50.1" customHeight="1" x14ac:dyDescent="0.45">
      <c r="A22" s="167" t="s">
        <v>3290</v>
      </c>
      <c r="B22" s="163">
        <v>120</v>
      </c>
      <c r="C22" s="164" t="s">
        <v>13</v>
      </c>
      <c r="D22" s="212" t="s">
        <v>2086</v>
      </c>
      <c r="E22" s="165" t="s">
        <v>0</v>
      </c>
      <c r="F22" s="165" t="s">
        <v>3279</v>
      </c>
      <c r="I22" s="29"/>
    </row>
    <row r="23" spans="1:12" ht="50.1" customHeight="1" x14ac:dyDescent="0.45">
      <c r="A23" s="174" t="s">
        <v>3291</v>
      </c>
      <c r="B23" s="168">
        <v>170</v>
      </c>
      <c r="C23" s="175" t="s">
        <v>11</v>
      </c>
      <c r="D23" s="175" t="s">
        <v>16</v>
      </c>
      <c r="E23" s="176" t="s">
        <v>3265</v>
      </c>
      <c r="F23" s="165"/>
      <c r="I23" s="29"/>
    </row>
    <row r="24" spans="1:12" ht="50.1" customHeight="1" x14ac:dyDescent="0.45">
      <c r="A24" s="167" t="s">
        <v>3292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3293</v>
      </c>
      <c r="B25" s="163">
        <v>120</v>
      </c>
      <c r="C25" s="164" t="s">
        <v>13</v>
      </c>
      <c r="D25" s="164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387</v>
      </c>
      <c r="B26" s="163"/>
      <c r="C26" s="164"/>
      <c r="D26" s="164"/>
      <c r="E26" s="165"/>
      <c r="F26" s="165"/>
      <c r="I26" s="29"/>
    </row>
    <row r="27" spans="1:12" ht="50.1" customHeight="1" x14ac:dyDescent="0.45">
      <c r="A27" s="167"/>
      <c r="B27" s="163"/>
      <c r="C27" s="164"/>
      <c r="D27" s="164"/>
      <c r="E27" s="165"/>
      <c r="F27" s="165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7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6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8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78"/>
      <c r="C52" s="166"/>
      <c r="D52" s="164"/>
      <c r="E52" s="165"/>
      <c r="F52" s="165"/>
    </row>
    <row r="53" spans="1:6" ht="50.1" customHeight="1" x14ac:dyDescent="0.25">
      <c r="A53" s="179" t="s">
        <v>10</v>
      </c>
      <c r="B53" s="179">
        <f>COUNTIF($C$3:$C$52,H1)</f>
        <v>0</v>
      </c>
      <c r="C53" s="180">
        <f>SUMIF($C$3:$C$52,H1,$B$3:$B$52)</f>
        <v>0</v>
      </c>
      <c r="D53" s="179"/>
      <c r="E53" s="179" t="s">
        <v>19</v>
      </c>
      <c r="F53" s="180">
        <f>SUMIF($D$3:$D$52,I1,$B$3:$B$52)</f>
        <v>1470</v>
      </c>
    </row>
    <row r="54" spans="1:6" ht="50.1" customHeight="1" x14ac:dyDescent="0.25">
      <c r="A54" s="181" t="s">
        <v>11</v>
      </c>
      <c r="B54" s="181">
        <f>COUNTIF($C$3:$C$52,H2)</f>
        <v>5</v>
      </c>
      <c r="C54" s="182">
        <f>SUMIF($C$3:$C$52,H2,$B$3:$B$52)</f>
        <v>850</v>
      </c>
      <c r="D54" s="181"/>
      <c r="E54" s="181" t="s">
        <v>18</v>
      </c>
      <c r="F54" s="182">
        <f>SUMIF($D$3:$D$44,I2,$B$3:$B$44)</f>
        <v>890</v>
      </c>
    </row>
    <row r="55" spans="1:6" ht="50.1" customHeight="1" x14ac:dyDescent="0.35">
      <c r="A55" s="181" t="s">
        <v>29</v>
      </c>
      <c r="B55" s="181">
        <f>COUNTIF($C$3:$C$52,H3)</f>
        <v>18</v>
      </c>
      <c r="C55" s="182">
        <f>SUMIF($C$3:$C$52,H3,$B$3:$B$52)</f>
        <v>2160</v>
      </c>
      <c r="D55" s="181"/>
      <c r="E55" s="183" t="s">
        <v>27</v>
      </c>
      <c r="F55" s="182">
        <f>SUMIF($D$3:$D$44,I4,$B$3:$B$44)</f>
        <v>0</v>
      </c>
    </row>
    <row r="56" spans="1:6" ht="50.1" customHeight="1" x14ac:dyDescent="0.25">
      <c r="A56" s="181" t="s">
        <v>8</v>
      </c>
      <c r="B56" s="181">
        <f>COUNTIF($C$3:$C$52,H4)</f>
        <v>0</v>
      </c>
      <c r="C56" s="182">
        <f>SUMIF($C$3:$C$52,H4,$B$3:$B$52)</f>
        <v>0</v>
      </c>
      <c r="D56" s="181"/>
      <c r="E56" s="181" t="s">
        <v>21</v>
      </c>
      <c r="F56" s="182">
        <f>SUM(B55*140-C55+B56*120)</f>
        <v>360</v>
      </c>
    </row>
    <row r="57" spans="1:6" ht="50.1" customHeight="1" x14ac:dyDescent="0.25">
      <c r="A57" s="181" t="s">
        <v>7</v>
      </c>
      <c r="B57" s="181">
        <f>COUNTIF($C$3:$C$52,H5)</f>
        <v>0</v>
      </c>
      <c r="C57" s="182">
        <f>SUMIF($C$3:$C$52,H5,$B$3:$B$52)</f>
        <v>0</v>
      </c>
      <c r="D57" s="181"/>
      <c r="E57" s="181" t="s">
        <v>20</v>
      </c>
      <c r="F57" s="182">
        <f>SUM(F54+F56)</f>
        <v>1250</v>
      </c>
    </row>
    <row r="58" spans="1:6" ht="50.1" customHeight="1" x14ac:dyDescent="0.35">
      <c r="A58" s="184" t="s">
        <v>23</v>
      </c>
      <c r="B58" s="184">
        <f>SUM(B53:B57)</f>
        <v>23</v>
      </c>
      <c r="C58" s="185">
        <f>SUM(C53:C57)</f>
        <v>3010</v>
      </c>
      <c r="D58" s="184"/>
      <c r="E58" s="186" t="s">
        <v>30</v>
      </c>
      <c r="F58" s="187">
        <f>SUM(C58+F56)</f>
        <v>3370</v>
      </c>
    </row>
    <row r="59" spans="1:6" ht="50.1" customHeight="1" x14ac:dyDescent="0.35">
      <c r="A59" s="181" t="s">
        <v>25</v>
      </c>
      <c r="B59" s="184">
        <f>COUNTIF($E$3:$E$52,H6)</f>
        <v>18</v>
      </c>
      <c r="C59" s="306"/>
      <c r="D59" s="306"/>
      <c r="E59" s="306"/>
      <c r="F59" s="306"/>
    </row>
    <row r="60" spans="1:6" ht="50.1" customHeight="1" x14ac:dyDescent="0.35">
      <c r="A60" s="181" t="s">
        <v>31</v>
      </c>
      <c r="B60" s="184">
        <f>COUNTIF(E3:E52,#REF!)</f>
        <v>0</v>
      </c>
      <c r="C60" s="306"/>
      <c r="D60" s="306"/>
      <c r="E60" s="306"/>
      <c r="F60" s="306"/>
    </row>
    <row r="61" spans="1:6" ht="50.1" customHeight="1" x14ac:dyDescent="0.35">
      <c r="A61" s="181" t="s">
        <v>33</v>
      </c>
      <c r="B61" s="184">
        <f>COUNTIF(E3:E52,H8)</f>
        <v>0</v>
      </c>
      <c r="C61" s="306"/>
      <c r="D61" s="306"/>
      <c r="E61" s="306"/>
      <c r="F61" s="306"/>
    </row>
    <row r="62" spans="1:6" ht="50.1" customHeight="1" x14ac:dyDescent="0.35">
      <c r="A62" s="181" t="s">
        <v>24</v>
      </c>
      <c r="B62" s="184">
        <f>COUNTIF($E$3:$E$52,H7)</f>
        <v>3</v>
      </c>
      <c r="C62" s="306"/>
      <c r="D62" s="306"/>
      <c r="E62" s="306"/>
      <c r="F62" s="306"/>
    </row>
    <row r="63" spans="1:6" ht="50.1" customHeight="1" x14ac:dyDescent="0.35">
      <c r="A63" s="181" t="s">
        <v>26</v>
      </c>
      <c r="B63" s="184">
        <f>COUNTIF($E$3:$E$52,H9)</f>
        <v>2</v>
      </c>
      <c r="C63" s="306"/>
      <c r="D63" s="306"/>
      <c r="E63" s="306"/>
      <c r="F63" s="306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C3:C52">
      <formula1>$H$1:$H$5</formula1>
    </dataValidation>
    <dataValidation type="list" allowBlank="1" showInputMessage="1" showErrorMessage="1" sqref="D3:D52">
      <formula1>$I$1:$I$5</formula1>
    </dataValidation>
    <dataValidation type="list" allowBlank="1" showInputMessage="1" showErrorMessage="1" sqref="E3:E52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55" zoomScale="62" zoomScaleNormal="62" workbookViewId="0">
      <selection activeCell="B16" sqref="B16"/>
    </sheetView>
  </sheetViews>
  <sheetFormatPr defaultRowHeight="15" x14ac:dyDescent="0.25"/>
  <cols>
    <col min="1" max="1" width="76.285156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3294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1910</v>
      </c>
      <c r="B3" s="163">
        <v>120</v>
      </c>
      <c r="C3" s="164" t="s">
        <v>13</v>
      </c>
      <c r="D3" s="193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3295</v>
      </c>
      <c r="B4" s="163">
        <v>170</v>
      </c>
      <c r="C4" s="164" t="s">
        <v>11</v>
      </c>
      <c r="D4" s="193" t="s">
        <v>4</v>
      </c>
      <c r="E4" s="165" t="s">
        <v>3265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3296</v>
      </c>
      <c r="B5" s="163">
        <v>170</v>
      </c>
      <c r="C5" s="164" t="s">
        <v>11</v>
      </c>
      <c r="D5" s="193" t="s">
        <v>4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3297</v>
      </c>
      <c r="B6" s="163">
        <v>170</v>
      </c>
      <c r="C6" s="164" t="s">
        <v>11</v>
      </c>
      <c r="D6" s="193" t="s">
        <v>16</v>
      </c>
      <c r="E6" s="165" t="s">
        <v>0</v>
      </c>
      <c r="F6" s="166" t="s">
        <v>1647</v>
      </c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3298</v>
      </c>
      <c r="B7" s="163">
        <v>120</v>
      </c>
      <c r="C7" s="164" t="s">
        <v>13</v>
      </c>
      <c r="D7" s="193" t="s">
        <v>16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3299</v>
      </c>
      <c r="B8" s="168">
        <v>120</v>
      </c>
      <c r="C8" s="164" t="s">
        <v>13</v>
      </c>
      <c r="D8" s="193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3300</v>
      </c>
      <c r="B9" s="163">
        <v>120</v>
      </c>
      <c r="C9" s="164" t="s">
        <v>13</v>
      </c>
      <c r="D9" s="193" t="s">
        <v>16</v>
      </c>
      <c r="E9" s="165" t="s">
        <v>0</v>
      </c>
      <c r="F9" s="166"/>
      <c r="G9" s="30"/>
      <c r="H9" s="135" t="s">
        <v>3265</v>
      </c>
      <c r="I9" s="136"/>
      <c r="J9" s="55"/>
      <c r="K9" s="55"/>
      <c r="L9" s="55"/>
    </row>
    <row r="10" spans="1:12" ht="50.1" customHeight="1" x14ac:dyDescent="0.45">
      <c r="A10" s="167" t="s">
        <v>3301</v>
      </c>
      <c r="B10" s="163">
        <v>170</v>
      </c>
      <c r="C10" s="164" t="s">
        <v>11</v>
      </c>
      <c r="D10" s="193" t="s">
        <v>16</v>
      </c>
      <c r="E10" s="165" t="s">
        <v>2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3302</v>
      </c>
      <c r="B11" s="163">
        <v>140</v>
      </c>
      <c r="C11" s="164" t="s">
        <v>13</v>
      </c>
      <c r="D11" s="193" t="s">
        <v>16</v>
      </c>
      <c r="E11" s="165" t="s">
        <v>0</v>
      </c>
      <c r="F11" s="166"/>
      <c r="G11" s="30"/>
      <c r="H11" s="135"/>
      <c r="I11" s="136"/>
      <c r="J11" s="55"/>
      <c r="K11" s="55"/>
      <c r="L11" s="55"/>
    </row>
    <row r="12" spans="1:12" ht="50.1" customHeight="1" x14ac:dyDescent="0.45">
      <c r="A12" s="167" t="s">
        <v>3303</v>
      </c>
      <c r="B12" s="163">
        <v>100</v>
      </c>
      <c r="C12" s="164" t="s">
        <v>13</v>
      </c>
      <c r="D12" s="193" t="s">
        <v>2086</v>
      </c>
      <c r="E12" s="165" t="s">
        <v>0</v>
      </c>
      <c r="F12" s="166"/>
      <c r="G12" s="30"/>
      <c r="H12" s="135"/>
      <c r="I12" s="136"/>
      <c r="J12" s="55"/>
      <c r="K12" s="55"/>
      <c r="L12" s="55"/>
    </row>
    <row r="13" spans="1:12" s="70" customFormat="1" ht="50.1" customHeight="1" x14ac:dyDescent="0.45">
      <c r="A13" s="189" t="s">
        <v>3304</v>
      </c>
      <c r="B13" s="170">
        <v>120</v>
      </c>
      <c r="C13" s="171" t="s">
        <v>13</v>
      </c>
      <c r="D13" s="171" t="s">
        <v>16</v>
      </c>
      <c r="E13" s="172" t="s">
        <v>0</v>
      </c>
      <c r="F13" s="173"/>
      <c r="G13" s="68"/>
      <c r="H13" s="68"/>
      <c r="I13" s="68"/>
      <c r="J13" s="69"/>
      <c r="K13" s="69"/>
      <c r="L13" s="69"/>
    </row>
    <row r="14" spans="1:12" ht="50.1" customHeight="1" x14ac:dyDescent="0.45">
      <c r="A14" s="167" t="s">
        <v>3305</v>
      </c>
      <c r="B14" s="163">
        <v>120</v>
      </c>
      <c r="C14" s="164" t="s">
        <v>13</v>
      </c>
      <c r="D14" s="193" t="s">
        <v>16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88" t="s">
        <v>3306</v>
      </c>
      <c r="B15" s="163">
        <v>170</v>
      </c>
      <c r="C15" s="164" t="s">
        <v>13</v>
      </c>
      <c r="D15" s="164" t="s">
        <v>2086</v>
      </c>
      <c r="E15" s="165" t="s">
        <v>0</v>
      </c>
      <c r="F15" s="166" t="s">
        <v>3248</v>
      </c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3307</v>
      </c>
      <c r="B16" s="163">
        <v>170</v>
      </c>
      <c r="C16" s="164" t="s">
        <v>11</v>
      </c>
      <c r="D16" s="193" t="s">
        <v>16</v>
      </c>
      <c r="E16" s="165" t="s">
        <v>2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1167</v>
      </c>
      <c r="B17" s="163">
        <v>170</v>
      </c>
      <c r="C17" s="164" t="s">
        <v>11</v>
      </c>
      <c r="D17" s="193" t="s">
        <v>16</v>
      </c>
      <c r="E17" s="165" t="s">
        <v>2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3308</v>
      </c>
      <c r="B18" s="163">
        <v>120</v>
      </c>
      <c r="C18" s="164" t="s">
        <v>13</v>
      </c>
      <c r="D18" s="193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3309</v>
      </c>
      <c r="B19" s="163">
        <v>170</v>
      </c>
      <c r="C19" s="164" t="s">
        <v>11</v>
      </c>
      <c r="D19" s="193" t="s">
        <v>4</v>
      </c>
      <c r="E19" s="165" t="s">
        <v>2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3310</v>
      </c>
      <c r="B20" s="163">
        <v>120</v>
      </c>
      <c r="C20" s="164" t="s">
        <v>13</v>
      </c>
      <c r="D20" s="193" t="s">
        <v>16</v>
      </c>
      <c r="E20" s="165" t="s">
        <v>0</v>
      </c>
      <c r="F20" s="165"/>
      <c r="I20" s="29"/>
    </row>
    <row r="21" spans="1:12" ht="50.1" customHeight="1" x14ac:dyDescent="0.45">
      <c r="A21" s="167" t="s">
        <v>3311</v>
      </c>
      <c r="B21" s="163">
        <v>170</v>
      </c>
      <c r="C21" s="164" t="s">
        <v>11</v>
      </c>
      <c r="D21" s="193" t="s">
        <v>16</v>
      </c>
      <c r="E21" s="165" t="s">
        <v>2</v>
      </c>
      <c r="F21" s="165"/>
      <c r="I21" s="29"/>
    </row>
    <row r="22" spans="1:12" ht="50.1" customHeight="1" x14ac:dyDescent="0.45">
      <c r="A22" s="167" t="s">
        <v>3312</v>
      </c>
      <c r="B22" s="163">
        <v>170</v>
      </c>
      <c r="C22" s="164" t="s">
        <v>11</v>
      </c>
      <c r="D22" s="193" t="s">
        <v>16</v>
      </c>
      <c r="E22" s="165" t="s">
        <v>2</v>
      </c>
      <c r="F22" s="165"/>
      <c r="I22" s="29"/>
    </row>
    <row r="23" spans="1:12" ht="50.1" customHeight="1" x14ac:dyDescent="0.45">
      <c r="A23" s="174" t="s">
        <v>3313</v>
      </c>
      <c r="B23" s="168">
        <v>1.2</v>
      </c>
      <c r="C23" s="175" t="s">
        <v>13</v>
      </c>
      <c r="D23" s="214" t="s">
        <v>2086</v>
      </c>
      <c r="E23" s="176" t="s">
        <v>0</v>
      </c>
      <c r="F23" s="165" t="s">
        <v>3248</v>
      </c>
      <c r="I23" s="29"/>
    </row>
    <row r="24" spans="1:12" ht="50.1" customHeight="1" x14ac:dyDescent="0.45">
      <c r="A24" s="167" t="s">
        <v>3314</v>
      </c>
      <c r="B24" s="163">
        <v>170</v>
      </c>
      <c r="C24" s="164" t="s">
        <v>11</v>
      </c>
      <c r="D24" s="193" t="s">
        <v>16</v>
      </c>
      <c r="E24" s="165" t="s">
        <v>2</v>
      </c>
      <c r="F24" s="165"/>
      <c r="I24" s="29"/>
    </row>
    <row r="25" spans="1:12" ht="50.1" customHeight="1" x14ac:dyDescent="0.45">
      <c r="A25" s="167" t="s">
        <v>3315</v>
      </c>
      <c r="B25" s="163">
        <v>120</v>
      </c>
      <c r="C25" s="164" t="s">
        <v>13</v>
      </c>
      <c r="D25" s="193" t="s">
        <v>16</v>
      </c>
      <c r="E25" s="165" t="s">
        <v>0</v>
      </c>
      <c r="F25" s="165"/>
      <c r="I25" s="29"/>
    </row>
    <row r="26" spans="1:12" ht="50.1" customHeight="1" x14ac:dyDescent="0.45">
      <c r="A26" s="167" t="s">
        <v>3316</v>
      </c>
      <c r="B26" s="163">
        <v>120</v>
      </c>
      <c r="C26" s="164" t="s">
        <v>13</v>
      </c>
      <c r="D26" s="193" t="s">
        <v>16</v>
      </c>
      <c r="E26" s="165" t="s">
        <v>0</v>
      </c>
      <c r="F26" s="165"/>
      <c r="I26" s="29"/>
    </row>
    <row r="27" spans="1:12" ht="50.1" customHeight="1" x14ac:dyDescent="0.45">
      <c r="A27" s="167"/>
      <c r="B27" s="163"/>
      <c r="C27" s="164"/>
      <c r="D27" s="193"/>
      <c r="E27" s="165"/>
      <c r="F27" s="165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7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6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8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78"/>
      <c r="C52" s="166"/>
      <c r="D52" s="164"/>
      <c r="E52" s="165"/>
      <c r="F52" s="165"/>
    </row>
    <row r="53" spans="1:6" ht="50.1" customHeight="1" x14ac:dyDescent="0.25">
      <c r="A53" s="179" t="s">
        <v>10</v>
      </c>
      <c r="B53" s="179">
        <f>COUNTIF($C$3:$C$52,H1)</f>
        <v>0</v>
      </c>
      <c r="C53" s="180">
        <f>SUMIF($C$3:$C$52,H1,$B$3:$B$52)</f>
        <v>0</v>
      </c>
      <c r="D53" s="179"/>
      <c r="E53" s="179" t="s">
        <v>19</v>
      </c>
      <c r="F53" s="180">
        <f>SUMIF($D$3:$D$52,I1,$B$3:$B$52)</f>
        <v>2530</v>
      </c>
    </row>
    <row r="54" spans="1:6" ht="50.1" customHeight="1" x14ac:dyDescent="0.25">
      <c r="A54" s="181" t="s">
        <v>11</v>
      </c>
      <c r="B54" s="181">
        <f>COUNTIF($C$3:$C$52,H2)</f>
        <v>10</v>
      </c>
      <c r="C54" s="182">
        <f>SUMIF($C$3:$C$52,H2,$B$3:$B$52)</f>
        <v>1700</v>
      </c>
      <c r="D54" s="181"/>
      <c r="E54" s="181" t="s">
        <v>18</v>
      </c>
      <c r="F54" s="182">
        <f>SUMIF($D$3:$D$44,I2,$B$3:$B$44)</f>
        <v>510</v>
      </c>
    </row>
    <row r="55" spans="1:6" ht="50.1" customHeight="1" x14ac:dyDescent="0.35">
      <c r="A55" s="181" t="s">
        <v>29</v>
      </c>
      <c r="B55" s="181">
        <f>COUNTIF($C$3:$C$52,H3)</f>
        <v>14</v>
      </c>
      <c r="C55" s="182">
        <f>SUMIF($C$3:$C$52,H3,$B$3:$B$52)</f>
        <v>1611.2</v>
      </c>
      <c r="D55" s="181"/>
      <c r="E55" s="183" t="s">
        <v>27</v>
      </c>
      <c r="F55" s="182">
        <f>SUMIF($D$3:$D$44,I4,$B$3:$B$44)</f>
        <v>0</v>
      </c>
    </row>
    <row r="56" spans="1:6" ht="50.1" customHeight="1" x14ac:dyDescent="0.25">
      <c r="A56" s="181" t="s">
        <v>8</v>
      </c>
      <c r="B56" s="181">
        <f>COUNTIF($C$3:$C$52,H4)</f>
        <v>0</v>
      </c>
      <c r="C56" s="182">
        <f>SUMIF($C$3:$C$52,H4,$B$3:$B$52)</f>
        <v>0</v>
      </c>
      <c r="D56" s="181"/>
      <c r="E56" s="181" t="s">
        <v>21</v>
      </c>
      <c r="F56" s="182">
        <f>SUM(B55*140-C55+B56*120)</f>
        <v>348.79999999999995</v>
      </c>
    </row>
    <row r="57" spans="1:6" ht="50.1" customHeight="1" x14ac:dyDescent="0.25">
      <c r="A57" s="181" t="s">
        <v>7</v>
      </c>
      <c r="B57" s="181">
        <f>COUNTIF($C$3:$C$52,H5)</f>
        <v>0</v>
      </c>
      <c r="C57" s="182">
        <f>SUMIF($C$3:$C$52,H5,$B$3:$B$52)</f>
        <v>0</v>
      </c>
      <c r="D57" s="181"/>
      <c r="E57" s="181" t="s">
        <v>20</v>
      </c>
      <c r="F57" s="182">
        <f>SUM(F54+F56)</f>
        <v>858.8</v>
      </c>
    </row>
    <row r="58" spans="1:6" ht="50.1" customHeight="1" x14ac:dyDescent="0.35">
      <c r="A58" s="184" t="s">
        <v>23</v>
      </c>
      <c r="B58" s="184">
        <f>SUM(B53:B57)</f>
        <v>24</v>
      </c>
      <c r="C58" s="185">
        <f>SUM(C53:C57)</f>
        <v>3311.2</v>
      </c>
      <c r="D58" s="184"/>
      <c r="E58" s="186" t="s">
        <v>30</v>
      </c>
      <c r="F58" s="187">
        <f>SUM(C58+F56)</f>
        <v>3660</v>
      </c>
    </row>
    <row r="59" spans="1:6" ht="50.1" customHeight="1" x14ac:dyDescent="0.35">
      <c r="A59" s="181" t="s">
        <v>25</v>
      </c>
      <c r="B59" s="184">
        <f>COUNTIF($E$3:$E$52,H6)</f>
        <v>15</v>
      </c>
      <c r="C59" s="306"/>
      <c r="D59" s="306"/>
      <c r="E59" s="306"/>
      <c r="F59" s="306"/>
    </row>
    <row r="60" spans="1:6" ht="50.1" customHeight="1" x14ac:dyDescent="0.35">
      <c r="A60" s="181" t="s">
        <v>31</v>
      </c>
      <c r="B60" s="184">
        <f>COUNTIF(E3:E52,#REF!)</f>
        <v>0</v>
      </c>
      <c r="C60" s="306"/>
      <c r="D60" s="306"/>
      <c r="E60" s="306"/>
      <c r="F60" s="306"/>
    </row>
    <row r="61" spans="1:6" ht="50.1" customHeight="1" x14ac:dyDescent="0.35">
      <c r="A61" s="181" t="s">
        <v>33</v>
      </c>
      <c r="B61" s="184">
        <f>COUNTIF(E3:E52,H8)</f>
        <v>0</v>
      </c>
      <c r="C61" s="306"/>
      <c r="D61" s="306"/>
      <c r="E61" s="306"/>
      <c r="F61" s="306"/>
    </row>
    <row r="62" spans="1:6" ht="50.1" customHeight="1" x14ac:dyDescent="0.35">
      <c r="A62" s="181" t="s">
        <v>24</v>
      </c>
      <c r="B62" s="184">
        <f>COUNTIF($E$3:$E$52,H7)</f>
        <v>8</v>
      </c>
      <c r="C62" s="306"/>
      <c r="D62" s="306"/>
      <c r="E62" s="306"/>
      <c r="F62" s="306"/>
    </row>
    <row r="63" spans="1:6" ht="50.1" customHeight="1" x14ac:dyDescent="0.35">
      <c r="A63" s="181" t="s">
        <v>26</v>
      </c>
      <c r="B63" s="184">
        <f>COUNTIF($E$3:$E$52,H9)</f>
        <v>1</v>
      </c>
      <c r="C63" s="306"/>
      <c r="D63" s="306"/>
      <c r="E63" s="306"/>
      <c r="F63" s="306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E3:E52">
      <formula1>$H$6:$H$9</formula1>
    </dataValidation>
    <dataValidation type="list" allowBlank="1" showInputMessage="1" showErrorMessage="1" sqref="D3:D52">
      <formula1>$I$1:$I$5</formula1>
    </dataValidation>
    <dataValidation type="list" allowBlank="1" showInputMessage="1" showErrorMessage="1" sqref="C3:C52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49" zoomScale="62" zoomScaleNormal="62" workbookViewId="0">
      <selection activeCell="A17" sqref="A17"/>
    </sheetView>
  </sheetViews>
  <sheetFormatPr defaultRowHeight="15" x14ac:dyDescent="0.25"/>
  <cols>
    <col min="1" max="1" width="76.285156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3321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3317</v>
      </c>
      <c r="B3" s="163">
        <v>120</v>
      </c>
      <c r="C3" s="164" t="s">
        <v>13</v>
      </c>
      <c r="D3" s="193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3318</v>
      </c>
      <c r="B4" s="163">
        <v>170</v>
      </c>
      <c r="C4" s="164" t="s">
        <v>11</v>
      </c>
      <c r="D4" s="193" t="s">
        <v>16</v>
      </c>
      <c r="E4" s="165" t="s">
        <v>2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3319</v>
      </c>
      <c r="B5" s="163">
        <v>170</v>
      </c>
      <c r="C5" s="164" t="s">
        <v>11</v>
      </c>
      <c r="D5" s="193" t="s">
        <v>4</v>
      </c>
      <c r="E5" s="165" t="s">
        <v>2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3320</v>
      </c>
      <c r="B6" s="163">
        <v>120</v>
      </c>
      <c r="C6" s="164" t="s">
        <v>13</v>
      </c>
      <c r="D6" s="193" t="s">
        <v>16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563</v>
      </c>
      <c r="B7" s="163">
        <v>120</v>
      </c>
      <c r="C7" s="164" t="s">
        <v>13</v>
      </c>
      <c r="D7" s="193" t="s">
        <v>16</v>
      </c>
      <c r="E7" s="165" t="s">
        <v>0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3322</v>
      </c>
      <c r="B8" s="168">
        <v>120</v>
      </c>
      <c r="C8" s="164" t="s">
        <v>13</v>
      </c>
      <c r="D8" s="193" t="s">
        <v>2086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3323</v>
      </c>
      <c r="B9" s="163">
        <v>120</v>
      </c>
      <c r="C9" s="164" t="s">
        <v>13</v>
      </c>
      <c r="D9" s="193" t="s">
        <v>16</v>
      </c>
      <c r="E9" s="165" t="s">
        <v>0</v>
      </c>
      <c r="F9" s="166"/>
      <c r="G9" s="30"/>
      <c r="H9" s="135" t="s">
        <v>3265</v>
      </c>
      <c r="I9" s="136"/>
      <c r="J9" s="55"/>
      <c r="K9" s="55"/>
      <c r="L9" s="55"/>
    </row>
    <row r="10" spans="1:12" ht="50.1" customHeight="1" x14ac:dyDescent="0.45">
      <c r="A10" s="167" t="s">
        <v>3324</v>
      </c>
      <c r="B10" s="163">
        <v>170</v>
      </c>
      <c r="C10" s="164" t="s">
        <v>11</v>
      </c>
      <c r="D10" s="193" t="s">
        <v>4</v>
      </c>
      <c r="E10" s="165" t="s">
        <v>2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89" t="s">
        <v>797</v>
      </c>
      <c r="B11" s="170">
        <v>170</v>
      </c>
      <c r="C11" s="171" t="s">
        <v>11</v>
      </c>
      <c r="D11" s="171" t="s">
        <v>16</v>
      </c>
      <c r="E11" s="172" t="s">
        <v>2</v>
      </c>
      <c r="F11" s="173"/>
      <c r="G11" s="30"/>
      <c r="H11" s="135"/>
      <c r="I11" s="136"/>
      <c r="J11" s="55"/>
      <c r="K11" s="55"/>
      <c r="L11" s="55"/>
    </row>
    <row r="12" spans="1:12" ht="50.1" customHeight="1" x14ac:dyDescent="0.45">
      <c r="A12" s="167" t="s">
        <v>3325</v>
      </c>
      <c r="B12" s="163">
        <v>120</v>
      </c>
      <c r="C12" s="164" t="s">
        <v>13</v>
      </c>
      <c r="D12" s="193" t="s">
        <v>2086</v>
      </c>
      <c r="E12" s="165" t="s">
        <v>0</v>
      </c>
      <c r="F12" s="166"/>
      <c r="G12" s="30"/>
      <c r="H12" s="135"/>
      <c r="I12" s="136"/>
      <c r="J12" s="55"/>
      <c r="K12" s="55"/>
      <c r="L12" s="55"/>
    </row>
    <row r="13" spans="1:12" s="70" customFormat="1" ht="50.1" customHeight="1" x14ac:dyDescent="0.45">
      <c r="A13" s="191" t="s">
        <v>3326</v>
      </c>
      <c r="B13" s="192">
        <v>170</v>
      </c>
      <c r="C13" s="193" t="s">
        <v>11</v>
      </c>
      <c r="D13" s="193" t="s">
        <v>16</v>
      </c>
      <c r="E13" s="194" t="s">
        <v>2</v>
      </c>
      <c r="F13" s="195"/>
      <c r="G13" s="68"/>
      <c r="H13" s="68"/>
      <c r="I13" s="68"/>
      <c r="J13" s="69"/>
      <c r="K13" s="69"/>
      <c r="L13" s="69"/>
    </row>
    <row r="14" spans="1:12" ht="50.1" customHeight="1" x14ac:dyDescent="0.45">
      <c r="A14" s="167" t="s">
        <v>3327</v>
      </c>
      <c r="B14" s="163">
        <v>120</v>
      </c>
      <c r="C14" s="164" t="s">
        <v>13</v>
      </c>
      <c r="D14" s="193" t="s">
        <v>2086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88" t="s">
        <v>3328</v>
      </c>
      <c r="B15" s="163">
        <v>120</v>
      </c>
      <c r="C15" s="164" t="s">
        <v>13</v>
      </c>
      <c r="D15" s="164" t="s">
        <v>16</v>
      </c>
      <c r="E15" s="165" t="s">
        <v>0</v>
      </c>
      <c r="F15" s="166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3329</v>
      </c>
      <c r="B16" s="163">
        <v>120</v>
      </c>
      <c r="C16" s="164" t="s">
        <v>13</v>
      </c>
      <c r="D16" s="193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/>
      <c r="B17" s="163"/>
      <c r="C17" s="164"/>
      <c r="D17" s="193"/>
      <c r="E17" s="165"/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/>
      <c r="B18" s="163"/>
      <c r="C18" s="164"/>
      <c r="D18" s="193"/>
      <c r="E18" s="165"/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/>
      <c r="B19" s="163"/>
      <c r="C19" s="164"/>
      <c r="D19" s="193"/>
      <c r="E19" s="165"/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/>
      <c r="B20" s="163"/>
      <c r="C20" s="164"/>
      <c r="D20" s="193"/>
      <c r="E20" s="165"/>
      <c r="F20" s="165"/>
      <c r="I20" s="29"/>
    </row>
    <row r="21" spans="1:12" ht="50.1" customHeight="1" x14ac:dyDescent="0.45">
      <c r="A21" s="167"/>
      <c r="B21" s="163"/>
      <c r="C21" s="164"/>
      <c r="D21" s="193"/>
      <c r="E21" s="165"/>
      <c r="F21" s="165"/>
      <c r="I21" s="29"/>
    </row>
    <row r="22" spans="1:12" ht="50.1" customHeight="1" x14ac:dyDescent="0.45">
      <c r="A22" s="167"/>
      <c r="B22" s="163"/>
      <c r="C22" s="164"/>
      <c r="D22" s="193"/>
      <c r="E22" s="165"/>
      <c r="F22" s="165"/>
      <c r="I22" s="29"/>
    </row>
    <row r="23" spans="1:12" ht="50.1" customHeight="1" x14ac:dyDescent="0.45">
      <c r="A23" s="174"/>
      <c r="B23" s="168"/>
      <c r="C23" s="175"/>
      <c r="D23" s="214"/>
      <c r="E23" s="176"/>
      <c r="F23" s="165"/>
      <c r="I23" s="29"/>
    </row>
    <row r="24" spans="1:12" ht="50.1" customHeight="1" x14ac:dyDescent="0.45">
      <c r="A24" s="167"/>
      <c r="B24" s="163"/>
      <c r="C24" s="164"/>
      <c r="D24" s="193"/>
      <c r="E24" s="165"/>
      <c r="F24" s="165"/>
      <c r="I24" s="29"/>
    </row>
    <row r="25" spans="1:12" ht="50.1" customHeight="1" x14ac:dyDescent="0.45">
      <c r="A25" s="167"/>
      <c r="B25" s="163"/>
      <c r="C25" s="164"/>
      <c r="D25" s="193"/>
      <c r="E25" s="165"/>
      <c r="F25" s="165"/>
      <c r="I25" s="29"/>
    </row>
    <row r="26" spans="1:12" ht="50.1" customHeight="1" x14ac:dyDescent="0.45">
      <c r="A26" s="167"/>
      <c r="B26" s="163"/>
      <c r="C26" s="164"/>
      <c r="D26" s="193"/>
      <c r="E26" s="165"/>
      <c r="F26" s="165"/>
      <c r="I26" s="29"/>
    </row>
    <row r="27" spans="1:12" ht="50.1" customHeight="1" x14ac:dyDescent="0.45">
      <c r="A27" s="167"/>
      <c r="B27" s="163"/>
      <c r="C27" s="164"/>
      <c r="D27" s="193"/>
      <c r="E27" s="165"/>
      <c r="F27" s="165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67"/>
      <c r="B29" s="163"/>
      <c r="C29" s="164"/>
      <c r="D29" s="164"/>
      <c r="E29" s="165"/>
      <c r="F29" s="165"/>
    </row>
    <row r="30" spans="1:12" ht="50.1" customHeight="1" x14ac:dyDescent="0.45">
      <c r="A30" s="17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6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8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78"/>
      <c r="C52" s="166"/>
      <c r="D52" s="164"/>
      <c r="E52" s="165"/>
      <c r="F52" s="165"/>
    </row>
    <row r="53" spans="1:6" ht="50.1" customHeight="1" x14ac:dyDescent="0.25">
      <c r="A53" s="179" t="s">
        <v>10</v>
      </c>
      <c r="B53" s="179">
        <f>COUNTIF($C$3:$C$52,H1)</f>
        <v>0</v>
      </c>
      <c r="C53" s="180">
        <f>SUMIF($C$3:$C$52,H1,$B$3:$B$52)</f>
        <v>0</v>
      </c>
      <c r="D53" s="179"/>
      <c r="E53" s="179" t="s">
        <v>19</v>
      </c>
      <c r="F53" s="180">
        <f>SUMIF($D$3:$D$52,I1,$B$3:$B$52)</f>
        <v>1230</v>
      </c>
    </row>
    <row r="54" spans="1:6" ht="50.1" customHeight="1" x14ac:dyDescent="0.25">
      <c r="A54" s="181" t="s">
        <v>11</v>
      </c>
      <c r="B54" s="181">
        <f>COUNTIF($C$3:$C$52,H2)</f>
        <v>5</v>
      </c>
      <c r="C54" s="182">
        <f>SUMIF($C$3:$C$52,H2,$B$3:$B$52)</f>
        <v>850</v>
      </c>
      <c r="D54" s="181"/>
      <c r="E54" s="181" t="s">
        <v>18</v>
      </c>
      <c r="F54" s="182">
        <f>SUMIF($D$3:$D$44,I2,$B$3:$B$44)</f>
        <v>340</v>
      </c>
    </row>
    <row r="55" spans="1:6" ht="50.1" customHeight="1" x14ac:dyDescent="0.35">
      <c r="A55" s="181" t="s">
        <v>29</v>
      </c>
      <c r="B55" s="181">
        <f>COUNTIF($C$3:$C$52,H3)</f>
        <v>9</v>
      </c>
      <c r="C55" s="182">
        <f>SUMIF($C$3:$C$52,H3,$B$3:$B$52)</f>
        <v>1080</v>
      </c>
      <c r="D55" s="181"/>
      <c r="E55" s="183" t="s">
        <v>27</v>
      </c>
      <c r="F55" s="182">
        <f>SUMIF($D$3:$D$44,I4,$B$3:$B$44)</f>
        <v>0</v>
      </c>
    </row>
    <row r="56" spans="1:6" ht="50.1" customHeight="1" x14ac:dyDescent="0.25">
      <c r="A56" s="181" t="s">
        <v>8</v>
      </c>
      <c r="B56" s="181">
        <f>COUNTIF($C$3:$C$52,H4)</f>
        <v>0</v>
      </c>
      <c r="C56" s="182">
        <f>SUMIF($C$3:$C$52,H4,$B$3:$B$52)</f>
        <v>0</v>
      </c>
      <c r="D56" s="181"/>
      <c r="E56" s="181" t="s">
        <v>21</v>
      </c>
      <c r="F56" s="182">
        <f>SUM(B55*140-C55+B56*120)</f>
        <v>180</v>
      </c>
    </row>
    <row r="57" spans="1:6" ht="50.1" customHeight="1" x14ac:dyDescent="0.25">
      <c r="A57" s="181" t="s">
        <v>7</v>
      </c>
      <c r="B57" s="181">
        <f>COUNTIF($C$3:$C$52,H5)</f>
        <v>0</v>
      </c>
      <c r="C57" s="182">
        <f>SUMIF($C$3:$C$52,H5,$B$3:$B$52)</f>
        <v>0</v>
      </c>
      <c r="D57" s="181"/>
      <c r="E57" s="181" t="s">
        <v>20</v>
      </c>
      <c r="F57" s="182">
        <f>SUM(F54+F56)</f>
        <v>520</v>
      </c>
    </row>
    <row r="58" spans="1:6" ht="50.1" customHeight="1" x14ac:dyDescent="0.35">
      <c r="A58" s="184" t="s">
        <v>23</v>
      </c>
      <c r="B58" s="184">
        <f>SUM(B53:B57)</f>
        <v>14</v>
      </c>
      <c r="C58" s="185">
        <f>SUM(C53:C57)</f>
        <v>1930</v>
      </c>
      <c r="D58" s="184"/>
      <c r="E58" s="186" t="s">
        <v>30</v>
      </c>
      <c r="F58" s="187">
        <f>SUM(C58+F56)</f>
        <v>2110</v>
      </c>
    </row>
    <row r="59" spans="1:6" ht="50.1" customHeight="1" x14ac:dyDescent="0.35">
      <c r="A59" s="181" t="s">
        <v>25</v>
      </c>
      <c r="B59" s="184">
        <f>COUNTIF($E$3:$E$52,H6)</f>
        <v>9</v>
      </c>
      <c r="C59" s="306"/>
      <c r="D59" s="306"/>
      <c r="E59" s="306"/>
      <c r="F59" s="306"/>
    </row>
    <row r="60" spans="1:6" ht="50.1" customHeight="1" x14ac:dyDescent="0.35">
      <c r="A60" s="181" t="s">
        <v>31</v>
      </c>
      <c r="B60" s="184">
        <f>COUNTIF(E3:E52,#REF!)</f>
        <v>0</v>
      </c>
      <c r="C60" s="306"/>
      <c r="D60" s="306"/>
      <c r="E60" s="306"/>
      <c r="F60" s="306"/>
    </row>
    <row r="61" spans="1:6" ht="50.1" customHeight="1" x14ac:dyDescent="0.35">
      <c r="A61" s="181" t="s">
        <v>33</v>
      </c>
      <c r="B61" s="184">
        <f>COUNTIF(E3:E52,H8)</f>
        <v>0</v>
      </c>
      <c r="C61" s="306"/>
      <c r="D61" s="306"/>
      <c r="E61" s="306"/>
      <c r="F61" s="306"/>
    </row>
    <row r="62" spans="1:6" ht="50.1" customHeight="1" x14ac:dyDescent="0.35">
      <c r="A62" s="181" t="s">
        <v>24</v>
      </c>
      <c r="B62" s="184">
        <f>COUNTIF($E$3:$E$52,H7)</f>
        <v>5</v>
      </c>
      <c r="C62" s="306"/>
      <c r="D62" s="306"/>
      <c r="E62" s="306"/>
      <c r="F62" s="306"/>
    </row>
    <row r="63" spans="1:6" ht="50.1" customHeight="1" x14ac:dyDescent="0.35">
      <c r="A63" s="181" t="s">
        <v>26</v>
      </c>
      <c r="B63" s="184">
        <f>COUNTIF($E$3:$E$52,H9)</f>
        <v>0</v>
      </c>
      <c r="C63" s="306"/>
      <c r="D63" s="306"/>
      <c r="E63" s="306"/>
      <c r="F63" s="306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C3:C52">
      <formula1>$H$1:$H$5</formula1>
    </dataValidation>
    <dataValidation type="list" allowBlank="1" showInputMessage="1" showErrorMessage="1" sqref="D3:D52">
      <formula1>$I$1:$I$5</formula1>
    </dataValidation>
    <dataValidation type="list" allowBlank="1" showInputMessage="1" showErrorMessage="1" sqref="E3:E52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55" zoomScale="55" zoomScaleNormal="55" workbookViewId="0">
      <selection activeCell="E26" sqref="E26"/>
    </sheetView>
  </sheetViews>
  <sheetFormatPr defaultRowHeight="15" x14ac:dyDescent="0.25"/>
  <cols>
    <col min="1" max="1" width="76.285156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3330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3331</v>
      </c>
      <c r="B3" s="163">
        <v>120</v>
      </c>
      <c r="C3" s="164" t="s">
        <v>13</v>
      </c>
      <c r="D3" s="193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3332</v>
      </c>
      <c r="B4" s="163">
        <v>120</v>
      </c>
      <c r="C4" s="164" t="s">
        <v>13</v>
      </c>
      <c r="D4" s="193" t="s">
        <v>16</v>
      </c>
      <c r="E4" s="165" t="s">
        <v>0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202" t="s">
        <v>3333</v>
      </c>
      <c r="B5" s="163">
        <v>120</v>
      </c>
      <c r="C5" s="164" t="s">
        <v>13</v>
      </c>
      <c r="D5" s="193" t="s">
        <v>4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3334</v>
      </c>
      <c r="B6" s="163">
        <v>170</v>
      </c>
      <c r="C6" s="164" t="s">
        <v>11</v>
      </c>
      <c r="D6" s="193" t="s">
        <v>16</v>
      </c>
      <c r="E6" s="165" t="s">
        <v>2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202" t="s">
        <v>3335</v>
      </c>
      <c r="B7" s="163">
        <v>170</v>
      </c>
      <c r="C7" s="164" t="s">
        <v>11</v>
      </c>
      <c r="D7" s="193" t="s">
        <v>4</v>
      </c>
      <c r="E7" s="165" t="s">
        <v>2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202" t="s">
        <v>3336</v>
      </c>
      <c r="B8" s="168">
        <v>120</v>
      </c>
      <c r="C8" s="164" t="s">
        <v>13</v>
      </c>
      <c r="D8" s="193" t="s">
        <v>4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3337</v>
      </c>
      <c r="B9" s="163">
        <v>120</v>
      </c>
      <c r="C9" s="164" t="s">
        <v>13</v>
      </c>
      <c r="D9" s="193" t="s">
        <v>16</v>
      </c>
      <c r="E9" s="165" t="s">
        <v>0</v>
      </c>
      <c r="F9" s="166"/>
      <c r="G9" s="30"/>
      <c r="H9" s="135" t="s">
        <v>3265</v>
      </c>
      <c r="I9" s="136"/>
      <c r="J9" s="55"/>
      <c r="K9" s="55"/>
      <c r="L9" s="55"/>
    </row>
    <row r="10" spans="1:12" ht="50.1" customHeight="1" x14ac:dyDescent="0.45">
      <c r="A10" s="167" t="s">
        <v>3338</v>
      </c>
      <c r="B10" s="163">
        <v>170</v>
      </c>
      <c r="C10" s="164" t="s">
        <v>11</v>
      </c>
      <c r="D10" s="193" t="s">
        <v>16</v>
      </c>
      <c r="E10" s="165" t="s">
        <v>3265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91" t="s">
        <v>1254</v>
      </c>
      <c r="B11" s="192">
        <v>170</v>
      </c>
      <c r="C11" s="193" t="s">
        <v>11</v>
      </c>
      <c r="D11" s="193" t="s">
        <v>16</v>
      </c>
      <c r="E11" s="194" t="s">
        <v>2</v>
      </c>
      <c r="F11" s="195"/>
      <c r="G11" s="30"/>
      <c r="H11" s="135"/>
      <c r="I11" s="136"/>
      <c r="J11" s="55"/>
      <c r="K11" s="55"/>
      <c r="L11" s="55"/>
    </row>
    <row r="12" spans="1:12" ht="50.1" customHeight="1" x14ac:dyDescent="0.45">
      <c r="A12" s="167" t="s">
        <v>3339</v>
      </c>
      <c r="B12" s="163">
        <v>170</v>
      </c>
      <c r="C12" s="164" t="s">
        <v>11</v>
      </c>
      <c r="D12" s="193" t="s">
        <v>16</v>
      </c>
      <c r="E12" s="165" t="s">
        <v>3265</v>
      </c>
      <c r="F12" s="166"/>
      <c r="G12" s="30"/>
      <c r="H12" s="135"/>
      <c r="I12" s="136"/>
      <c r="J12" s="55"/>
      <c r="K12" s="55"/>
      <c r="L12" s="55"/>
    </row>
    <row r="13" spans="1:12" s="70" customFormat="1" ht="50.1" customHeight="1" x14ac:dyDescent="0.45">
      <c r="A13" s="191" t="s">
        <v>3340</v>
      </c>
      <c r="B13" s="192">
        <v>170</v>
      </c>
      <c r="C13" s="193" t="s">
        <v>11</v>
      </c>
      <c r="D13" s="193" t="s">
        <v>16</v>
      </c>
      <c r="E13" s="194" t="s">
        <v>2</v>
      </c>
      <c r="F13" s="195"/>
      <c r="G13" s="68"/>
      <c r="H13" s="68"/>
      <c r="I13" s="68"/>
      <c r="J13" s="69"/>
      <c r="K13" s="69"/>
      <c r="L13" s="69"/>
    </row>
    <row r="14" spans="1:12" ht="50.1" customHeight="1" x14ac:dyDescent="0.45">
      <c r="A14" s="167" t="s">
        <v>3341</v>
      </c>
      <c r="B14" s="163">
        <v>170</v>
      </c>
      <c r="C14" s="164" t="s">
        <v>11</v>
      </c>
      <c r="D14" s="193" t="s">
        <v>16</v>
      </c>
      <c r="E14" s="165" t="s">
        <v>2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69" t="s">
        <v>3342</v>
      </c>
      <c r="B15" s="170">
        <v>170</v>
      </c>
      <c r="C15" s="171" t="s">
        <v>11</v>
      </c>
      <c r="D15" s="171" t="s">
        <v>16</v>
      </c>
      <c r="E15" s="172" t="s">
        <v>2</v>
      </c>
      <c r="F15" s="173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3343</v>
      </c>
      <c r="B16" s="163">
        <v>120</v>
      </c>
      <c r="C16" s="164" t="s">
        <v>13</v>
      </c>
      <c r="D16" s="193" t="s">
        <v>16</v>
      </c>
      <c r="E16" s="165" t="s">
        <v>0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468</v>
      </c>
      <c r="B17" s="163">
        <v>120</v>
      </c>
      <c r="C17" s="164" t="s">
        <v>13</v>
      </c>
      <c r="D17" s="193" t="s">
        <v>16</v>
      </c>
      <c r="E17" s="165" t="s">
        <v>0</v>
      </c>
      <c r="F17" s="165"/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3344</v>
      </c>
      <c r="B18" s="163">
        <v>120</v>
      </c>
      <c r="C18" s="164" t="s">
        <v>13</v>
      </c>
      <c r="D18" s="193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3345</v>
      </c>
      <c r="B19" s="163">
        <v>120</v>
      </c>
      <c r="C19" s="164" t="s">
        <v>13</v>
      </c>
      <c r="D19" s="193" t="s">
        <v>16</v>
      </c>
      <c r="E19" s="165" t="s">
        <v>0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202" t="s">
        <v>3346</v>
      </c>
      <c r="B20" s="163">
        <v>170</v>
      </c>
      <c r="C20" s="164" t="s">
        <v>11</v>
      </c>
      <c r="D20" s="193" t="s">
        <v>4</v>
      </c>
      <c r="E20" s="165" t="s">
        <v>3265</v>
      </c>
      <c r="F20" s="165"/>
      <c r="I20" s="29"/>
    </row>
    <row r="21" spans="1:12" ht="50.1" customHeight="1" x14ac:dyDescent="0.45">
      <c r="A21" s="167" t="s">
        <v>3347</v>
      </c>
      <c r="B21" s="163">
        <v>170</v>
      </c>
      <c r="C21" s="164" t="s">
        <v>11</v>
      </c>
      <c r="D21" s="193" t="s">
        <v>2086</v>
      </c>
      <c r="E21" s="165" t="s">
        <v>0</v>
      </c>
      <c r="F21" s="165" t="s">
        <v>3355</v>
      </c>
      <c r="I21" s="29"/>
    </row>
    <row r="22" spans="1:12" ht="50.1" customHeight="1" x14ac:dyDescent="0.45">
      <c r="A22" s="167" t="s">
        <v>3348</v>
      </c>
      <c r="B22" s="163">
        <v>120</v>
      </c>
      <c r="C22" s="164" t="s">
        <v>13</v>
      </c>
      <c r="D22" s="193" t="s">
        <v>16</v>
      </c>
      <c r="E22" s="165" t="s">
        <v>0</v>
      </c>
      <c r="F22" s="165"/>
      <c r="I22" s="29"/>
    </row>
    <row r="23" spans="1:12" ht="50.1" customHeight="1" x14ac:dyDescent="0.45">
      <c r="A23" s="215" t="s">
        <v>3349</v>
      </c>
      <c r="B23" s="168">
        <v>120</v>
      </c>
      <c r="C23" s="175" t="s">
        <v>13</v>
      </c>
      <c r="D23" s="214" t="s">
        <v>4</v>
      </c>
      <c r="E23" s="176" t="s">
        <v>0</v>
      </c>
      <c r="F23" s="165"/>
      <c r="I23" s="29"/>
    </row>
    <row r="24" spans="1:12" ht="50.1" customHeight="1" x14ac:dyDescent="0.45">
      <c r="A24" s="167" t="s">
        <v>3350</v>
      </c>
      <c r="B24" s="163">
        <v>170</v>
      </c>
      <c r="C24" s="164" t="s">
        <v>11</v>
      </c>
      <c r="D24" s="193" t="s">
        <v>16</v>
      </c>
      <c r="E24" s="165" t="s">
        <v>2</v>
      </c>
      <c r="F24" s="165"/>
      <c r="I24" s="29"/>
    </row>
    <row r="25" spans="1:12" ht="50.1" customHeight="1" x14ac:dyDescent="0.45">
      <c r="A25" s="167" t="s">
        <v>3351</v>
      </c>
      <c r="B25" s="163">
        <v>120</v>
      </c>
      <c r="C25" s="164" t="s">
        <v>13</v>
      </c>
      <c r="D25" s="193" t="s">
        <v>4</v>
      </c>
      <c r="E25" s="165" t="s">
        <v>0</v>
      </c>
      <c r="F25" s="165"/>
      <c r="I25" s="29"/>
    </row>
    <row r="26" spans="1:12" ht="50.1" customHeight="1" x14ac:dyDescent="0.45">
      <c r="A26" s="167" t="s">
        <v>3352</v>
      </c>
      <c r="B26" s="163">
        <v>120</v>
      </c>
      <c r="C26" s="164" t="s">
        <v>13</v>
      </c>
      <c r="D26" s="193" t="s">
        <v>4</v>
      </c>
      <c r="E26" s="165" t="s">
        <v>0</v>
      </c>
      <c r="F26" s="165"/>
      <c r="I26" s="29"/>
    </row>
    <row r="27" spans="1:12" ht="50.1" customHeight="1" x14ac:dyDescent="0.45">
      <c r="A27" s="167" t="s">
        <v>3353</v>
      </c>
      <c r="B27" s="163">
        <v>120</v>
      </c>
      <c r="C27" s="164" t="s">
        <v>13</v>
      </c>
      <c r="D27" s="193" t="s">
        <v>16</v>
      </c>
      <c r="E27" s="165" t="s">
        <v>0</v>
      </c>
      <c r="F27" s="165"/>
    </row>
    <row r="28" spans="1:12" ht="50.1" customHeight="1" x14ac:dyDescent="0.45">
      <c r="A28" s="202" t="s">
        <v>3354</v>
      </c>
      <c r="B28" s="163">
        <v>120</v>
      </c>
      <c r="C28" s="164" t="s">
        <v>13</v>
      </c>
      <c r="D28" s="164" t="s">
        <v>4</v>
      </c>
      <c r="E28" s="165" t="s">
        <v>0</v>
      </c>
      <c r="F28" s="165"/>
    </row>
    <row r="29" spans="1:12" ht="50.1" customHeight="1" x14ac:dyDescent="0.45">
      <c r="A29" s="167" t="s">
        <v>3356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7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67"/>
      <c r="B44" s="163"/>
      <c r="C44" s="164"/>
      <c r="D44" s="164"/>
      <c r="E44" s="165"/>
      <c r="F44" s="165"/>
    </row>
    <row r="45" spans="1:6" ht="50.1" customHeight="1" x14ac:dyDescent="0.45">
      <c r="A45" s="177"/>
      <c r="B45" s="163"/>
      <c r="C45" s="164"/>
      <c r="D45" s="164"/>
      <c r="E45" s="165"/>
      <c r="F45" s="165"/>
    </row>
    <row r="46" spans="1:6" ht="50.1" customHeight="1" x14ac:dyDescent="0.45">
      <c r="A46" s="167"/>
      <c r="B46" s="168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78"/>
      <c r="C52" s="166"/>
      <c r="D52" s="164"/>
      <c r="E52" s="165"/>
      <c r="F52" s="165"/>
    </row>
    <row r="53" spans="1:6" ht="50.1" customHeight="1" x14ac:dyDescent="0.25">
      <c r="A53" s="179" t="s">
        <v>10</v>
      </c>
      <c r="B53" s="179">
        <f>COUNTIF($C$3:$C$52,H1)</f>
        <v>0</v>
      </c>
      <c r="C53" s="180">
        <f>SUMIF($C$3:$C$52,H1,$B$3:$B$52)</f>
        <v>0</v>
      </c>
      <c r="D53" s="179"/>
      <c r="E53" s="179" t="s">
        <v>19</v>
      </c>
      <c r="F53" s="180">
        <f>SUMIF($D$3:$D$52,I1,$B$3:$B$52)</f>
        <v>2560</v>
      </c>
    </row>
    <row r="54" spans="1:6" ht="50.1" customHeight="1" x14ac:dyDescent="0.25">
      <c r="A54" s="181" t="s">
        <v>11</v>
      </c>
      <c r="B54" s="181">
        <f>COUNTIF($C$3:$C$52,H2)</f>
        <v>11</v>
      </c>
      <c r="C54" s="182">
        <f>SUMIF($C$3:$C$52,H2,$B$3:$B$52)</f>
        <v>1870</v>
      </c>
      <c r="D54" s="181"/>
      <c r="E54" s="181" t="s">
        <v>18</v>
      </c>
      <c r="F54" s="182">
        <f>SUMIF($D$3:$D$44,I2,$B$3:$B$44)</f>
        <v>1060</v>
      </c>
    </row>
    <row r="55" spans="1:6" ht="50.1" customHeight="1" x14ac:dyDescent="0.35">
      <c r="A55" s="181" t="s">
        <v>29</v>
      </c>
      <c r="B55" s="181">
        <f>COUNTIF($C$3:$C$52,H3)</f>
        <v>16</v>
      </c>
      <c r="C55" s="182">
        <f>SUMIF($C$3:$C$52,H3,$B$3:$B$52)</f>
        <v>1920</v>
      </c>
      <c r="D55" s="181"/>
      <c r="E55" s="183" t="s">
        <v>27</v>
      </c>
      <c r="F55" s="182">
        <f>SUMIF($D$3:$D$44,I4,$B$3:$B$44)</f>
        <v>0</v>
      </c>
    </row>
    <row r="56" spans="1:6" ht="50.1" customHeight="1" x14ac:dyDescent="0.25">
      <c r="A56" s="181" t="s">
        <v>8</v>
      </c>
      <c r="B56" s="181">
        <f>COUNTIF($C$3:$C$52,H4)</f>
        <v>0</v>
      </c>
      <c r="C56" s="182">
        <f>SUMIF($C$3:$C$52,H4,$B$3:$B$52)</f>
        <v>0</v>
      </c>
      <c r="D56" s="181"/>
      <c r="E56" s="181" t="s">
        <v>21</v>
      </c>
      <c r="F56" s="182">
        <f>SUM(B55*140-C55+B56*120)</f>
        <v>320</v>
      </c>
    </row>
    <row r="57" spans="1:6" ht="50.1" customHeight="1" x14ac:dyDescent="0.25">
      <c r="A57" s="181" t="s">
        <v>7</v>
      </c>
      <c r="B57" s="181">
        <f>COUNTIF($C$3:$C$52,H5)</f>
        <v>0</v>
      </c>
      <c r="C57" s="182">
        <f>SUMIF($C$3:$C$52,H5,$B$3:$B$52)</f>
        <v>0</v>
      </c>
      <c r="D57" s="181"/>
      <c r="E57" s="181" t="s">
        <v>20</v>
      </c>
      <c r="F57" s="182">
        <f>SUM(F54+F56)</f>
        <v>1380</v>
      </c>
    </row>
    <row r="58" spans="1:6" ht="50.1" customHeight="1" x14ac:dyDescent="0.35">
      <c r="A58" s="184" t="s">
        <v>23</v>
      </c>
      <c r="B58" s="184">
        <f>SUM(B53:B57)</f>
        <v>27</v>
      </c>
      <c r="C58" s="185">
        <f>SUM(C53:C57)</f>
        <v>3790</v>
      </c>
      <c r="D58" s="184"/>
      <c r="E58" s="186" t="s">
        <v>30</v>
      </c>
      <c r="F58" s="187">
        <f>SUM(C58+F56)</f>
        <v>4110</v>
      </c>
    </row>
    <row r="59" spans="1:6" ht="50.1" customHeight="1" x14ac:dyDescent="0.35">
      <c r="A59" s="181" t="s">
        <v>25</v>
      </c>
      <c r="B59" s="184">
        <f>COUNTIF($E$3:$E$52,H6)</f>
        <v>17</v>
      </c>
      <c r="C59" s="306"/>
      <c r="D59" s="306"/>
      <c r="E59" s="306"/>
      <c r="F59" s="306"/>
    </row>
    <row r="60" spans="1:6" ht="50.1" customHeight="1" x14ac:dyDescent="0.35">
      <c r="A60" s="181" t="s">
        <v>31</v>
      </c>
      <c r="B60" s="184">
        <f>COUNTIF(E3:E52,#REF!)</f>
        <v>0</v>
      </c>
      <c r="C60" s="306"/>
      <c r="D60" s="306"/>
      <c r="E60" s="306"/>
      <c r="F60" s="306"/>
    </row>
    <row r="61" spans="1:6" ht="50.1" customHeight="1" x14ac:dyDescent="0.35">
      <c r="A61" s="181" t="s">
        <v>33</v>
      </c>
      <c r="B61" s="184">
        <f>COUNTIF(E3:E52,H8)</f>
        <v>0</v>
      </c>
      <c r="C61" s="306"/>
      <c r="D61" s="306"/>
      <c r="E61" s="306"/>
      <c r="F61" s="306"/>
    </row>
    <row r="62" spans="1:6" ht="50.1" customHeight="1" x14ac:dyDescent="0.35">
      <c r="A62" s="181" t="s">
        <v>24</v>
      </c>
      <c r="B62" s="184">
        <f>COUNTIF($E$3:$E$52,H7)</f>
        <v>7</v>
      </c>
      <c r="C62" s="306"/>
      <c r="D62" s="306"/>
      <c r="E62" s="306"/>
      <c r="F62" s="306"/>
    </row>
    <row r="63" spans="1:6" ht="50.1" customHeight="1" x14ac:dyDescent="0.35">
      <c r="A63" s="181" t="s">
        <v>26</v>
      </c>
      <c r="B63" s="184">
        <f>COUNTIF($E$3:$E$52,H9)</f>
        <v>3</v>
      </c>
      <c r="C63" s="306"/>
      <c r="D63" s="306"/>
      <c r="E63" s="306"/>
      <c r="F63" s="306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E3:E52">
      <formula1>$H$6:$H$9</formula1>
    </dataValidation>
    <dataValidation type="list" allowBlank="1" showInputMessage="1" showErrorMessage="1" sqref="D3:D52">
      <formula1>$I$1:$I$5</formula1>
    </dataValidation>
    <dataValidation type="list" allowBlank="1" showInputMessage="1" showErrorMessage="1" sqref="C3:C52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E27" sqref="E27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3357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16" t="s">
        <v>2448</v>
      </c>
      <c r="B3" s="217">
        <v>120</v>
      </c>
      <c r="C3" s="218" t="s">
        <v>13</v>
      </c>
      <c r="D3" s="219" t="s">
        <v>16</v>
      </c>
      <c r="E3" s="220" t="s">
        <v>0</v>
      </c>
      <c r="F3" s="221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2" t="s">
        <v>3358</v>
      </c>
      <c r="B4" s="217">
        <v>120</v>
      </c>
      <c r="C4" s="218" t="s">
        <v>13</v>
      </c>
      <c r="D4" s="219" t="s">
        <v>16</v>
      </c>
      <c r="E4" s="220" t="s">
        <v>0</v>
      </c>
      <c r="F4" s="221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2" t="s">
        <v>3359</v>
      </c>
      <c r="B5" s="217">
        <v>120</v>
      </c>
      <c r="C5" s="218" t="s">
        <v>13</v>
      </c>
      <c r="D5" s="219" t="s">
        <v>16</v>
      </c>
      <c r="E5" s="220" t="s">
        <v>0</v>
      </c>
      <c r="F5" s="221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2" t="s">
        <v>3360</v>
      </c>
      <c r="B6" s="217">
        <v>120</v>
      </c>
      <c r="C6" s="218" t="s">
        <v>13</v>
      </c>
      <c r="D6" s="219" t="s">
        <v>16</v>
      </c>
      <c r="E6" s="220" t="s">
        <v>0</v>
      </c>
      <c r="F6" s="221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2" t="s">
        <v>3361</v>
      </c>
      <c r="B7" s="217">
        <v>120</v>
      </c>
      <c r="C7" s="218" t="s">
        <v>13</v>
      </c>
      <c r="D7" s="219" t="s">
        <v>16</v>
      </c>
      <c r="E7" s="220" t="s">
        <v>0</v>
      </c>
      <c r="F7" s="221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2" t="s">
        <v>3362</v>
      </c>
      <c r="B8" s="223">
        <v>170</v>
      </c>
      <c r="C8" s="218" t="s">
        <v>11</v>
      </c>
      <c r="D8" s="219" t="s">
        <v>4</v>
      </c>
      <c r="E8" s="220" t="s">
        <v>2</v>
      </c>
      <c r="F8" s="221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2" t="s">
        <v>3363</v>
      </c>
      <c r="B9" s="217">
        <v>170</v>
      </c>
      <c r="C9" s="218" t="s">
        <v>11</v>
      </c>
      <c r="D9" s="219" t="s">
        <v>16</v>
      </c>
      <c r="E9" s="220" t="s">
        <v>0</v>
      </c>
      <c r="F9" s="221" t="s">
        <v>1706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2" t="s">
        <v>3364</v>
      </c>
      <c r="B10" s="217">
        <v>120</v>
      </c>
      <c r="C10" s="218" t="s">
        <v>13</v>
      </c>
      <c r="D10" s="219" t="s">
        <v>16</v>
      </c>
      <c r="E10" s="220" t="s">
        <v>0</v>
      </c>
      <c r="F10" s="221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3365</v>
      </c>
      <c r="B11" s="225">
        <v>170</v>
      </c>
      <c r="C11" s="219" t="s">
        <v>11</v>
      </c>
      <c r="D11" s="219" t="s">
        <v>4</v>
      </c>
      <c r="E11" s="226" t="s">
        <v>3265</v>
      </c>
      <c r="F11" s="227" t="s">
        <v>3366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3367</v>
      </c>
      <c r="B12" s="228">
        <v>120</v>
      </c>
      <c r="C12" s="229" t="s">
        <v>13</v>
      </c>
      <c r="D12" s="229" t="s">
        <v>16</v>
      </c>
      <c r="E12" s="230" t="s">
        <v>0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3368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2" t="s">
        <v>3369</v>
      </c>
      <c r="B14" s="217">
        <v>120</v>
      </c>
      <c r="C14" s="218" t="s">
        <v>13</v>
      </c>
      <c r="D14" s="219" t="s">
        <v>4</v>
      </c>
      <c r="E14" s="220" t="s">
        <v>0</v>
      </c>
      <c r="F14" s="221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3370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2" t="s">
        <v>1802</v>
      </c>
      <c r="B16" s="217">
        <v>170</v>
      </c>
      <c r="C16" s="218" t="s">
        <v>11</v>
      </c>
      <c r="D16" s="219" t="s">
        <v>16</v>
      </c>
      <c r="E16" s="220" t="s">
        <v>3265</v>
      </c>
      <c r="F16" s="220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2" t="s">
        <v>3371</v>
      </c>
      <c r="B17" s="217">
        <v>170</v>
      </c>
      <c r="C17" s="218" t="s">
        <v>11</v>
      </c>
      <c r="D17" s="219" t="s">
        <v>4</v>
      </c>
      <c r="E17" s="220" t="s">
        <v>2</v>
      </c>
      <c r="F17" s="220"/>
      <c r="G17" s="68"/>
      <c r="H17" s="68"/>
      <c r="I17" s="68"/>
      <c r="J17" s="69"/>
      <c r="K17" s="69"/>
      <c r="L17" s="69"/>
    </row>
    <row r="18" spans="1:12" ht="30" customHeight="1" x14ac:dyDescent="0.25">
      <c r="A18" s="222" t="s">
        <v>3372</v>
      </c>
      <c r="B18" s="217">
        <v>120</v>
      </c>
      <c r="C18" s="218" t="s">
        <v>13</v>
      </c>
      <c r="D18" s="219" t="s">
        <v>4</v>
      </c>
      <c r="E18" s="220" t="s">
        <v>0</v>
      </c>
      <c r="F18" s="220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3373</v>
      </c>
      <c r="B19" s="217">
        <v>120</v>
      </c>
      <c r="C19" s="218" t="s">
        <v>13</v>
      </c>
      <c r="D19" s="219" t="s">
        <v>16</v>
      </c>
      <c r="E19" s="220" t="s">
        <v>0</v>
      </c>
      <c r="F19" s="220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3374</v>
      </c>
      <c r="B20" s="217">
        <v>170</v>
      </c>
      <c r="C20" s="218" t="s">
        <v>11</v>
      </c>
      <c r="D20" s="219" t="s">
        <v>16</v>
      </c>
      <c r="E20" s="220" t="s">
        <v>2</v>
      </c>
      <c r="F20" s="220"/>
      <c r="I20" s="29"/>
    </row>
    <row r="21" spans="1:12" ht="30" customHeight="1" x14ac:dyDescent="0.25">
      <c r="A21" s="224" t="s">
        <v>3375</v>
      </c>
      <c r="B21" s="217">
        <v>120</v>
      </c>
      <c r="C21" s="218" t="s">
        <v>13</v>
      </c>
      <c r="D21" s="219" t="s">
        <v>16</v>
      </c>
      <c r="E21" s="220" t="s">
        <v>0</v>
      </c>
      <c r="F21" s="220"/>
      <c r="I21" s="29"/>
    </row>
    <row r="22" spans="1:12" ht="30" customHeight="1" x14ac:dyDescent="0.25">
      <c r="A22" s="224" t="s">
        <v>3376</v>
      </c>
      <c r="B22" s="217">
        <v>170</v>
      </c>
      <c r="C22" s="218" t="s">
        <v>11</v>
      </c>
      <c r="D22" s="219" t="s">
        <v>2086</v>
      </c>
      <c r="E22" s="220" t="s">
        <v>2</v>
      </c>
      <c r="F22" s="220"/>
      <c r="I22" s="29"/>
    </row>
    <row r="23" spans="1:12" ht="30" customHeight="1" x14ac:dyDescent="0.25">
      <c r="A23" s="236" t="s">
        <v>3377</v>
      </c>
      <c r="B23" s="223">
        <v>120</v>
      </c>
      <c r="C23" s="232" t="s">
        <v>13</v>
      </c>
      <c r="D23" s="233" t="s">
        <v>4</v>
      </c>
      <c r="E23" s="234" t="s">
        <v>0</v>
      </c>
      <c r="F23" s="220"/>
      <c r="I23" s="29"/>
    </row>
    <row r="24" spans="1:12" ht="30" customHeight="1" x14ac:dyDescent="0.25">
      <c r="A24" s="224" t="s">
        <v>3378</v>
      </c>
      <c r="B24" s="217">
        <v>120</v>
      </c>
      <c r="C24" s="218" t="s">
        <v>13</v>
      </c>
      <c r="D24" s="219" t="s">
        <v>16</v>
      </c>
      <c r="E24" s="220" t="s">
        <v>0</v>
      </c>
      <c r="F24" s="220"/>
      <c r="I24" s="29"/>
    </row>
    <row r="25" spans="1:12" ht="30" customHeight="1" x14ac:dyDescent="0.25">
      <c r="A25" s="224" t="s">
        <v>3379</v>
      </c>
      <c r="B25" s="217">
        <v>120</v>
      </c>
      <c r="C25" s="218" t="s">
        <v>13</v>
      </c>
      <c r="D25" s="219" t="s">
        <v>16</v>
      </c>
      <c r="E25" s="220" t="s">
        <v>0</v>
      </c>
      <c r="F25" s="220"/>
      <c r="I25" s="29"/>
    </row>
    <row r="26" spans="1:12" ht="30" customHeight="1" x14ac:dyDescent="0.25">
      <c r="A26" s="222" t="s">
        <v>3380</v>
      </c>
      <c r="B26" s="217">
        <v>120</v>
      </c>
      <c r="C26" s="218" t="s">
        <v>13</v>
      </c>
      <c r="D26" s="219" t="s">
        <v>16</v>
      </c>
      <c r="E26" s="220" t="s">
        <v>0</v>
      </c>
      <c r="F26" s="220"/>
      <c r="I26" s="29"/>
    </row>
    <row r="27" spans="1:12" ht="30" customHeight="1" x14ac:dyDescent="0.25">
      <c r="A27" s="222" t="s">
        <v>3381</v>
      </c>
      <c r="B27" s="217">
        <v>120</v>
      </c>
      <c r="C27" s="218" t="s">
        <v>13</v>
      </c>
      <c r="D27" s="219" t="s">
        <v>4</v>
      </c>
      <c r="E27" s="220" t="s">
        <v>0</v>
      </c>
      <c r="F27" s="220"/>
    </row>
    <row r="28" spans="1:12" ht="30" customHeight="1" x14ac:dyDescent="0.25">
      <c r="A28" s="222" t="s">
        <v>3382</v>
      </c>
      <c r="B28" s="217">
        <v>170</v>
      </c>
      <c r="C28" s="218" t="s">
        <v>11</v>
      </c>
      <c r="D28" s="218" t="s">
        <v>16</v>
      </c>
      <c r="E28" s="220" t="s">
        <v>2</v>
      </c>
      <c r="F28" s="220"/>
    </row>
    <row r="29" spans="1:12" ht="30" customHeight="1" x14ac:dyDescent="0.25">
      <c r="A29" s="222"/>
      <c r="B29" s="217"/>
      <c r="C29" s="218"/>
      <c r="D29" s="218"/>
      <c r="E29" s="220"/>
      <c r="F29" s="220"/>
    </row>
    <row r="30" spans="1:12" ht="30" customHeight="1" x14ac:dyDescent="0.25">
      <c r="A30" s="235"/>
      <c r="B30" s="217"/>
      <c r="C30" s="218"/>
      <c r="D30" s="218"/>
      <c r="E30" s="220"/>
      <c r="F30" s="220"/>
    </row>
    <row r="31" spans="1:12" ht="30" customHeight="1" x14ac:dyDescent="0.25">
      <c r="A31" s="235"/>
      <c r="B31" s="217"/>
      <c r="C31" s="218"/>
      <c r="D31" s="218"/>
      <c r="E31" s="220"/>
      <c r="F31" s="220"/>
    </row>
    <row r="32" spans="1:12" ht="30" customHeight="1" x14ac:dyDescent="0.25">
      <c r="A32" s="235"/>
      <c r="B32" s="217"/>
      <c r="C32" s="218"/>
      <c r="D32" s="218"/>
      <c r="E32" s="220"/>
      <c r="F32" s="220"/>
    </row>
    <row r="33" spans="1:6" ht="30" customHeight="1" x14ac:dyDescent="0.25">
      <c r="A33" s="235"/>
      <c r="B33" s="217"/>
      <c r="C33" s="218"/>
      <c r="D33" s="218"/>
      <c r="E33" s="220"/>
      <c r="F33" s="220"/>
    </row>
    <row r="34" spans="1:6" ht="30" customHeight="1" x14ac:dyDescent="0.25">
      <c r="A34" s="235"/>
      <c r="B34" s="217"/>
      <c r="C34" s="218"/>
      <c r="D34" s="218"/>
      <c r="E34" s="220"/>
      <c r="F34" s="220"/>
    </row>
    <row r="35" spans="1:6" ht="30" customHeight="1" x14ac:dyDescent="0.25">
      <c r="A35" s="235"/>
      <c r="B35" s="217"/>
      <c r="C35" s="218"/>
      <c r="D35" s="218"/>
      <c r="E35" s="220"/>
      <c r="F35" s="220"/>
    </row>
    <row r="36" spans="1:6" ht="30" customHeight="1" x14ac:dyDescent="0.25">
      <c r="A36" s="235"/>
      <c r="B36" s="217"/>
      <c r="C36" s="218"/>
      <c r="D36" s="218"/>
      <c r="E36" s="220"/>
      <c r="F36" s="220"/>
    </row>
    <row r="37" spans="1:6" ht="30" customHeight="1" x14ac:dyDescent="0.25">
      <c r="A37" s="235"/>
      <c r="B37" s="217"/>
      <c r="C37" s="218"/>
      <c r="D37" s="218"/>
      <c r="E37" s="220"/>
      <c r="F37" s="220"/>
    </row>
    <row r="38" spans="1:6" ht="30" customHeight="1" x14ac:dyDescent="0.25">
      <c r="A38" s="235"/>
      <c r="B38" s="217"/>
      <c r="C38" s="218"/>
      <c r="D38" s="218"/>
      <c r="E38" s="220"/>
      <c r="F38" s="220"/>
    </row>
    <row r="39" spans="1:6" ht="30" customHeight="1" x14ac:dyDescent="0.25">
      <c r="A39" s="235"/>
      <c r="B39" s="217"/>
      <c r="C39" s="218"/>
      <c r="D39" s="218"/>
      <c r="E39" s="220"/>
      <c r="F39" s="220"/>
    </row>
    <row r="40" spans="1:6" ht="30" customHeight="1" x14ac:dyDescent="0.25">
      <c r="A40" s="235"/>
      <c r="B40" s="217"/>
      <c r="C40" s="218"/>
      <c r="D40" s="218"/>
      <c r="E40" s="220"/>
      <c r="F40" s="220"/>
    </row>
    <row r="41" spans="1:6" ht="30" customHeight="1" x14ac:dyDescent="0.25">
      <c r="A41" s="235"/>
      <c r="B41" s="217"/>
      <c r="C41" s="218"/>
      <c r="D41" s="218"/>
      <c r="E41" s="220"/>
      <c r="F41" s="220"/>
    </row>
    <row r="42" spans="1:6" ht="30" customHeight="1" x14ac:dyDescent="0.25">
      <c r="A42" s="235"/>
      <c r="B42" s="217"/>
      <c r="C42" s="218"/>
      <c r="D42" s="218"/>
      <c r="E42" s="220"/>
      <c r="F42" s="220"/>
    </row>
    <row r="43" spans="1:6" ht="30" customHeight="1" x14ac:dyDescent="0.25">
      <c r="A43" s="235"/>
      <c r="B43" s="217"/>
      <c r="C43" s="218"/>
      <c r="D43" s="218"/>
      <c r="E43" s="220"/>
      <c r="F43" s="220"/>
    </row>
    <row r="44" spans="1:6" ht="30" customHeight="1" x14ac:dyDescent="0.25">
      <c r="A44" s="222"/>
      <c r="B44" s="217"/>
      <c r="C44" s="218"/>
      <c r="D44" s="218"/>
      <c r="E44" s="220"/>
      <c r="F44" s="220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2360</v>
      </c>
    </row>
    <row r="46" spans="1:6" ht="30" customHeight="1" x14ac:dyDescent="0.25">
      <c r="A46" s="241" t="s">
        <v>11</v>
      </c>
      <c r="B46" s="241">
        <f>COUNTIF($C$3:$C$44,H2)</f>
        <v>8</v>
      </c>
      <c r="C46" s="242">
        <f>SUMIF($C$3:$C$44,H2,$B$3:$B$44)</f>
        <v>1360</v>
      </c>
      <c r="D46" s="241"/>
      <c r="E46" s="241" t="s">
        <v>18</v>
      </c>
      <c r="F46" s="242">
        <f>SUMIF($D$3:$D$44,I2,$B$3:$B$44)</f>
        <v>990</v>
      </c>
    </row>
    <row r="47" spans="1:6" ht="30" customHeight="1" x14ac:dyDescent="0.25">
      <c r="A47" s="241" t="s">
        <v>29</v>
      </c>
      <c r="B47" s="241">
        <f>COUNTIF($C$3:$C$44,H3)</f>
        <v>18</v>
      </c>
      <c r="C47" s="242">
        <f>SUMIF($C$3:$C$44,H3,$B$3:$B$44)</f>
        <v>2160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360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1350</v>
      </c>
    </row>
    <row r="50" spans="1:6" ht="30" customHeight="1" x14ac:dyDescent="0.25">
      <c r="A50" s="244" t="s">
        <v>23</v>
      </c>
      <c r="B50" s="244">
        <f>SUM(B45:B49)</f>
        <v>26</v>
      </c>
      <c r="C50" s="245">
        <f>SUM(C45:C49)</f>
        <v>3520</v>
      </c>
      <c r="D50" s="244"/>
      <c r="E50" s="246" t="s">
        <v>30</v>
      </c>
      <c r="F50" s="247">
        <f>SUM(C50+F48)</f>
        <v>3880</v>
      </c>
    </row>
    <row r="51" spans="1:6" ht="30" customHeight="1" x14ac:dyDescent="0.25">
      <c r="A51" s="241" t="s">
        <v>25</v>
      </c>
      <c r="B51" s="244">
        <f>COUNTIF($E$3:$E$44,H6)</f>
        <v>19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5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A33" sqref="A33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3383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16" t="s">
        <v>3384</v>
      </c>
      <c r="B3" s="217">
        <v>170</v>
      </c>
      <c r="C3" s="218" t="s">
        <v>11</v>
      </c>
      <c r="D3" s="219" t="s">
        <v>16</v>
      </c>
      <c r="E3" s="220" t="s">
        <v>2</v>
      </c>
      <c r="F3" s="221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2" t="s">
        <v>3385</v>
      </c>
      <c r="B4" s="217">
        <v>170</v>
      </c>
      <c r="C4" s="218" t="s">
        <v>11</v>
      </c>
      <c r="D4" s="219" t="s">
        <v>16</v>
      </c>
      <c r="E4" s="220" t="s">
        <v>2</v>
      </c>
      <c r="F4" s="221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2" t="s">
        <v>3386</v>
      </c>
      <c r="B5" s="217">
        <v>170</v>
      </c>
      <c r="C5" s="218" t="s">
        <v>11</v>
      </c>
      <c r="D5" s="219" t="s">
        <v>16</v>
      </c>
      <c r="E5" s="220" t="s">
        <v>3265</v>
      </c>
      <c r="F5" s="221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2" t="s">
        <v>3387</v>
      </c>
      <c r="B6" s="217">
        <v>170</v>
      </c>
      <c r="C6" s="218" t="s">
        <v>11</v>
      </c>
      <c r="D6" s="219" t="s">
        <v>16</v>
      </c>
      <c r="E6" s="220" t="s">
        <v>2</v>
      </c>
      <c r="F6" s="221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2" t="s">
        <v>3388</v>
      </c>
      <c r="B7" s="217">
        <v>150</v>
      </c>
      <c r="C7" s="218" t="s">
        <v>13</v>
      </c>
      <c r="D7" s="219" t="s">
        <v>16</v>
      </c>
      <c r="E7" s="220" t="s">
        <v>0</v>
      </c>
      <c r="F7" s="221" t="s">
        <v>3392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2" t="s">
        <v>3393</v>
      </c>
      <c r="B8" s="223">
        <v>120</v>
      </c>
      <c r="C8" s="218" t="s">
        <v>13</v>
      </c>
      <c r="D8" s="248" t="s">
        <v>2086</v>
      </c>
      <c r="E8" s="220" t="s">
        <v>0</v>
      </c>
      <c r="F8" s="221" t="s">
        <v>3395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2" t="s">
        <v>3389</v>
      </c>
      <c r="B9" s="217">
        <v>120</v>
      </c>
      <c r="C9" s="218" t="s">
        <v>13</v>
      </c>
      <c r="D9" s="219" t="s">
        <v>16</v>
      </c>
      <c r="E9" s="220" t="s">
        <v>0</v>
      </c>
      <c r="F9" s="221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2" t="s">
        <v>3390</v>
      </c>
      <c r="B10" s="217">
        <v>120</v>
      </c>
      <c r="C10" s="218" t="s">
        <v>13</v>
      </c>
      <c r="D10" s="219" t="s">
        <v>16</v>
      </c>
      <c r="E10" s="220" t="s">
        <v>0</v>
      </c>
      <c r="F10" s="221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3391</v>
      </c>
      <c r="B11" s="225">
        <v>120</v>
      </c>
      <c r="C11" s="219" t="s">
        <v>13</v>
      </c>
      <c r="D11" s="248" t="s">
        <v>4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3394</v>
      </c>
      <c r="B12" s="225">
        <v>120</v>
      </c>
      <c r="C12" s="219" t="s">
        <v>13</v>
      </c>
      <c r="D12" s="219" t="s">
        <v>2086</v>
      </c>
      <c r="E12" s="226" t="s">
        <v>0</v>
      </c>
      <c r="F12" s="227" t="s">
        <v>3395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3396</v>
      </c>
      <c r="B13" s="225">
        <v>170</v>
      </c>
      <c r="C13" s="219" t="s">
        <v>11</v>
      </c>
      <c r="D13" s="248" t="s">
        <v>4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3397</v>
      </c>
      <c r="B14" s="228">
        <v>120</v>
      </c>
      <c r="C14" s="229" t="s">
        <v>13</v>
      </c>
      <c r="D14" s="229" t="s">
        <v>16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1074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2" t="s">
        <v>3398</v>
      </c>
      <c r="B16" s="217">
        <v>120</v>
      </c>
      <c r="C16" s="218" t="s">
        <v>13</v>
      </c>
      <c r="D16" s="219" t="s">
        <v>16</v>
      </c>
      <c r="E16" s="220" t="s">
        <v>0</v>
      </c>
      <c r="F16" s="220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2" t="s">
        <v>3399</v>
      </c>
      <c r="B17" s="217">
        <v>170</v>
      </c>
      <c r="C17" s="218" t="s">
        <v>11</v>
      </c>
      <c r="D17" s="219" t="s">
        <v>16</v>
      </c>
      <c r="E17" s="220" t="s">
        <v>2</v>
      </c>
      <c r="F17" s="220"/>
      <c r="G17" s="68"/>
      <c r="H17" s="68"/>
      <c r="I17" s="68"/>
      <c r="J17" s="69"/>
      <c r="K17" s="69"/>
      <c r="L17" s="69"/>
    </row>
    <row r="18" spans="1:12" ht="30" customHeight="1" x14ac:dyDescent="0.25">
      <c r="A18" s="222" t="s">
        <v>1929</v>
      </c>
      <c r="B18" s="217">
        <v>170</v>
      </c>
      <c r="C18" s="218" t="s">
        <v>11</v>
      </c>
      <c r="D18" s="219" t="s">
        <v>16</v>
      </c>
      <c r="E18" s="220" t="s">
        <v>2</v>
      </c>
      <c r="F18" s="220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3400</v>
      </c>
      <c r="B19" s="217">
        <v>120</v>
      </c>
      <c r="C19" s="218" t="s">
        <v>13</v>
      </c>
      <c r="D19" s="248" t="s">
        <v>2086</v>
      </c>
      <c r="E19" s="220" t="s">
        <v>0</v>
      </c>
      <c r="F19" s="220" t="s">
        <v>3395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3401</v>
      </c>
      <c r="B20" s="217">
        <v>170</v>
      </c>
      <c r="C20" s="218" t="s">
        <v>11</v>
      </c>
      <c r="D20" s="219" t="s">
        <v>16</v>
      </c>
      <c r="E20" s="220" t="s">
        <v>3265</v>
      </c>
      <c r="F20" s="220"/>
      <c r="I20" s="29"/>
    </row>
    <row r="21" spans="1:12" ht="30" customHeight="1" x14ac:dyDescent="0.25">
      <c r="A21" s="224" t="s">
        <v>3402</v>
      </c>
      <c r="B21" s="217">
        <v>120</v>
      </c>
      <c r="C21" s="218" t="s">
        <v>13</v>
      </c>
      <c r="D21" s="219" t="s">
        <v>4</v>
      </c>
      <c r="E21" s="220" t="s">
        <v>0</v>
      </c>
      <c r="F21" s="220"/>
      <c r="I21" s="29"/>
    </row>
    <row r="22" spans="1:12" ht="30" customHeight="1" x14ac:dyDescent="0.25">
      <c r="A22" s="224" t="s">
        <v>3403</v>
      </c>
      <c r="B22" s="217">
        <v>120</v>
      </c>
      <c r="C22" s="218" t="s">
        <v>13</v>
      </c>
      <c r="D22" s="219" t="s">
        <v>4</v>
      </c>
      <c r="E22" s="220" t="s">
        <v>0</v>
      </c>
      <c r="F22" s="220"/>
      <c r="I22" s="29"/>
    </row>
    <row r="23" spans="1:12" ht="30" customHeight="1" x14ac:dyDescent="0.25">
      <c r="A23" s="236" t="s">
        <v>2011</v>
      </c>
      <c r="B23" s="223">
        <v>120</v>
      </c>
      <c r="C23" s="232" t="s">
        <v>13</v>
      </c>
      <c r="D23" s="233" t="s">
        <v>4</v>
      </c>
      <c r="E23" s="234" t="s">
        <v>0</v>
      </c>
      <c r="F23" s="220"/>
      <c r="I23" s="29"/>
    </row>
    <row r="24" spans="1:12" ht="30" customHeight="1" x14ac:dyDescent="0.25">
      <c r="A24" s="224" t="s">
        <v>3404</v>
      </c>
      <c r="B24" s="217">
        <v>120</v>
      </c>
      <c r="C24" s="218" t="s">
        <v>13</v>
      </c>
      <c r="D24" s="219" t="s">
        <v>16</v>
      </c>
      <c r="E24" s="220" t="s">
        <v>0</v>
      </c>
      <c r="F24" s="220"/>
      <c r="I24" s="29"/>
    </row>
    <row r="25" spans="1:12" ht="30" customHeight="1" x14ac:dyDescent="0.25">
      <c r="A25" s="224" t="s">
        <v>3405</v>
      </c>
      <c r="B25" s="217">
        <v>120</v>
      </c>
      <c r="C25" s="218" t="s">
        <v>13</v>
      </c>
      <c r="D25" s="219" t="s">
        <v>16</v>
      </c>
      <c r="E25" s="220" t="s">
        <v>0</v>
      </c>
      <c r="F25" s="220"/>
      <c r="I25" s="29"/>
    </row>
    <row r="26" spans="1:12" ht="30" customHeight="1" x14ac:dyDescent="0.25">
      <c r="A26" s="222" t="s">
        <v>3406</v>
      </c>
      <c r="B26" s="217">
        <v>120</v>
      </c>
      <c r="C26" s="218" t="s">
        <v>13</v>
      </c>
      <c r="D26" s="248" t="s">
        <v>4</v>
      </c>
      <c r="E26" s="220" t="s">
        <v>0</v>
      </c>
      <c r="F26" s="220"/>
      <c r="I26" s="29"/>
    </row>
    <row r="27" spans="1:12" ht="30" customHeight="1" x14ac:dyDescent="0.25">
      <c r="A27" s="222" t="s">
        <v>3407</v>
      </c>
      <c r="B27" s="217">
        <v>170</v>
      </c>
      <c r="C27" s="218" t="s">
        <v>11</v>
      </c>
      <c r="D27" s="219" t="s">
        <v>16</v>
      </c>
      <c r="E27" s="220" t="s">
        <v>3265</v>
      </c>
      <c r="F27" s="220"/>
    </row>
    <row r="28" spans="1:12" ht="30" customHeight="1" x14ac:dyDescent="0.25">
      <c r="A28" s="222" t="s">
        <v>3408</v>
      </c>
      <c r="B28" s="217">
        <v>120</v>
      </c>
      <c r="C28" s="218" t="s">
        <v>13</v>
      </c>
      <c r="D28" s="218" t="s">
        <v>16</v>
      </c>
      <c r="E28" s="220" t="s">
        <v>0</v>
      </c>
      <c r="F28" s="220"/>
    </row>
    <row r="29" spans="1:12" ht="30" customHeight="1" x14ac:dyDescent="0.25">
      <c r="A29" s="222" t="s">
        <v>3409</v>
      </c>
      <c r="B29" s="217">
        <v>120</v>
      </c>
      <c r="C29" s="218" t="s">
        <v>13</v>
      </c>
      <c r="D29" s="218" t="s">
        <v>4</v>
      </c>
      <c r="E29" s="220" t="s">
        <v>0</v>
      </c>
      <c r="F29" s="220"/>
    </row>
    <row r="30" spans="1:12" ht="30" customHeight="1" x14ac:dyDescent="0.25">
      <c r="A30" s="235" t="s">
        <v>3410</v>
      </c>
      <c r="B30" s="217">
        <v>120</v>
      </c>
      <c r="C30" s="218" t="s">
        <v>13</v>
      </c>
      <c r="D30" s="218" t="s">
        <v>16</v>
      </c>
      <c r="E30" s="220" t="s">
        <v>0</v>
      </c>
      <c r="F30" s="220" t="s">
        <v>3395</v>
      </c>
    </row>
    <row r="31" spans="1:12" ht="30" customHeight="1" x14ac:dyDescent="0.25">
      <c r="A31" s="235" t="s">
        <v>3411</v>
      </c>
      <c r="B31" s="217">
        <v>120</v>
      </c>
      <c r="C31" s="218" t="s">
        <v>13</v>
      </c>
      <c r="D31" s="248" t="s">
        <v>4</v>
      </c>
      <c r="E31" s="220" t="s">
        <v>0</v>
      </c>
      <c r="F31" s="220"/>
    </row>
    <row r="32" spans="1:12" ht="30" customHeight="1" x14ac:dyDescent="0.25">
      <c r="A32" s="235" t="s">
        <v>3412</v>
      </c>
      <c r="B32" s="217">
        <v>120</v>
      </c>
      <c r="C32" s="218" t="s">
        <v>13</v>
      </c>
      <c r="D32" s="218" t="s">
        <v>16</v>
      </c>
      <c r="E32" s="220" t="s">
        <v>0</v>
      </c>
      <c r="F32" s="220"/>
    </row>
    <row r="33" spans="1:6" ht="30" customHeight="1" x14ac:dyDescent="0.25">
      <c r="A33" s="235"/>
      <c r="B33" s="217"/>
      <c r="C33" s="218"/>
      <c r="D33" s="218"/>
      <c r="E33" s="220"/>
      <c r="F33" s="220"/>
    </row>
    <row r="34" spans="1:6" ht="30" customHeight="1" x14ac:dyDescent="0.25">
      <c r="A34" s="235"/>
      <c r="B34" s="217"/>
      <c r="C34" s="218"/>
      <c r="D34" s="218"/>
      <c r="E34" s="220"/>
      <c r="F34" s="220"/>
    </row>
    <row r="35" spans="1:6" ht="30" customHeight="1" x14ac:dyDescent="0.25">
      <c r="A35" s="235"/>
      <c r="B35" s="217"/>
      <c r="C35" s="218"/>
      <c r="D35" s="218"/>
      <c r="E35" s="220"/>
      <c r="F35" s="220"/>
    </row>
    <row r="36" spans="1:6" ht="30" customHeight="1" x14ac:dyDescent="0.25">
      <c r="A36" s="235"/>
      <c r="B36" s="217"/>
      <c r="C36" s="218"/>
      <c r="D36" s="218"/>
      <c r="E36" s="220"/>
      <c r="F36" s="220"/>
    </row>
    <row r="37" spans="1:6" ht="30" customHeight="1" x14ac:dyDescent="0.25">
      <c r="A37" s="235"/>
      <c r="B37" s="217"/>
      <c r="C37" s="218"/>
      <c r="D37" s="218"/>
      <c r="E37" s="220"/>
      <c r="F37" s="220"/>
    </row>
    <row r="38" spans="1:6" ht="30" customHeight="1" x14ac:dyDescent="0.25">
      <c r="A38" s="235"/>
      <c r="B38" s="217"/>
      <c r="C38" s="218"/>
      <c r="D38" s="218"/>
      <c r="E38" s="220"/>
      <c r="F38" s="220"/>
    </row>
    <row r="39" spans="1:6" ht="30" customHeight="1" x14ac:dyDescent="0.25">
      <c r="A39" s="235"/>
      <c r="B39" s="217"/>
      <c r="C39" s="218"/>
      <c r="D39" s="218"/>
      <c r="E39" s="220"/>
      <c r="F39" s="220"/>
    </row>
    <row r="40" spans="1:6" ht="30" customHeight="1" x14ac:dyDescent="0.25">
      <c r="A40" s="235"/>
      <c r="B40" s="217"/>
      <c r="C40" s="218"/>
      <c r="D40" s="218"/>
      <c r="E40" s="220"/>
      <c r="F40" s="220"/>
    </row>
    <row r="41" spans="1:6" ht="30" customHeight="1" x14ac:dyDescent="0.25">
      <c r="A41" s="235"/>
      <c r="B41" s="217"/>
      <c r="C41" s="218"/>
      <c r="D41" s="218"/>
      <c r="E41" s="220"/>
      <c r="F41" s="220"/>
    </row>
    <row r="42" spans="1:6" ht="30" customHeight="1" x14ac:dyDescent="0.25">
      <c r="A42" s="235"/>
      <c r="B42" s="217"/>
      <c r="C42" s="218"/>
      <c r="D42" s="218"/>
      <c r="E42" s="220"/>
      <c r="F42" s="220"/>
    </row>
    <row r="43" spans="1:6" ht="30" customHeight="1" x14ac:dyDescent="0.25">
      <c r="A43" s="235"/>
      <c r="B43" s="217"/>
      <c r="C43" s="218"/>
      <c r="D43" s="218"/>
      <c r="E43" s="220"/>
      <c r="F43" s="220"/>
    </row>
    <row r="44" spans="1:6" ht="30" customHeight="1" x14ac:dyDescent="0.25">
      <c r="A44" s="222"/>
      <c r="B44" s="217"/>
      <c r="C44" s="218"/>
      <c r="D44" s="218"/>
      <c r="E44" s="220"/>
      <c r="F44" s="220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2760</v>
      </c>
    </row>
    <row r="46" spans="1:6" ht="30" customHeight="1" x14ac:dyDescent="0.25">
      <c r="A46" s="241" t="s">
        <v>11</v>
      </c>
      <c r="B46" s="241">
        <f>COUNTIF($C$3:$C$44,H2)</f>
        <v>10</v>
      </c>
      <c r="C46" s="242">
        <f>SUMIF($C$3:$C$44,H2,$B$3:$B$44)</f>
        <v>1700</v>
      </c>
      <c r="D46" s="241"/>
      <c r="E46" s="241" t="s">
        <v>18</v>
      </c>
      <c r="F46" s="242">
        <f>SUMIF($D$3:$D$44,I2,$B$3:$B$44)</f>
        <v>1010</v>
      </c>
    </row>
    <row r="47" spans="1:6" ht="30" customHeight="1" x14ac:dyDescent="0.25">
      <c r="A47" s="241" t="s">
        <v>29</v>
      </c>
      <c r="B47" s="241">
        <f>COUNTIF($C$3:$C$44,H3)</f>
        <v>20</v>
      </c>
      <c r="C47" s="242">
        <f>SUMIF($C$3:$C$44,H3,$B$3:$B$44)</f>
        <v>2430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370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1380</v>
      </c>
    </row>
    <row r="50" spans="1:6" ht="30" customHeight="1" x14ac:dyDescent="0.25">
      <c r="A50" s="244" t="s">
        <v>23</v>
      </c>
      <c r="B50" s="244">
        <f>SUM(B45:B49)</f>
        <v>30</v>
      </c>
      <c r="C50" s="245">
        <f>SUM(C45:C49)</f>
        <v>4130</v>
      </c>
      <c r="D50" s="244"/>
      <c r="E50" s="246" t="s">
        <v>30</v>
      </c>
      <c r="F50" s="247">
        <f>SUM(C50+F48)</f>
        <v>4500</v>
      </c>
    </row>
    <row r="51" spans="1:6" ht="30" customHeight="1" x14ac:dyDescent="0.25">
      <c r="A51" s="241" t="s">
        <v>25</v>
      </c>
      <c r="B51" s="244">
        <f>COUNTIF($E$3:$E$44,H6)</f>
        <v>20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7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3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8" zoomScaleNormal="100" workbookViewId="0">
      <selection activeCell="E18" sqref="E18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3413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3414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3415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1559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3416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3417</v>
      </c>
      <c r="B7" s="225">
        <v>120</v>
      </c>
      <c r="C7" s="219" t="s">
        <v>13</v>
      </c>
      <c r="D7" s="219" t="s">
        <v>4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3418</v>
      </c>
      <c r="B8" s="250">
        <v>120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3419</v>
      </c>
      <c r="B9" s="225">
        <v>120</v>
      </c>
      <c r="C9" s="219" t="s">
        <v>13</v>
      </c>
      <c r="D9" s="219" t="s">
        <v>2086</v>
      </c>
      <c r="E9" s="226" t="s">
        <v>0</v>
      </c>
      <c r="F9" s="227" t="s">
        <v>3248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2275</v>
      </c>
      <c r="B10" s="225">
        <v>120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3420</v>
      </c>
      <c r="B11" s="225">
        <v>120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3421</v>
      </c>
      <c r="B12" s="225">
        <v>170</v>
      </c>
      <c r="C12" s="219" t="s">
        <v>11</v>
      </c>
      <c r="D12" s="219" t="s">
        <v>16</v>
      </c>
      <c r="E12" s="226" t="s">
        <v>2</v>
      </c>
      <c r="F12" s="227" t="s">
        <v>3422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3423</v>
      </c>
      <c r="B13" s="225">
        <v>170</v>
      </c>
      <c r="C13" s="219" t="s">
        <v>11</v>
      </c>
      <c r="D13" s="219" t="s">
        <v>16</v>
      </c>
      <c r="E13" s="226" t="s">
        <v>3265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3424</v>
      </c>
      <c r="B14" s="228">
        <v>170</v>
      </c>
      <c r="C14" s="229" t="s">
        <v>11</v>
      </c>
      <c r="D14" s="229" t="s">
        <v>16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3425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3426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3427</v>
      </c>
      <c r="B17" s="225">
        <v>170</v>
      </c>
      <c r="C17" s="219" t="s">
        <v>11</v>
      </c>
      <c r="D17" s="219" t="s">
        <v>16</v>
      </c>
      <c r="E17" s="226" t="s">
        <v>3265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3428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/>
      <c r="B19" s="225"/>
      <c r="C19" s="219"/>
      <c r="D19" s="219"/>
      <c r="E19" s="226"/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1860</v>
      </c>
    </row>
    <row r="46" spans="1:6" ht="30" customHeight="1" x14ac:dyDescent="0.25">
      <c r="A46" s="241" t="s">
        <v>11</v>
      </c>
      <c r="B46" s="241">
        <f>COUNTIF($C$3:$C$44,H2)</f>
        <v>6</v>
      </c>
      <c r="C46" s="242">
        <f>SUMIF($C$3:$C$44,H2,$B$3:$B$44)</f>
        <v>1020</v>
      </c>
      <c r="D46" s="241"/>
      <c r="E46" s="241" t="s">
        <v>18</v>
      </c>
      <c r="F46" s="242">
        <f>SUMIF($D$3:$D$44,I2,$B$3:$B$44)</f>
        <v>240</v>
      </c>
    </row>
    <row r="47" spans="1:6" ht="30" customHeight="1" x14ac:dyDescent="0.25">
      <c r="A47" s="241" t="s">
        <v>29</v>
      </c>
      <c r="B47" s="241">
        <f>COUNTIF($C$3:$C$44,H3)</f>
        <v>10</v>
      </c>
      <c r="C47" s="242">
        <f>SUMIF($C$3:$C$44,H3,$B$3:$B$44)</f>
        <v>1200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200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440</v>
      </c>
    </row>
    <row r="50" spans="1:6" ht="30" customHeight="1" x14ac:dyDescent="0.25">
      <c r="A50" s="244" t="s">
        <v>23</v>
      </c>
      <c r="B50" s="244">
        <f>SUM(B45:B49)</f>
        <v>16</v>
      </c>
      <c r="C50" s="245">
        <f>SUM(C45:C49)</f>
        <v>2220</v>
      </c>
      <c r="D50" s="244"/>
      <c r="E50" s="246" t="s">
        <v>30</v>
      </c>
      <c r="F50" s="247">
        <f>SUM(C50+F48)</f>
        <v>2420</v>
      </c>
    </row>
    <row r="51" spans="1:6" ht="30" customHeight="1" x14ac:dyDescent="0.25">
      <c r="A51" s="241" t="s">
        <v>25</v>
      </c>
      <c r="B51" s="244">
        <f>COUNTIF($E$3:$E$44,H6)</f>
        <v>11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3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21" sqref="E21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3429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3430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3431</v>
      </c>
      <c r="B4" s="225">
        <v>120</v>
      </c>
      <c r="C4" s="219" t="s">
        <v>13</v>
      </c>
      <c r="D4" s="219" t="s">
        <v>2086</v>
      </c>
      <c r="E4" s="226" t="s">
        <v>0</v>
      </c>
      <c r="F4" s="227" t="s">
        <v>3248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3432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3433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2198</v>
      </c>
      <c r="B7" s="225">
        <v>120</v>
      </c>
      <c r="C7" s="219" t="s">
        <v>13</v>
      </c>
      <c r="D7" s="219" t="s">
        <v>2086</v>
      </c>
      <c r="E7" s="226" t="s">
        <v>0</v>
      </c>
      <c r="F7" s="227" t="s">
        <v>3248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3434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38" t="s">
        <v>3435</v>
      </c>
      <c r="B9" s="228">
        <v>120</v>
      </c>
      <c r="C9" s="229" t="s">
        <v>13</v>
      </c>
      <c r="D9" s="229" t="s">
        <v>16</v>
      </c>
      <c r="E9" s="230" t="s">
        <v>0</v>
      </c>
      <c r="F9" s="231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3436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3437</v>
      </c>
      <c r="B11" s="225">
        <v>120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3438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3439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3440</v>
      </c>
      <c r="B14" s="225">
        <v>120</v>
      </c>
      <c r="C14" s="219" t="s">
        <v>13</v>
      </c>
      <c r="D14" s="219" t="s">
        <v>2086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1500</v>
      </c>
      <c r="B15" s="225">
        <v>170</v>
      </c>
      <c r="C15" s="219" t="s">
        <v>11</v>
      </c>
      <c r="D15" s="219" t="s">
        <v>4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3441</v>
      </c>
      <c r="B16" s="225">
        <v>120</v>
      </c>
      <c r="C16" s="219" t="s">
        <v>13</v>
      </c>
      <c r="D16" s="219" t="s">
        <v>2086</v>
      </c>
      <c r="E16" s="226" t="s">
        <v>0</v>
      </c>
      <c r="F16" s="226" t="s">
        <v>3248</v>
      </c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3442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3443</v>
      </c>
      <c r="B18" s="225">
        <v>120</v>
      </c>
      <c r="C18" s="219" t="s">
        <v>13</v>
      </c>
      <c r="D18" s="219" t="s">
        <v>2086</v>
      </c>
      <c r="E18" s="226" t="s">
        <v>0</v>
      </c>
      <c r="F18" s="226" t="s">
        <v>3248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3444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3445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366</v>
      </c>
      <c r="B21" s="225">
        <v>120</v>
      </c>
      <c r="C21" s="219" t="s">
        <v>13</v>
      </c>
      <c r="D21" s="219" t="s">
        <v>2086</v>
      </c>
      <c r="E21" s="226" t="s">
        <v>0</v>
      </c>
      <c r="F21" s="226"/>
      <c r="I21" s="29"/>
    </row>
    <row r="22" spans="1:12" ht="30" customHeight="1" x14ac:dyDescent="0.25">
      <c r="A22" s="224" t="s">
        <v>879</v>
      </c>
      <c r="B22" s="225">
        <v>120</v>
      </c>
      <c r="C22" s="219" t="s">
        <v>13</v>
      </c>
      <c r="D22" s="219" t="s">
        <v>2086</v>
      </c>
      <c r="E22" s="226" t="s">
        <v>0</v>
      </c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1690</v>
      </c>
    </row>
    <row r="46" spans="1:6" ht="30" customHeight="1" x14ac:dyDescent="0.25">
      <c r="A46" s="241" t="s">
        <v>11</v>
      </c>
      <c r="B46" s="241">
        <f>COUNTIF($C$3:$C$44,H2)</f>
        <v>6</v>
      </c>
      <c r="C46" s="242">
        <f>SUMIF($C$3:$C$44,H2,$B$3:$B$44)</f>
        <v>1020</v>
      </c>
      <c r="D46" s="241"/>
      <c r="E46" s="241" t="s">
        <v>18</v>
      </c>
      <c r="F46" s="242">
        <f>SUMIF($D$3:$D$44,I2,$B$3:$B$44)</f>
        <v>170</v>
      </c>
    </row>
    <row r="47" spans="1:6" ht="30" customHeight="1" x14ac:dyDescent="0.25">
      <c r="A47" s="241" t="s">
        <v>29</v>
      </c>
      <c r="B47" s="241">
        <f>COUNTIF($C$3:$C$44,H3)</f>
        <v>14</v>
      </c>
      <c r="C47" s="242">
        <f>SUMIF($C$3:$C$44,H3,$B$3:$B$44)</f>
        <v>1680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280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450</v>
      </c>
    </row>
    <row r="50" spans="1:6" ht="30" customHeight="1" x14ac:dyDescent="0.25">
      <c r="A50" s="244" t="s">
        <v>23</v>
      </c>
      <c r="B50" s="244">
        <f>SUM(B45:B49)</f>
        <v>20</v>
      </c>
      <c r="C50" s="245">
        <f>SUM(C45:C49)</f>
        <v>2700</v>
      </c>
      <c r="D50" s="244"/>
      <c r="E50" s="246" t="s">
        <v>30</v>
      </c>
      <c r="F50" s="247">
        <f>SUM(C50+F48)</f>
        <v>2980</v>
      </c>
    </row>
    <row r="51" spans="1:6" ht="30" customHeight="1" x14ac:dyDescent="0.25">
      <c r="A51" s="241" t="s">
        <v>25</v>
      </c>
      <c r="B51" s="244">
        <f>COUNTIF($E$3:$E$44,H6)</f>
        <v>14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6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0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B22" zoomScaleNormal="100" workbookViewId="0">
      <selection activeCell="E25" sqref="E25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3446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3447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3448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3449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2078</v>
      </c>
      <c r="B6" s="225">
        <v>170</v>
      </c>
      <c r="C6" s="219" t="s">
        <v>11</v>
      </c>
      <c r="D6" s="219" t="s">
        <v>4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3450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3451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3453</v>
      </c>
      <c r="B9" s="225">
        <v>170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3452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233</v>
      </c>
      <c r="B11" s="225">
        <v>120</v>
      </c>
      <c r="C11" s="219" t="s">
        <v>13</v>
      </c>
      <c r="D11" s="219" t="s">
        <v>2086</v>
      </c>
      <c r="E11" s="226" t="s">
        <v>0</v>
      </c>
      <c r="F11" s="227" t="s">
        <v>3454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2835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1908</v>
      </c>
      <c r="B13" s="225">
        <v>170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3455</v>
      </c>
      <c r="B14" s="228">
        <v>170</v>
      </c>
      <c r="C14" s="229" t="s">
        <v>11</v>
      </c>
      <c r="D14" s="229" t="s">
        <v>2086</v>
      </c>
      <c r="E14" s="230" t="s">
        <v>2</v>
      </c>
      <c r="F14" s="231" t="s">
        <v>3454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3456</v>
      </c>
      <c r="B15" s="225">
        <v>170</v>
      </c>
      <c r="C15" s="219" t="s">
        <v>11</v>
      </c>
      <c r="D15" s="219" t="s">
        <v>4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3457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3462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3459</v>
      </c>
      <c r="B18" s="225">
        <v>120</v>
      </c>
      <c r="C18" s="219" t="s">
        <v>13</v>
      </c>
      <c r="D18" s="219" t="s">
        <v>4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3458</v>
      </c>
      <c r="B19" s="225">
        <v>170</v>
      </c>
      <c r="C19" s="219" t="s">
        <v>11</v>
      </c>
      <c r="D19" s="219" t="s">
        <v>2086</v>
      </c>
      <c r="E19" s="226" t="s">
        <v>2</v>
      </c>
      <c r="F19" s="226" t="s">
        <v>3454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3460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3461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 t="s">
        <v>503</v>
      </c>
      <c r="B22" s="225">
        <v>120</v>
      </c>
      <c r="C22" s="219" t="s">
        <v>13</v>
      </c>
      <c r="D22" s="219" t="s">
        <v>2086</v>
      </c>
      <c r="E22" s="226" t="s">
        <v>0</v>
      </c>
      <c r="F22" s="226" t="s">
        <v>3454</v>
      </c>
      <c r="I22" s="29"/>
    </row>
    <row r="23" spans="1:12" ht="30" customHeight="1" x14ac:dyDescent="0.25">
      <c r="A23" s="236" t="s">
        <v>3465</v>
      </c>
      <c r="B23" s="250">
        <v>120</v>
      </c>
      <c r="C23" s="233" t="s">
        <v>13</v>
      </c>
      <c r="D23" s="233" t="s">
        <v>2086</v>
      </c>
      <c r="E23" s="251" t="s">
        <v>0</v>
      </c>
      <c r="F23" s="226" t="s">
        <v>3454</v>
      </c>
      <c r="I23" s="29"/>
    </row>
    <row r="24" spans="1:12" ht="30" customHeight="1" x14ac:dyDescent="0.25">
      <c r="A24" s="224" t="s">
        <v>3463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3464</v>
      </c>
      <c r="B25" s="225">
        <v>120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2030</v>
      </c>
    </row>
    <row r="46" spans="1:6" ht="30" customHeight="1" x14ac:dyDescent="0.25">
      <c r="A46" s="241" t="s">
        <v>11</v>
      </c>
      <c r="B46" s="241">
        <f>COUNTIF($C$3:$C$44,H2)</f>
        <v>11</v>
      </c>
      <c r="C46" s="242">
        <f>SUMIF($C$3:$C$44,H2,$B$3:$B$44)</f>
        <v>1870</v>
      </c>
      <c r="D46" s="241"/>
      <c r="E46" s="241" t="s">
        <v>18</v>
      </c>
      <c r="F46" s="242">
        <f>SUMIF($D$3:$D$44,I2,$B$3:$B$44)</f>
        <v>580</v>
      </c>
    </row>
    <row r="47" spans="1:6" ht="30" customHeight="1" x14ac:dyDescent="0.25">
      <c r="A47" s="241" t="s">
        <v>29</v>
      </c>
      <c r="B47" s="241">
        <f>COUNTIF($C$3:$C$44,H3)</f>
        <v>12</v>
      </c>
      <c r="C47" s="242">
        <f>SUMIF($C$3:$C$44,H3,$B$3:$B$44)</f>
        <v>1440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240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820</v>
      </c>
    </row>
    <row r="50" spans="1:6" ht="30" customHeight="1" x14ac:dyDescent="0.25">
      <c r="A50" s="244" t="s">
        <v>23</v>
      </c>
      <c r="B50" s="244">
        <f>SUM(B45:B49)</f>
        <v>23</v>
      </c>
      <c r="C50" s="245">
        <f>SUM(C45:C49)</f>
        <v>3310</v>
      </c>
      <c r="D50" s="244"/>
      <c r="E50" s="246" t="s">
        <v>30</v>
      </c>
      <c r="F50" s="247">
        <f>SUM(C50+F48)</f>
        <v>3550</v>
      </c>
    </row>
    <row r="51" spans="1:6" ht="30" customHeight="1" x14ac:dyDescent="0.25">
      <c r="A51" s="241" t="s">
        <v>25</v>
      </c>
      <c r="B51" s="244">
        <f>COUNTIF($E$3:$E$44,H6)</f>
        <v>12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11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0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E5" sqref="E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43487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318</v>
      </c>
      <c r="B3" s="22">
        <v>100</v>
      </c>
      <c r="C3" s="19" t="s">
        <v>13</v>
      </c>
      <c r="D3" s="19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319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320</v>
      </c>
      <c r="B5" s="22">
        <v>100</v>
      </c>
      <c r="C5" s="19" t="s">
        <v>13</v>
      </c>
      <c r="D5" s="19" t="s">
        <v>16</v>
      </c>
      <c r="E5" s="3" t="s">
        <v>31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321</v>
      </c>
      <c r="B6" s="7">
        <v>140</v>
      </c>
      <c r="C6" s="19" t="s">
        <v>11</v>
      </c>
      <c r="D6" s="19" t="s">
        <v>4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322</v>
      </c>
      <c r="B7" s="7"/>
      <c r="C7" s="19"/>
      <c r="D7" s="19"/>
      <c r="E7" s="3"/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323</v>
      </c>
      <c r="B8" s="12"/>
      <c r="C8" s="26"/>
      <c r="D8" s="54"/>
      <c r="E8" s="25"/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324</v>
      </c>
      <c r="B9" s="23"/>
      <c r="C9" s="26"/>
      <c r="D9" s="26"/>
      <c r="E9" s="25"/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325</v>
      </c>
      <c r="B10" s="17"/>
      <c r="C10" s="19"/>
      <c r="D10" s="19"/>
      <c r="E10" s="3"/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326</v>
      </c>
      <c r="B11" s="23"/>
      <c r="C11" s="54"/>
      <c r="D11" s="26"/>
      <c r="E11" s="25"/>
      <c r="F11" s="45"/>
      <c r="G11" s="30"/>
      <c r="H11" s="30"/>
      <c r="I11" s="30"/>
      <c r="J11" s="55"/>
      <c r="K11" s="55"/>
      <c r="L11" s="55"/>
    </row>
    <row r="12" spans="1:12" x14ac:dyDescent="0.25">
      <c r="A12" s="8"/>
      <c r="B12" s="23"/>
      <c r="C12" s="26"/>
      <c r="D12" s="26"/>
      <c r="E12" s="25"/>
      <c r="F12" s="45"/>
      <c r="G12" s="30"/>
      <c r="H12" s="31"/>
      <c r="I12" s="30"/>
      <c r="J12" s="55"/>
      <c r="K12" s="55"/>
      <c r="L12" s="55"/>
    </row>
    <row r="13" spans="1:12" x14ac:dyDescent="0.25">
      <c r="A13" s="4"/>
      <c r="B13" s="22"/>
      <c r="C13" s="6"/>
      <c r="D13" s="6"/>
      <c r="E13" s="3"/>
      <c r="F13" s="3"/>
      <c r="G13" s="30"/>
      <c r="H13" s="30"/>
      <c r="I13" s="30"/>
      <c r="J13" s="55"/>
      <c r="K13" s="55"/>
      <c r="L13" s="55"/>
    </row>
    <row r="14" spans="1:12" x14ac:dyDescent="0.25">
      <c r="A14" s="4"/>
      <c r="B14" s="22"/>
      <c r="C14" s="6"/>
      <c r="D14" s="6"/>
      <c r="E14" s="3"/>
      <c r="F14" s="3"/>
      <c r="G14" s="30"/>
      <c r="H14" s="30"/>
      <c r="I14" s="30"/>
      <c r="J14" s="55"/>
      <c r="K14" s="55"/>
      <c r="L14" s="55"/>
    </row>
    <row r="15" spans="1:12" x14ac:dyDescent="0.25">
      <c r="A15" s="4"/>
      <c r="B15" s="22"/>
      <c r="C15" s="19"/>
      <c r="D15" s="19"/>
      <c r="E15" s="3"/>
      <c r="F15" s="20"/>
      <c r="G15" s="30"/>
      <c r="H15" s="30"/>
      <c r="I15" s="30"/>
      <c r="J15" s="55"/>
      <c r="K15" s="55"/>
      <c r="L15" s="55"/>
    </row>
    <row r="16" spans="1:12" x14ac:dyDescent="0.25">
      <c r="A16" s="4"/>
      <c r="B16" s="7"/>
      <c r="C16" s="19"/>
      <c r="D16" s="19"/>
      <c r="E16" s="3"/>
      <c r="F16" s="3"/>
      <c r="G16" s="30"/>
      <c r="H16" s="30"/>
      <c r="I16" s="30"/>
      <c r="J16" s="55"/>
      <c r="K16" s="55"/>
      <c r="L16" s="55"/>
    </row>
    <row r="17" spans="1:12" x14ac:dyDescent="0.25">
      <c r="A17" s="4"/>
      <c r="B17" s="22"/>
      <c r="C17" s="6"/>
      <c r="D17" s="6"/>
      <c r="E17" s="3"/>
      <c r="F17" s="2"/>
      <c r="G17" s="30"/>
      <c r="H17" s="30"/>
      <c r="I17" s="30"/>
      <c r="J17" s="55"/>
      <c r="K17" s="55"/>
      <c r="L17" s="55"/>
    </row>
    <row r="18" spans="1:12" x14ac:dyDescent="0.25">
      <c r="A18" s="8"/>
      <c r="B18" s="12"/>
      <c r="C18" s="54"/>
      <c r="D18" s="54"/>
      <c r="E18" s="25"/>
      <c r="F18" s="25"/>
      <c r="G18" s="30"/>
      <c r="H18" s="30"/>
      <c r="I18" s="30"/>
      <c r="J18" s="55"/>
      <c r="K18" s="55"/>
      <c r="L18" s="55"/>
    </row>
    <row r="19" spans="1:12" x14ac:dyDescent="0.25">
      <c r="A19" s="8"/>
      <c r="B19" s="12"/>
      <c r="C19" s="26"/>
      <c r="D19" s="26"/>
      <c r="E19" s="25"/>
      <c r="F19" s="25"/>
      <c r="G19" s="30"/>
      <c r="H19" s="30"/>
      <c r="I19" s="30"/>
      <c r="J19" s="55"/>
      <c r="K19" s="55"/>
      <c r="L19" s="55"/>
    </row>
    <row r="20" spans="1:12" x14ac:dyDescent="0.25">
      <c r="A20" s="8"/>
      <c r="B20" s="12"/>
      <c r="C20" s="26"/>
      <c r="D20" s="26"/>
      <c r="E20" s="25"/>
      <c r="F20" s="25"/>
      <c r="G20" s="30"/>
      <c r="H20" s="30"/>
      <c r="I20" s="30"/>
    </row>
    <row r="21" spans="1:12" x14ac:dyDescent="0.25">
      <c r="A21" s="8"/>
      <c r="B21" s="12"/>
      <c r="C21" s="26"/>
      <c r="D21" s="26"/>
      <c r="E21" s="25"/>
      <c r="F21" s="25"/>
      <c r="G21" s="30"/>
      <c r="H21" s="30"/>
      <c r="I21" s="30"/>
    </row>
    <row r="22" spans="1:12" x14ac:dyDescent="0.25">
      <c r="A22" s="4"/>
      <c r="B22" s="17"/>
      <c r="C22" s="6"/>
      <c r="D22" s="6"/>
      <c r="E22" s="3"/>
      <c r="F22" s="25"/>
      <c r="G22" s="30"/>
      <c r="H22" s="30"/>
      <c r="I22" s="30"/>
    </row>
    <row r="23" spans="1:12" x14ac:dyDescent="0.25">
      <c r="A23" s="4"/>
      <c r="B23" s="7"/>
      <c r="C23" s="19"/>
      <c r="D23" s="19"/>
      <c r="E23" s="3"/>
      <c r="F23" s="25"/>
      <c r="I23" s="29"/>
    </row>
    <row r="24" spans="1:12" x14ac:dyDescent="0.25">
      <c r="A24" s="4"/>
      <c r="B24" s="7"/>
      <c r="C24" s="19"/>
      <c r="D24" s="19"/>
      <c r="E24" s="3"/>
      <c r="F24" s="25"/>
      <c r="I24" s="29"/>
    </row>
    <row r="25" spans="1:12" x14ac:dyDescent="0.25">
      <c r="A25" s="4"/>
      <c r="B25" s="7"/>
      <c r="C25" s="19"/>
      <c r="D25" s="19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"/>
      <c r="I26" s="29"/>
    </row>
    <row r="27" spans="1:12" x14ac:dyDescent="0.25">
      <c r="A27" s="4"/>
      <c r="B27" s="7"/>
      <c r="C27" s="19"/>
      <c r="D27" s="19"/>
      <c r="E27" s="3"/>
      <c r="F27" s="2"/>
      <c r="I27" s="29"/>
    </row>
    <row r="28" spans="1:12" x14ac:dyDescent="0.25">
      <c r="A28" s="4"/>
      <c r="B28" s="7"/>
      <c r="C28" s="19"/>
      <c r="D28" s="19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19"/>
      <c r="D30" s="19"/>
      <c r="E30" s="3"/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8"/>
      <c r="B59" s="7"/>
      <c r="C59" s="19"/>
      <c r="D59" s="19"/>
      <c r="E59" s="3"/>
      <c r="F59" s="2"/>
    </row>
    <row r="60" spans="1:9" x14ac:dyDescent="0.25">
      <c r="A60" s="294"/>
      <c r="B60" s="295"/>
      <c r="C60" s="295"/>
      <c r="D60" s="295"/>
      <c r="E60" s="295"/>
      <c r="F60" s="295"/>
      <c r="G60" s="295"/>
      <c r="H60" s="295"/>
      <c r="I60" s="295"/>
    </row>
    <row r="61" spans="1:9" ht="15" customHeight="1" x14ac:dyDescent="0.25">
      <c r="A61" s="35" t="s">
        <v>10</v>
      </c>
      <c r="B61" s="35">
        <f>COUNTIF($C$3:$C$60,H1)</f>
        <v>0</v>
      </c>
      <c r="C61" s="36">
        <f>SUMIF($C$3:$C$60,H1,$B$3:$B$60)</f>
        <v>0</v>
      </c>
      <c r="D61" s="35"/>
      <c r="E61" s="35" t="s">
        <v>19</v>
      </c>
      <c r="F61" s="36">
        <f>SUMIF($D$3:$D$52,I1,$B$3:$B$52)</f>
        <v>340</v>
      </c>
    </row>
    <row r="62" spans="1:9" ht="15" customHeight="1" x14ac:dyDescent="0.25">
      <c r="A62" s="35" t="s">
        <v>11</v>
      </c>
      <c r="B62" s="35">
        <f>COUNTIF($C$3:$C$60,H2)</f>
        <v>2</v>
      </c>
      <c r="C62" s="36">
        <f>SUMIF($C$3:$C$60,H2,$B$3:$B$60)</f>
        <v>280</v>
      </c>
      <c r="D62" s="35"/>
      <c r="E62" s="35" t="s">
        <v>18</v>
      </c>
      <c r="F62" s="36">
        <f>SUMIF($D$3:$D$52,I2,$B$3:$B$52)</f>
        <v>140</v>
      </c>
    </row>
    <row r="63" spans="1:9" ht="15" customHeight="1" x14ac:dyDescent="0.25">
      <c r="A63" s="35" t="s">
        <v>29</v>
      </c>
      <c r="B63" s="35">
        <f>COUNTIF($C$3:$C$60,H3)</f>
        <v>2</v>
      </c>
      <c r="C63" s="36">
        <f>SUMIF($C$3:$C$60,H3,$B$3:$B$60)</f>
        <v>200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80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220</v>
      </c>
    </row>
    <row r="66" spans="1:6" x14ac:dyDescent="0.25">
      <c r="A66" s="38" t="s">
        <v>23</v>
      </c>
      <c r="B66" s="38">
        <f>SUM(B61:B65)</f>
        <v>4</v>
      </c>
      <c r="C66" s="39">
        <f>SUM(C61:C65)</f>
        <v>480</v>
      </c>
      <c r="D66" s="38"/>
      <c r="E66" s="40" t="s">
        <v>30</v>
      </c>
      <c r="F66" s="41">
        <f>SUM(C66+F64)</f>
        <v>560</v>
      </c>
    </row>
    <row r="67" spans="1:6" x14ac:dyDescent="0.25">
      <c r="A67" s="35" t="s">
        <v>25</v>
      </c>
      <c r="B67" s="38">
        <f>COUNTIF($E$3:$E$60,H6)</f>
        <v>1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1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2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0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E3:E59">
      <formula1>$H$6:$H$10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C3:C5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8" zoomScaleNormal="100" workbookViewId="0">
      <selection activeCell="E22" sqref="E22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3473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3466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3467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3468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3469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3470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3471</v>
      </c>
      <c r="B8" s="250">
        <v>120</v>
      </c>
      <c r="C8" s="219" t="s">
        <v>13</v>
      </c>
      <c r="D8" s="219" t="s">
        <v>2086</v>
      </c>
      <c r="E8" s="226" t="s">
        <v>0</v>
      </c>
      <c r="F8" s="227" t="s">
        <v>3472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3474</v>
      </c>
      <c r="B9" s="225">
        <v>170</v>
      </c>
      <c r="C9" s="219" t="s">
        <v>11</v>
      </c>
      <c r="D9" s="219" t="s">
        <v>16</v>
      </c>
      <c r="E9" s="226" t="s">
        <v>3265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38" t="s">
        <v>3475</v>
      </c>
      <c r="B10" s="228">
        <v>170</v>
      </c>
      <c r="C10" s="229" t="s">
        <v>11</v>
      </c>
      <c r="D10" s="229" t="s">
        <v>16</v>
      </c>
      <c r="E10" s="230" t="s">
        <v>2</v>
      </c>
      <c r="F10" s="231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3476</v>
      </c>
      <c r="B11" s="225">
        <v>100</v>
      </c>
      <c r="C11" s="219" t="s">
        <v>13</v>
      </c>
      <c r="D11" s="219" t="s">
        <v>16</v>
      </c>
      <c r="E11" s="226" t="s">
        <v>0</v>
      </c>
      <c r="F11" s="227" t="s">
        <v>2714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3477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2995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3478</v>
      </c>
      <c r="B14" s="225">
        <v>170</v>
      </c>
      <c r="C14" s="219" t="s">
        <v>11</v>
      </c>
      <c r="D14" s="219" t="s">
        <v>2086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3479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3480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3481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3482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3484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3483</v>
      </c>
      <c r="B20" s="225">
        <v>170</v>
      </c>
      <c r="C20" s="219" t="s">
        <v>11</v>
      </c>
      <c r="D20" s="219" t="s">
        <v>16</v>
      </c>
      <c r="E20" s="226" t="s">
        <v>3265</v>
      </c>
      <c r="F20" s="226"/>
      <c r="I20" s="29"/>
    </row>
    <row r="21" spans="1:12" ht="30" customHeight="1" x14ac:dyDescent="0.25">
      <c r="A21" s="224" t="s">
        <v>3485</v>
      </c>
      <c r="B21" s="225">
        <v>120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2270</v>
      </c>
    </row>
    <row r="46" spans="1:6" ht="30" customHeight="1" x14ac:dyDescent="0.25">
      <c r="A46" s="241" t="s">
        <v>11</v>
      </c>
      <c r="B46" s="241">
        <f>COUNTIF($C$3:$C$44,H2)</f>
        <v>6</v>
      </c>
      <c r="C46" s="242">
        <f>SUMIF($C$3:$C$44,H2,$B$3:$B$44)</f>
        <v>1020</v>
      </c>
      <c r="D46" s="241"/>
      <c r="E46" s="241" t="s">
        <v>18</v>
      </c>
      <c r="F46" s="242">
        <f>SUMIF($D$3:$D$44,I2,$B$3:$B$44)</f>
        <v>0</v>
      </c>
    </row>
    <row r="47" spans="1:6" ht="30" customHeight="1" x14ac:dyDescent="0.25">
      <c r="A47" s="241" t="s">
        <v>29</v>
      </c>
      <c r="B47" s="241">
        <f>COUNTIF($C$3:$C$44,H3)</f>
        <v>13</v>
      </c>
      <c r="C47" s="242">
        <f>SUMIF($C$3:$C$44,H3,$B$3:$B$44)</f>
        <v>1540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280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280</v>
      </c>
    </row>
    <row r="50" spans="1:6" ht="30" customHeight="1" x14ac:dyDescent="0.25">
      <c r="A50" s="244" t="s">
        <v>23</v>
      </c>
      <c r="B50" s="244">
        <f>SUM(B45:B49)</f>
        <v>19</v>
      </c>
      <c r="C50" s="245">
        <f>SUM(C45:C49)</f>
        <v>2560</v>
      </c>
      <c r="D50" s="244"/>
      <c r="E50" s="246" t="s">
        <v>30</v>
      </c>
      <c r="F50" s="247">
        <f>SUM(C50+F48)</f>
        <v>2840</v>
      </c>
    </row>
    <row r="51" spans="1:6" ht="30" customHeight="1" x14ac:dyDescent="0.25">
      <c r="A51" s="241" t="s">
        <v>25</v>
      </c>
      <c r="B51" s="244">
        <f>COUNTIF($E$3:$E$44,H6)</f>
        <v>13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4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A3" sqref="A3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3486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3487</v>
      </c>
      <c r="B3" s="225">
        <v>120</v>
      </c>
      <c r="C3" s="219" t="s">
        <v>11</v>
      </c>
      <c r="D3" s="219" t="s">
        <v>16</v>
      </c>
      <c r="E3" s="226" t="s">
        <v>2</v>
      </c>
      <c r="F3" s="227" t="s">
        <v>3496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3488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3489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3490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3491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3492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849</v>
      </c>
      <c r="B9" s="225">
        <v>120</v>
      </c>
      <c r="C9" s="219" t="s">
        <v>11</v>
      </c>
      <c r="D9" s="219" t="s">
        <v>16</v>
      </c>
      <c r="E9" s="226" t="s">
        <v>2</v>
      </c>
      <c r="F9" s="227" t="s">
        <v>2689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2" t="s">
        <v>3493</v>
      </c>
      <c r="B10" s="217">
        <v>120</v>
      </c>
      <c r="C10" s="218" t="s">
        <v>13</v>
      </c>
      <c r="D10" s="218" t="s">
        <v>16</v>
      </c>
      <c r="E10" s="220" t="s">
        <v>0</v>
      </c>
      <c r="F10" s="221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3494</v>
      </c>
      <c r="B11" s="225">
        <v>170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1133</v>
      </c>
      <c r="B12" s="225">
        <v>120</v>
      </c>
      <c r="C12" s="219" t="s">
        <v>11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3495</v>
      </c>
      <c r="B13" s="225">
        <v>120</v>
      </c>
      <c r="C13" s="219" t="s">
        <v>13</v>
      </c>
      <c r="D13" s="219" t="s">
        <v>2086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3497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3498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3499</v>
      </c>
      <c r="B16" s="225">
        <v>170</v>
      </c>
      <c r="C16" s="219" t="s">
        <v>11</v>
      </c>
      <c r="D16" s="219" t="s">
        <v>16</v>
      </c>
      <c r="E16" s="226" t="s">
        <v>3265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3500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38" t="s">
        <v>3501</v>
      </c>
      <c r="B18" s="228">
        <v>120</v>
      </c>
      <c r="C18" s="229" t="s">
        <v>13</v>
      </c>
      <c r="D18" s="229" t="s">
        <v>16</v>
      </c>
      <c r="E18" s="230" t="s">
        <v>0</v>
      </c>
      <c r="F18" s="230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3502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3503</v>
      </c>
      <c r="B20" s="225">
        <v>170</v>
      </c>
      <c r="C20" s="219" t="s">
        <v>11</v>
      </c>
      <c r="D20" s="219" t="s">
        <v>16</v>
      </c>
      <c r="E20" s="226" t="s">
        <v>3265</v>
      </c>
      <c r="F20" s="226"/>
      <c r="I20" s="29"/>
    </row>
    <row r="21" spans="1:12" ht="30" customHeight="1" x14ac:dyDescent="0.25">
      <c r="A21" s="224" t="s">
        <v>3504</v>
      </c>
      <c r="B21" s="225">
        <v>120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24" t="s">
        <v>3505</v>
      </c>
      <c r="B22" s="225">
        <v>170</v>
      </c>
      <c r="C22" s="219" t="s">
        <v>11</v>
      </c>
      <c r="D22" s="219" t="s">
        <v>16</v>
      </c>
      <c r="E22" s="226" t="s">
        <v>3265</v>
      </c>
      <c r="F22" s="226"/>
      <c r="I22" s="29"/>
    </row>
    <row r="23" spans="1:12" ht="30" customHeight="1" x14ac:dyDescent="0.25">
      <c r="A23" s="236" t="s">
        <v>3506</v>
      </c>
      <c r="B23" s="250">
        <v>170</v>
      </c>
      <c r="C23" s="233" t="s">
        <v>11</v>
      </c>
      <c r="D23" s="233" t="s">
        <v>16</v>
      </c>
      <c r="E23" s="251" t="s">
        <v>2</v>
      </c>
      <c r="F23" s="226"/>
      <c r="I23" s="29"/>
    </row>
    <row r="24" spans="1:12" ht="30" customHeight="1" x14ac:dyDescent="0.25">
      <c r="A24" s="224" t="s">
        <v>3507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1638</v>
      </c>
      <c r="B25" s="225">
        <v>170</v>
      </c>
      <c r="C25" s="219" t="s">
        <v>11</v>
      </c>
      <c r="D25" s="219" t="s">
        <v>4</v>
      </c>
      <c r="E25" s="226" t="s">
        <v>2</v>
      </c>
      <c r="F25" s="226"/>
      <c r="I25" s="29"/>
    </row>
    <row r="26" spans="1:12" ht="30" customHeight="1" x14ac:dyDescent="0.25">
      <c r="A26" s="224" t="s">
        <v>3508</v>
      </c>
      <c r="B26" s="225">
        <v>170</v>
      </c>
      <c r="C26" s="219" t="s">
        <v>11</v>
      </c>
      <c r="D26" s="219" t="s">
        <v>16</v>
      </c>
      <c r="E26" s="226" t="s">
        <v>2</v>
      </c>
      <c r="F26" s="226"/>
      <c r="I26" s="29"/>
    </row>
    <row r="27" spans="1:12" ht="30" customHeight="1" x14ac:dyDescent="0.25">
      <c r="A27" s="224" t="s">
        <v>3509</v>
      </c>
      <c r="B27" s="225">
        <v>120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24" t="s">
        <v>3510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24" t="s">
        <v>3511</v>
      </c>
      <c r="B29" s="225">
        <v>170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2278</v>
      </c>
      <c r="B30" s="225">
        <v>120</v>
      </c>
      <c r="C30" s="219" t="s">
        <v>13</v>
      </c>
      <c r="D30" s="219" t="s">
        <v>16</v>
      </c>
      <c r="E30" s="226" t="s">
        <v>0</v>
      </c>
      <c r="F30" s="226"/>
    </row>
    <row r="31" spans="1:12" ht="30" customHeight="1" x14ac:dyDescent="0.25">
      <c r="A31" s="252" t="s">
        <v>3512</v>
      </c>
      <c r="B31" s="225">
        <v>120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3513</v>
      </c>
      <c r="B32" s="225">
        <v>120</v>
      </c>
      <c r="C32" s="219" t="s">
        <v>13</v>
      </c>
      <c r="D32" s="219" t="s">
        <v>2086</v>
      </c>
      <c r="E32" s="226" t="s">
        <v>0</v>
      </c>
      <c r="F32" s="226"/>
    </row>
    <row r="33" spans="1:6" ht="30" customHeight="1" x14ac:dyDescent="0.25">
      <c r="A33" s="252" t="s">
        <v>3514</v>
      </c>
      <c r="B33" s="225">
        <v>120</v>
      </c>
      <c r="C33" s="219" t="s">
        <v>13</v>
      </c>
      <c r="D33" s="219" t="s">
        <v>16</v>
      </c>
      <c r="E33" s="226" t="s">
        <v>0</v>
      </c>
      <c r="F33" s="226"/>
    </row>
    <row r="34" spans="1:6" ht="30" customHeight="1" x14ac:dyDescent="0.25">
      <c r="A34" s="252" t="s">
        <v>3515</v>
      </c>
      <c r="B34" s="225">
        <v>170</v>
      </c>
      <c r="C34" s="219" t="s">
        <v>11</v>
      </c>
      <c r="D34" s="219" t="s">
        <v>2086</v>
      </c>
      <c r="E34" s="226" t="s">
        <v>3265</v>
      </c>
      <c r="F34" s="226"/>
    </row>
    <row r="35" spans="1:6" ht="30" customHeight="1" x14ac:dyDescent="0.25">
      <c r="A35" s="252" t="s">
        <v>3518</v>
      </c>
      <c r="B35" s="225">
        <v>120</v>
      </c>
      <c r="C35" s="219" t="s">
        <v>13</v>
      </c>
      <c r="D35" s="219" t="s">
        <v>4</v>
      </c>
      <c r="E35" s="226" t="s">
        <v>0</v>
      </c>
      <c r="F35" s="226"/>
    </row>
    <row r="36" spans="1:6" ht="30" customHeight="1" x14ac:dyDescent="0.25">
      <c r="A36" s="252" t="s">
        <v>3516</v>
      </c>
      <c r="B36" s="225">
        <v>120</v>
      </c>
      <c r="C36" s="219" t="s">
        <v>13</v>
      </c>
      <c r="D36" s="219" t="s">
        <v>16</v>
      </c>
      <c r="E36" s="226" t="s">
        <v>0</v>
      </c>
      <c r="F36" s="226"/>
    </row>
    <row r="37" spans="1:6" ht="30" customHeight="1" x14ac:dyDescent="0.25">
      <c r="A37" s="252" t="s">
        <v>3517</v>
      </c>
      <c r="B37" s="225">
        <v>120</v>
      </c>
      <c r="C37" s="219" t="s">
        <v>13</v>
      </c>
      <c r="D37" s="219" t="s">
        <v>16</v>
      </c>
      <c r="E37" s="226" t="s">
        <v>0</v>
      </c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4200</v>
      </c>
    </row>
    <row r="46" spans="1:6" ht="30" customHeight="1" x14ac:dyDescent="0.25">
      <c r="A46" s="241" t="s">
        <v>11</v>
      </c>
      <c r="B46" s="241">
        <f>COUNTIF($C$3:$C$44,H2)</f>
        <v>17</v>
      </c>
      <c r="C46" s="242">
        <f>SUMIF($C$3:$C$44,H2,$B$3:$B$44)</f>
        <v>2740</v>
      </c>
      <c r="D46" s="241"/>
      <c r="E46" s="241" t="s">
        <v>18</v>
      </c>
      <c r="F46" s="242">
        <f>SUMIF($D$3:$D$44,I2,$B$3:$B$44)</f>
        <v>290</v>
      </c>
    </row>
    <row r="47" spans="1:6" ht="30" customHeight="1" x14ac:dyDescent="0.25">
      <c r="A47" s="241" t="s">
        <v>29</v>
      </c>
      <c r="B47" s="241">
        <f>COUNTIF($C$3:$C$44,H3)</f>
        <v>18</v>
      </c>
      <c r="C47" s="242">
        <f>SUMIF($C$3:$C$44,H3,$B$3:$B$44)</f>
        <v>2160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360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650</v>
      </c>
    </row>
    <row r="50" spans="1:6" ht="30" customHeight="1" x14ac:dyDescent="0.25">
      <c r="A50" s="244" t="s">
        <v>23</v>
      </c>
      <c r="B50" s="244">
        <f>SUM(B45:B49)</f>
        <v>35</v>
      </c>
      <c r="C50" s="245">
        <f>SUM(C45:C49)</f>
        <v>4900</v>
      </c>
      <c r="D50" s="244"/>
      <c r="E50" s="246" t="s">
        <v>30</v>
      </c>
      <c r="F50" s="247">
        <f>SUM(C50+F48)</f>
        <v>5260</v>
      </c>
    </row>
    <row r="51" spans="1:6" ht="30" customHeight="1" x14ac:dyDescent="0.25">
      <c r="A51" s="241" t="s">
        <v>25</v>
      </c>
      <c r="B51" s="244">
        <f>COUNTIF($E$3:$E$44,H6)</f>
        <v>19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12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4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21" sqref="E21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41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3523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3519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3520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3521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3522</v>
      </c>
      <c r="B6" s="225">
        <v>120</v>
      </c>
      <c r="C6" s="219" t="s">
        <v>11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3524</v>
      </c>
      <c r="B7" s="225">
        <v>170</v>
      </c>
      <c r="C7" s="219" t="s">
        <v>11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3525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3526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2" t="s">
        <v>3527</v>
      </c>
      <c r="B10" s="217">
        <v>170</v>
      </c>
      <c r="C10" s="218" t="s">
        <v>11</v>
      </c>
      <c r="D10" s="218" t="s">
        <v>16</v>
      </c>
      <c r="E10" s="220" t="s">
        <v>3265</v>
      </c>
      <c r="F10" s="221"/>
      <c r="G10" s="68"/>
      <c r="H10" s="253"/>
      <c r="I10" s="68"/>
      <c r="J10" s="69"/>
      <c r="K10" s="55"/>
      <c r="L10" s="55"/>
    </row>
    <row r="11" spans="1:12" ht="30" customHeight="1" x14ac:dyDescent="0.25">
      <c r="A11" s="238" t="s">
        <v>3528</v>
      </c>
      <c r="B11" s="228">
        <v>120</v>
      </c>
      <c r="C11" s="229" t="s">
        <v>13</v>
      </c>
      <c r="D11" s="229" t="s">
        <v>16</v>
      </c>
      <c r="E11" s="230" t="s">
        <v>0</v>
      </c>
      <c r="F11" s="23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3529</v>
      </c>
      <c r="B12" s="225">
        <v>120</v>
      </c>
      <c r="C12" s="219" t="s">
        <v>13</v>
      </c>
      <c r="D12" s="219" t="s">
        <v>4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3530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3531</v>
      </c>
      <c r="B14" s="225">
        <v>120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3532</v>
      </c>
      <c r="B15" s="225">
        <v>120</v>
      </c>
      <c r="C15" s="219" t="s">
        <v>13</v>
      </c>
      <c r="D15" s="219" t="s">
        <v>2086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3533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3534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3535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3536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3537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3538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2340</v>
      </c>
    </row>
    <row r="46" spans="1:6" ht="30" customHeight="1" x14ac:dyDescent="0.25">
      <c r="A46" s="241" t="s">
        <v>11</v>
      </c>
      <c r="B46" s="241">
        <f>COUNTIF($C$3:$C$44,H2)</f>
        <v>7</v>
      </c>
      <c r="C46" s="242">
        <f>SUMIF($C$3:$C$44,H2,$B$3:$B$44)</f>
        <v>1140</v>
      </c>
      <c r="D46" s="241"/>
      <c r="E46" s="241" t="s">
        <v>18</v>
      </c>
      <c r="F46" s="242">
        <f>SUMIF($D$3:$D$44,I2,$B$3:$B$44)</f>
        <v>120</v>
      </c>
    </row>
    <row r="47" spans="1:6" ht="30" customHeight="1" x14ac:dyDescent="0.25">
      <c r="A47" s="241" t="s">
        <v>29</v>
      </c>
      <c r="B47" s="241">
        <f>COUNTIF($C$3:$C$44,H3)</f>
        <v>12</v>
      </c>
      <c r="C47" s="242">
        <f>SUMIF($C$3:$C$44,H3,$B$3:$B$44)</f>
        <v>1440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240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360</v>
      </c>
    </row>
    <row r="50" spans="1:6" ht="30" customHeight="1" x14ac:dyDescent="0.25">
      <c r="A50" s="244" t="s">
        <v>23</v>
      </c>
      <c r="B50" s="244">
        <f>SUM(B45:B49)</f>
        <v>19</v>
      </c>
      <c r="C50" s="245">
        <f>SUM(C45:C49)</f>
        <v>2580</v>
      </c>
      <c r="D50" s="244"/>
      <c r="E50" s="246" t="s">
        <v>30</v>
      </c>
      <c r="F50" s="247">
        <f>SUM(C50+F48)</f>
        <v>2820</v>
      </c>
    </row>
    <row r="51" spans="1:6" ht="30" customHeight="1" x14ac:dyDescent="0.25">
      <c r="A51" s="241" t="s">
        <v>25</v>
      </c>
      <c r="B51" s="244">
        <f>COUNTIF($E$3:$E$44,H6)</f>
        <v>14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4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1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F26" sqref="F26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3539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3540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3541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3544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1424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3542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3543</v>
      </c>
      <c r="B8" s="250">
        <v>170</v>
      </c>
      <c r="C8" s="219" t="s">
        <v>11</v>
      </c>
      <c r="D8" s="219" t="s">
        <v>2086</v>
      </c>
      <c r="E8" s="226" t="s">
        <v>2</v>
      </c>
      <c r="F8" s="227" t="s">
        <v>2742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3545</v>
      </c>
      <c r="B9" s="225">
        <v>170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2" t="s">
        <v>3546</v>
      </c>
      <c r="B10" s="217">
        <v>170</v>
      </c>
      <c r="C10" s="218" t="s">
        <v>11</v>
      </c>
      <c r="D10" s="218" t="s">
        <v>2086</v>
      </c>
      <c r="E10" s="220" t="s">
        <v>3265</v>
      </c>
      <c r="F10" s="221" t="s">
        <v>2742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3547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3548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38" t="s">
        <v>1902</v>
      </c>
      <c r="B13" s="228">
        <v>120</v>
      </c>
      <c r="C13" s="229" t="s">
        <v>13</v>
      </c>
      <c r="D13" s="229" t="s">
        <v>2086</v>
      </c>
      <c r="E13" s="230" t="s">
        <v>0</v>
      </c>
      <c r="F13" s="231" t="s">
        <v>2742</v>
      </c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3549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3550</v>
      </c>
      <c r="B15" s="225">
        <v>120</v>
      </c>
      <c r="C15" s="219" t="s">
        <v>13</v>
      </c>
      <c r="D15" s="219" t="s">
        <v>2086</v>
      </c>
      <c r="E15" s="226" t="s">
        <v>0</v>
      </c>
      <c r="F15" s="227" t="s">
        <v>2742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3551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3552</v>
      </c>
      <c r="B17" s="225">
        <v>120</v>
      </c>
      <c r="C17" s="219" t="s">
        <v>13</v>
      </c>
      <c r="D17" s="219" t="s">
        <v>2086</v>
      </c>
      <c r="E17" s="226" t="s">
        <v>0</v>
      </c>
      <c r="F17" s="226" t="s">
        <v>2742</v>
      </c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3553</v>
      </c>
      <c r="B18" s="225">
        <v>170</v>
      </c>
      <c r="C18" s="219" t="s">
        <v>11</v>
      </c>
      <c r="D18" s="219" t="s">
        <v>2086</v>
      </c>
      <c r="E18" s="226" t="s">
        <v>2</v>
      </c>
      <c r="F18" s="226" t="s">
        <v>2742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3554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3555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2815</v>
      </c>
      <c r="B21" s="225">
        <v>120</v>
      </c>
      <c r="C21" s="219" t="s">
        <v>13</v>
      </c>
      <c r="D21" s="219" t="s">
        <v>2086</v>
      </c>
      <c r="E21" s="226" t="s">
        <v>0</v>
      </c>
      <c r="F21" s="226" t="s">
        <v>2742</v>
      </c>
      <c r="I21" s="29"/>
    </row>
    <row r="22" spans="1:12" ht="30" customHeight="1" x14ac:dyDescent="0.25">
      <c r="A22" s="224" t="s">
        <v>3556</v>
      </c>
      <c r="B22" s="225">
        <v>120</v>
      </c>
      <c r="C22" s="219" t="s">
        <v>13</v>
      </c>
      <c r="D22" s="219" t="s">
        <v>4</v>
      </c>
      <c r="E22" s="226" t="s">
        <v>0</v>
      </c>
      <c r="F22" s="226"/>
      <c r="I22" s="29"/>
    </row>
    <row r="23" spans="1:12" ht="30" customHeight="1" x14ac:dyDescent="0.25">
      <c r="A23" s="236" t="s">
        <v>3557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3558</v>
      </c>
      <c r="B24" s="225">
        <v>120</v>
      </c>
      <c r="C24" s="219" t="s">
        <v>11</v>
      </c>
      <c r="D24" s="219" t="s">
        <v>16</v>
      </c>
      <c r="E24" s="226" t="s">
        <v>2</v>
      </c>
      <c r="F24" s="226" t="s">
        <v>3560</v>
      </c>
      <c r="I24" s="29"/>
    </row>
    <row r="25" spans="1:12" ht="30" customHeight="1" x14ac:dyDescent="0.25">
      <c r="A25" s="224" t="s">
        <v>3559</v>
      </c>
      <c r="B25" s="225">
        <v>240</v>
      </c>
      <c r="C25" s="219" t="s">
        <v>11</v>
      </c>
      <c r="D25" s="219" t="s">
        <v>4</v>
      </c>
      <c r="E25" s="226" t="s">
        <v>2</v>
      </c>
      <c r="F25" s="226"/>
      <c r="I25" s="29"/>
    </row>
    <row r="26" spans="1:12" ht="30" customHeight="1" x14ac:dyDescent="0.25">
      <c r="A26" s="224" t="s">
        <v>2385</v>
      </c>
      <c r="B26" s="225">
        <v>50</v>
      </c>
      <c r="C26" s="219" t="s">
        <v>13</v>
      </c>
      <c r="D26" s="219" t="s">
        <v>2086</v>
      </c>
      <c r="E26" s="226" t="s">
        <v>0</v>
      </c>
      <c r="F26" s="226" t="s">
        <v>3561</v>
      </c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1880</v>
      </c>
    </row>
    <row r="46" spans="1:6" ht="30" customHeight="1" x14ac:dyDescent="0.25">
      <c r="A46" s="241" t="s">
        <v>11</v>
      </c>
      <c r="B46" s="241">
        <f>COUNTIF($C$3:$C$44,H2)</f>
        <v>9</v>
      </c>
      <c r="C46" s="242">
        <f>SUMIF($C$3:$C$44,H2,$B$3:$B$44)</f>
        <v>1550</v>
      </c>
      <c r="D46" s="241"/>
      <c r="E46" s="241" t="s">
        <v>18</v>
      </c>
      <c r="F46" s="242">
        <f>SUMIF($D$3:$D$44,I2,$B$3:$B$44)</f>
        <v>360</v>
      </c>
    </row>
    <row r="47" spans="1:6" ht="30" customHeight="1" x14ac:dyDescent="0.25">
      <c r="A47" s="241" t="s">
        <v>29</v>
      </c>
      <c r="B47" s="241">
        <f>COUNTIF($C$3:$C$44,H3)</f>
        <v>15</v>
      </c>
      <c r="C47" s="242">
        <f>SUMIF($C$3:$C$44,H3,$B$3:$B$44)</f>
        <v>1730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370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730</v>
      </c>
    </row>
    <row r="50" spans="1:6" ht="30" customHeight="1" x14ac:dyDescent="0.25">
      <c r="A50" s="244" t="s">
        <v>23</v>
      </c>
      <c r="B50" s="244">
        <f>SUM(B45:B49)</f>
        <v>24</v>
      </c>
      <c r="C50" s="245">
        <f>SUM(C45:C49)</f>
        <v>3280</v>
      </c>
      <c r="D50" s="244"/>
      <c r="E50" s="246" t="s">
        <v>30</v>
      </c>
      <c r="F50" s="247">
        <f>SUM(C50+F48)</f>
        <v>3650</v>
      </c>
    </row>
    <row r="51" spans="1:6" ht="30" customHeight="1" x14ac:dyDescent="0.25">
      <c r="A51" s="241" t="s">
        <v>25</v>
      </c>
      <c r="B51" s="244">
        <f>COUNTIF($E$3:$E$44,H6)</f>
        <v>15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8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1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E18" sqref="E18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3562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3563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3564</v>
      </c>
      <c r="B4" s="225">
        <v>170</v>
      </c>
      <c r="C4" s="219" t="s">
        <v>11</v>
      </c>
      <c r="D4" s="219" t="s">
        <v>4</v>
      </c>
      <c r="E4" s="226" t="s">
        <v>3265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3565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3566</v>
      </c>
      <c r="B6" s="225">
        <v>120</v>
      </c>
      <c r="C6" s="219" t="s">
        <v>13</v>
      </c>
      <c r="D6" s="219" t="s">
        <v>2086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1396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3567</v>
      </c>
      <c r="B8" s="250">
        <v>170</v>
      </c>
      <c r="C8" s="219" t="s">
        <v>11</v>
      </c>
      <c r="D8" s="219" t="s">
        <v>2086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3568</v>
      </c>
      <c r="B9" s="225">
        <v>170</v>
      </c>
      <c r="C9" s="219" t="s">
        <v>11</v>
      </c>
      <c r="D9" s="219" t="s">
        <v>4</v>
      </c>
      <c r="E9" s="226" t="s">
        <v>3265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38" t="s">
        <v>3569</v>
      </c>
      <c r="B10" s="228">
        <v>170</v>
      </c>
      <c r="C10" s="229" t="s">
        <v>11</v>
      </c>
      <c r="D10" s="229" t="s">
        <v>16</v>
      </c>
      <c r="E10" s="230" t="s">
        <v>2</v>
      </c>
      <c r="F10" s="231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3570</v>
      </c>
      <c r="B11" s="217">
        <v>170</v>
      </c>
      <c r="C11" s="218" t="s">
        <v>11</v>
      </c>
      <c r="D11" s="218" t="s">
        <v>16</v>
      </c>
      <c r="E11" s="220" t="s">
        <v>2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3571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3572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3573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3574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258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3575</v>
      </c>
      <c r="B17" s="225">
        <v>120</v>
      </c>
      <c r="C17" s="219" t="s">
        <v>13</v>
      </c>
      <c r="D17" s="219" t="s">
        <v>4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3576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3577</v>
      </c>
      <c r="B19" s="225">
        <v>170</v>
      </c>
      <c r="C19" s="219" t="s">
        <v>11</v>
      </c>
      <c r="D19" s="219" t="s">
        <v>2086</v>
      </c>
      <c r="E19" s="226" t="s">
        <v>3265</v>
      </c>
      <c r="F19" s="226" t="s">
        <v>3580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3578</v>
      </c>
      <c r="B20" s="225">
        <v>120</v>
      </c>
      <c r="C20" s="219" t="s">
        <v>13</v>
      </c>
      <c r="D20" s="219" t="s">
        <v>4</v>
      </c>
      <c r="E20" s="226" t="s">
        <v>0</v>
      </c>
      <c r="F20" s="226"/>
      <c r="I20" s="29"/>
    </row>
    <row r="21" spans="1:12" ht="30" customHeight="1" x14ac:dyDescent="0.25">
      <c r="A21" s="224" t="s">
        <v>3579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1690</v>
      </c>
    </row>
    <row r="46" spans="1:6" ht="30" customHeight="1" x14ac:dyDescent="0.25">
      <c r="A46" s="241" t="s">
        <v>11</v>
      </c>
      <c r="B46" s="241">
        <f>COUNTIF($C$3:$C$44,H2)</f>
        <v>9</v>
      </c>
      <c r="C46" s="242">
        <f>SUMIF($C$3:$C$44,H2,$B$3:$B$44)</f>
        <v>1530</v>
      </c>
      <c r="D46" s="241"/>
      <c r="E46" s="241" t="s">
        <v>18</v>
      </c>
      <c r="F46" s="242">
        <f>SUMIF($D$3:$D$44,I2,$B$3:$B$44)</f>
        <v>580</v>
      </c>
    </row>
    <row r="47" spans="1:6" ht="30" customHeight="1" x14ac:dyDescent="0.25">
      <c r="A47" s="241" t="s">
        <v>29</v>
      </c>
      <c r="B47" s="241">
        <f>COUNTIF($C$3:$C$44,H3)</f>
        <v>10</v>
      </c>
      <c r="C47" s="242">
        <f>SUMIF($C$3:$C$44,H3,$B$3:$B$44)</f>
        <v>1200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200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780</v>
      </c>
    </row>
    <row r="50" spans="1:6" ht="30" customHeight="1" x14ac:dyDescent="0.25">
      <c r="A50" s="244" t="s">
        <v>23</v>
      </c>
      <c r="B50" s="244">
        <f>SUM(B45:B49)</f>
        <v>19</v>
      </c>
      <c r="C50" s="245">
        <f>SUM(C45:C49)</f>
        <v>2730</v>
      </c>
      <c r="D50" s="244"/>
      <c r="E50" s="246" t="s">
        <v>30</v>
      </c>
      <c r="F50" s="247">
        <f>SUM(C50+F48)</f>
        <v>2930</v>
      </c>
    </row>
    <row r="51" spans="1:6" ht="30" customHeight="1" x14ac:dyDescent="0.25">
      <c r="A51" s="241" t="s">
        <v>25</v>
      </c>
      <c r="B51" s="244">
        <f>COUNTIF($E$3:$E$44,H6)</f>
        <v>10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6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3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20" sqref="E20"/>
    </sheetView>
  </sheetViews>
  <sheetFormatPr defaultRowHeight="15" x14ac:dyDescent="0.25"/>
  <cols>
    <col min="1" max="1" width="41.8554687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3581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1903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3582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3583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3584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3585</v>
      </c>
      <c r="B7" s="225">
        <v>120</v>
      </c>
      <c r="C7" s="219" t="s">
        <v>13</v>
      </c>
      <c r="D7" s="219" t="s">
        <v>4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3586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3587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38" t="s">
        <v>2180</v>
      </c>
      <c r="B10" s="228">
        <v>120</v>
      </c>
      <c r="C10" s="229" t="s">
        <v>13</v>
      </c>
      <c r="D10" s="229" t="s">
        <v>16</v>
      </c>
      <c r="E10" s="230" t="s">
        <v>0</v>
      </c>
      <c r="F10" s="231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3588</v>
      </c>
      <c r="B11" s="217">
        <v>170</v>
      </c>
      <c r="C11" s="218" t="s">
        <v>11</v>
      </c>
      <c r="D11" s="218" t="s">
        <v>16</v>
      </c>
      <c r="E11" s="220" t="s">
        <v>3265</v>
      </c>
      <c r="F11" s="221" t="s">
        <v>3591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3590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3589</v>
      </c>
      <c r="B13" s="225">
        <v>170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3592</v>
      </c>
      <c r="B14" s="225">
        <v>120</v>
      </c>
      <c r="C14" s="219" t="s">
        <v>13</v>
      </c>
      <c r="D14" s="219" t="s">
        <v>2086</v>
      </c>
      <c r="E14" s="226" t="s">
        <v>0</v>
      </c>
      <c r="F14" s="227" t="s">
        <v>2696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3593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3594</v>
      </c>
      <c r="B16" s="225">
        <v>170</v>
      </c>
      <c r="C16" s="219" t="s">
        <v>11</v>
      </c>
      <c r="D16" s="219" t="s">
        <v>4</v>
      </c>
      <c r="E16" s="226" t="s">
        <v>3265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3595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3596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3597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3598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3599</v>
      </c>
      <c r="B21" s="225">
        <v>170</v>
      </c>
      <c r="C21" s="219" t="s">
        <v>11</v>
      </c>
      <c r="D21" s="219" t="s">
        <v>16</v>
      </c>
      <c r="E21" s="226" t="s">
        <v>3265</v>
      </c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2050</v>
      </c>
    </row>
    <row r="46" spans="1:6" ht="30" customHeight="1" x14ac:dyDescent="0.25">
      <c r="A46" s="241" t="s">
        <v>11</v>
      </c>
      <c r="B46" s="241">
        <f>COUNTIF($C$3:$C$44,H2)</f>
        <v>6</v>
      </c>
      <c r="C46" s="242">
        <f>SUMIF($C$3:$C$44,H2,$B$3:$B$44)</f>
        <v>1020</v>
      </c>
      <c r="D46" s="241"/>
      <c r="E46" s="241" t="s">
        <v>18</v>
      </c>
      <c r="F46" s="242">
        <f>SUMIF($D$3:$D$44,I2,$B$3:$B$44)</f>
        <v>410</v>
      </c>
    </row>
    <row r="47" spans="1:6" ht="30" customHeight="1" x14ac:dyDescent="0.25">
      <c r="A47" s="241" t="s">
        <v>29</v>
      </c>
      <c r="B47" s="241">
        <f>COUNTIF($C$3:$C$44,H3)</f>
        <v>13</v>
      </c>
      <c r="C47" s="242">
        <f>SUMIF($C$3:$C$44,H3,$B$3:$B$44)</f>
        <v>1560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260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670</v>
      </c>
    </row>
    <row r="50" spans="1:6" ht="30" customHeight="1" x14ac:dyDescent="0.25">
      <c r="A50" s="244" t="s">
        <v>23</v>
      </c>
      <c r="B50" s="244">
        <f>SUM(B45:B49)</f>
        <v>19</v>
      </c>
      <c r="C50" s="245">
        <f>SUM(C45:C49)</f>
        <v>2580</v>
      </c>
      <c r="D50" s="244"/>
      <c r="E50" s="246" t="s">
        <v>30</v>
      </c>
      <c r="F50" s="247">
        <f>SUM(C50+F48)</f>
        <v>2840</v>
      </c>
    </row>
    <row r="51" spans="1:6" ht="30" customHeight="1" x14ac:dyDescent="0.25">
      <c r="A51" s="241" t="s">
        <v>25</v>
      </c>
      <c r="B51" s="244">
        <f>COUNTIF($E$3:$E$44,H6)</f>
        <v>13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3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3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36" sqref="E36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3600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3601</v>
      </c>
      <c r="B3" s="225">
        <v>170</v>
      </c>
      <c r="C3" s="219" t="s">
        <v>11</v>
      </c>
      <c r="D3" s="219" t="s">
        <v>16</v>
      </c>
      <c r="E3" s="226" t="s">
        <v>3265</v>
      </c>
      <c r="F3" s="227" t="s">
        <v>3610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3602</v>
      </c>
      <c r="B4" s="225">
        <v>170</v>
      </c>
      <c r="C4" s="219" t="s">
        <v>11</v>
      </c>
      <c r="D4" s="219" t="s">
        <v>4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3603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3604</v>
      </c>
      <c r="B6" s="225">
        <v>120</v>
      </c>
      <c r="C6" s="219" t="s">
        <v>13</v>
      </c>
      <c r="D6" s="219" t="s">
        <v>4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3605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3606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3607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3608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3609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3611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3612</v>
      </c>
      <c r="B13" s="225">
        <v>100</v>
      </c>
      <c r="C13" s="219" t="s">
        <v>13</v>
      </c>
      <c r="D13" s="219" t="s">
        <v>16</v>
      </c>
      <c r="E13" s="226" t="s">
        <v>0</v>
      </c>
      <c r="F13" s="227" t="s">
        <v>3613</v>
      </c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3614</v>
      </c>
      <c r="B14" s="225">
        <v>120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54" t="s">
        <v>998</v>
      </c>
      <c r="B15" s="228">
        <v>120</v>
      </c>
      <c r="C15" s="229" t="s">
        <v>13</v>
      </c>
      <c r="D15" s="229" t="s">
        <v>2086</v>
      </c>
      <c r="E15" s="230" t="s">
        <v>0</v>
      </c>
      <c r="F15" s="23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3615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3616</v>
      </c>
      <c r="B17" s="225">
        <v>170</v>
      </c>
      <c r="C17" s="219" t="s">
        <v>11</v>
      </c>
      <c r="D17" s="219" t="s">
        <v>2086</v>
      </c>
      <c r="E17" s="226" t="s">
        <v>3265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3617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1798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3618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3619</v>
      </c>
      <c r="B21" s="225">
        <v>170</v>
      </c>
      <c r="C21" s="219" t="s">
        <v>11</v>
      </c>
      <c r="D21" s="219" t="s">
        <v>4</v>
      </c>
      <c r="E21" s="226" t="s">
        <v>2</v>
      </c>
      <c r="F21" s="226"/>
      <c r="I21" s="29"/>
    </row>
    <row r="22" spans="1:12" ht="30" customHeight="1" x14ac:dyDescent="0.25">
      <c r="A22" s="224" t="s">
        <v>92</v>
      </c>
      <c r="B22" s="225">
        <v>120</v>
      </c>
      <c r="C22" s="219" t="s">
        <v>13</v>
      </c>
      <c r="D22" s="219" t="s">
        <v>4</v>
      </c>
      <c r="E22" s="226" t="s">
        <v>0</v>
      </c>
      <c r="F22" s="226"/>
      <c r="I22" s="29"/>
    </row>
    <row r="23" spans="1:12" ht="30" customHeight="1" x14ac:dyDescent="0.25">
      <c r="A23" s="236" t="s">
        <v>3620</v>
      </c>
      <c r="B23" s="250">
        <v>170</v>
      </c>
      <c r="C23" s="233" t="s">
        <v>11</v>
      </c>
      <c r="D23" s="233" t="s">
        <v>16</v>
      </c>
      <c r="E23" s="251" t="s">
        <v>3265</v>
      </c>
      <c r="F23" s="226"/>
      <c r="I23" s="29"/>
    </row>
    <row r="24" spans="1:12" ht="30" customHeight="1" x14ac:dyDescent="0.25">
      <c r="A24" s="224" t="s">
        <v>3621</v>
      </c>
      <c r="B24" s="225">
        <v>170</v>
      </c>
      <c r="C24" s="219" t="s">
        <v>11</v>
      </c>
      <c r="D24" s="219" t="s">
        <v>4</v>
      </c>
      <c r="E24" s="226" t="s">
        <v>2</v>
      </c>
      <c r="F24" s="226"/>
      <c r="I24" s="29"/>
    </row>
    <row r="25" spans="1:12" ht="30" customHeight="1" x14ac:dyDescent="0.25">
      <c r="A25" s="224" t="s">
        <v>3622</v>
      </c>
      <c r="B25" s="225">
        <v>120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 t="s">
        <v>3623</v>
      </c>
      <c r="B26" s="225">
        <v>120</v>
      </c>
      <c r="C26" s="219" t="s">
        <v>13</v>
      </c>
      <c r="D26" s="219" t="s">
        <v>16</v>
      </c>
      <c r="E26" s="226" t="s">
        <v>0</v>
      </c>
      <c r="F26" s="226"/>
      <c r="I26" s="29"/>
    </row>
    <row r="27" spans="1:12" ht="30" customHeight="1" x14ac:dyDescent="0.25">
      <c r="A27" s="224" t="s">
        <v>3624</v>
      </c>
      <c r="B27" s="225">
        <v>170</v>
      </c>
      <c r="C27" s="219" t="s">
        <v>11</v>
      </c>
      <c r="D27" s="219" t="s">
        <v>16</v>
      </c>
      <c r="E27" s="226" t="s">
        <v>2</v>
      </c>
      <c r="F27" s="226"/>
    </row>
    <row r="28" spans="1:12" ht="30" customHeight="1" x14ac:dyDescent="0.25">
      <c r="A28" s="224" t="s">
        <v>3625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24" t="s">
        <v>3626</v>
      </c>
      <c r="B29" s="225">
        <v>120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3627</v>
      </c>
      <c r="B30" s="225">
        <v>170</v>
      </c>
      <c r="C30" s="219" t="s">
        <v>11</v>
      </c>
      <c r="D30" s="219" t="s">
        <v>16</v>
      </c>
      <c r="E30" s="226" t="s">
        <v>2</v>
      </c>
      <c r="F30" s="226"/>
    </row>
    <row r="31" spans="1:12" ht="30" customHeight="1" x14ac:dyDescent="0.25">
      <c r="A31" s="252" t="s">
        <v>3628</v>
      </c>
      <c r="B31" s="225">
        <v>120</v>
      </c>
      <c r="C31" s="219" t="s">
        <v>13</v>
      </c>
      <c r="D31" s="219" t="s">
        <v>4</v>
      </c>
      <c r="E31" s="226" t="s">
        <v>0</v>
      </c>
      <c r="F31" s="226"/>
    </row>
    <row r="32" spans="1:12" ht="30" customHeight="1" x14ac:dyDescent="0.25">
      <c r="A32" s="252" t="s">
        <v>3632</v>
      </c>
      <c r="B32" s="225">
        <v>170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1197</v>
      </c>
      <c r="B33" s="225">
        <v>120</v>
      </c>
      <c r="C33" s="219" t="s">
        <v>13</v>
      </c>
      <c r="D33" s="219" t="s">
        <v>16</v>
      </c>
      <c r="E33" s="226" t="s">
        <v>0</v>
      </c>
      <c r="F33" s="226"/>
    </row>
    <row r="34" spans="1:6" ht="30" customHeight="1" x14ac:dyDescent="0.25">
      <c r="A34" s="252" t="s">
        <v>3629</v>
      </c>
      <c r="B34" s="225">
        <v>170</v>
      </c>
      <c r="C34" s="219" t="s">
        <v>11</v>
      </c>
      <c r="D34" s="219" t="s">
        <v>16</v>
      </c>
      <c r="E34" s="226" t="s">
        <v>2</v>
      </c>
      <c r="F34" s="226"/>
    </row>
    <row r="35" spans="1:6" ht="30" customHeight="1" x14ac:dyDescent="0.25">
      <c r="A35" s="252" t="s">
        <v>3630</v>
      </c>
      <c r="B35" s="225">
        <v>170</v>
      </c>
      <c r="C35" s="219" t="s">
        <v>11</v>
      </c>
      <c r="D35" s="219" t="s">
        <v>16</v>
      </c>
      <c r="E35" s="226"/>
      <c r="F35" s="226"/>
    </row>
    <row r="36" spans="1:6" ht="30" customHeight="1" x14ac:dyDescent="0.25">
      <c r="A36" s="252" t="s">
        <v>3631</v>
      </c>
      <c r="B36" s="225">
        <v>170</v>
      </c>
      <c r="C36" s="219" t="s">
        <v>11</v>
      </c>
      <c r="D36" s="219" t="s">
        <v>2086</v>
      </c>
      <c r="E36" s="226" t="s">
        <v>3265</v>
      </c>
      <c r="F36" s="226"/>
    </row>
    <row r="37" spans="1:6" ht="30" customHeight="1" x14ac:dyDescent="0.25">
      <c r="A37" s="252" t="s">
        <v>3633</v>
      </c>
      <c r="B37" s="225">
        <v>120</v>
      </c>
      <c r="C37" s="219" t="s">
        <v>13</v>
      </c>
      <c r="D37" s="219" t="s">
        <v>2086</v>
      </c>
      <c r="E37" s="226" t="s">
        <v>0</v>
      </c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3480</v>
      </c>
    </row>
    <row r="46" spans="1:6" ht="30" customHeight="1" x14ac:dyDescent="0.25">
      <c r="A46" s="241" t="s">
        <v>11</v>
      </c>
      <c r="B46" s="241">
        <f>COUNTIF($C$3:$C$44,H2)</f>
        <v>15</v>
      </c>
      <c r="C46" s="242">
        <f>SUMIF($C$3:$C$44,H2,$B$3:$B$44)</f>
        <v>2550</v>
      </c>
      <c r="D46" s="241"/>
      <c r="E46" s="241" t="s">
        <v>18</v>
      </c>
      <c r="F46" s="242">
        <f>SUMIF($D$3:$D$44,I2,$B$3:$B$44)</f>
        <v>870</v>
      </c>
    </row>
    <row r="47" spans="1:6" ht="30" customHeight="1" x14ac:dyDescent="0.25">
      <c r="A47" s="241" t="s">
        <v>29</v>
      </c>
      <c r="B47" s="241">
        <f>COUNTIF($C$3:$C$44,H3)</f>
        <v>20</v>
      </c>
      <c r="C47" s="242">
        <f>SUMIF($C$3:$C$44,H3,$B$3:$B$44)</f>
        <v>2380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420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1290</v>
      </c>
    </row>
    <row r="50" spans="1:6" ht="30" customHeight="1" x14ac:dyDescent="0.25">
      <c r="A50" s="244" t="s">
        <v>23</v>
      </c>
      <c r="B50" s="244">
        <f>SUM(B45:B49)</f>
        <v>35</v>
      </c>
      <c r="C50" s="245">
        <f>SUM(C45:C49)</f>
        <v>4930</v>
      </c>
      <c r="D50" s="244"/>
      <c r="E50" s="246" t="s">
        <v>30</v>
      </c>
      <c r="F50" s="247">
        <f>SUM(C50+F48)</f>
        <v>5350</v>
      </c>
    </row>
    <row r="51" spans="1:6" ht="30" customHeight="1" x14ac:dyDescent="0.25">
      <c r="A51" s="241" t="s">
        <v>25</v>
      </c>
      <c r="B51" s="244">
        <f>COUNTIF($E$3:$E$44,H6)</f>
        <v>20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10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4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F4" sqref="F4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3634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3635</v>
      </c>
      <c r="B3" s="225">
        <v>170</v>
      </c>
      <c r="C3" s="219" t="s">
        <v>11</v>
      </c>
      <c r="D3" s="219" t="s">
        <v>16</v>
      </c>
      <c r="E3" s="226" t="s">
        <v>0</v>
      </c>
      <c r="F3" s="227" t="s">
        <v>1647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3636</v>
      </c>
      <c r="B4" s="225">
        <v>170</v>
      </c>
      <c r="C4" s="219" t="s">
        <v>11</v>
      </c>
      <c r="D4" s="219" t="s">
        <v>16</v>
      </c>
      <c r="E4" s="226" t="s">
        <v>3265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3260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2794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3637</v>
      </c>
      <c r="B7" s="225">
        <v>170</v>
      </c>
      <c r="C7" s="219" t="s">
        <v>11</v>
      </c>
      <c r="D7" s="219" t="s">
        <v>2086</v>
      </c>
      <c r="E7" s="226" t="s">
        <v>2</v>
      </c>
      <c r="F7" s="227" t="s">
        <v>3638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38" t="s">
        <v>797</v>
      </c>
      <c r="B8" s="255">
        <v>170</v>
      </c>
      <c r="C8" s="229" t="s">
        <v>11</v>
      </c>
      <c r="D8" s="229" t="s">
        <v>16</v>
      </c>
      <c r="E8" s="230" t="s">
        <v>2</v>
      </c>
      <c r="F8" s="231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3639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3640</v>
      </c>
      <c r="B10" s="225">
        <v>120</v>
      </c>
      <c r="C10" s="219" t="s">
        <v>13</v>
      </c>
      <c r="D10" s="219" t="s">
        <v>2086</v>
      </c>
      <c r="E10" s="226" t="s">
        <v>0</v>
      </c>
      <c r="F10" s="227" t="s">
        <v>3638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3641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1194</v>
      </c>
      <c r="B12" s="225">
        <v>120</v>
      </c>
      <c r="C12" s="219" t="s">
        <v>13</v>
      </c>
      <c r="D12" s="219" t="s">
        <v>2086</v>
      </c>
      <c r="E12" s="226" t="s">
        <v>0</v>
      </c>
      <c r="F12" s="227" t="s">
        <v>3638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3642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1332</v>
      </c>
      <c r="B14" s="225">
        <v>120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3643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3644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3645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3646</v>
      </c>
      <c r="B18" s="225">
        <v>120</v>
      </c>
      <c r="C18" s="219" t="s">
        <v>13</v>
      </c>
      <c r="D18" s="219" t="s">
        <v>2086</v>
      </c>
      <c r="E18" s="226" t="s">
        <v>0</v>
      </c>
      <c r="F18" s="226" t="s">
        <v>3638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3647</v>
      </c>
      <c r="B19" s="225">
        <v>170</v>
      </c>
      <c r="C19" s="219" t="s">
        <v>11</v>
      </c>
      <c r="D19" s="219" t="s">
        <v>2086</v>
      </c>
      <c r="E19" s="226" t="s">
        <v>2</v>
      </c>
      <c r="F19" s="226" t="s">
        <v>3638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3648</v>
      </c>
      <c r="B20" s="225">
        <v>120</v>
      </c>
      <c r="C20" s="219" t="s">
        <v>13</v>
      </c>
      <c r="D20" s="219" t="s">
        <v>2086</v>
      </c>
      <c r="E20" s="226" t="s">
        <v>0</v>
      </c>
      <c r="F20" s="226" t="s">
        <v>3638</v>
      </c>
      <c r="I20" s="29"/>
    </row>
    <row r="21" spans="1:12" ht="30" customHeight="1" x14ac:dyDescent="0.25">
      <c r="A21" s="224" t="s">
        <v>3649</v>
      </c>
      <c r="B21" s="225">
        <v>120</v>
      </c>
      <c r="C21" s="219" t="s">
        <v>13</v>
      </c>
      <c r="D21" s="219" t="s">
        <v>2086</v>
      </c>
      <c r="E21" s="226" t="s">
        <v>0</v>
      </c>
      <c r="F21" s="226" t="s">
        <v>3638</v>
      </c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1790</v>
      </c>
    </row>
    <row r="46" spans="1:6" ht="30" customHeight="1" x14ac:dyDescent="0.25">
      <c r="A46" s="241" t="s">
        <v>11</v>
      </c>
      <c r="B46" s="241">
        <f>COUNTIF($C$3:$C$44,H2)</f>
        <v>9</v>
      </c>
      <c r="C46" s="242">
        <f>SUMIF($C$3:$C$44,H2,$B$3:$B$44)</f>
        <v>1530</v>
      </c>
      <c r="D46" s="241"/>
      <c r="E46" s="241" t="s">
        <v>18</v>
      </c>
      <c r="F46" s="242">
        <f>SUMIF($D$3:$D$44,I2,$B$3:$B$44)</f>
        <v>0</v>
      </c>
    </row>
    <row r="47" spans="1:6" ht="30" customHeight="1" x14ac:dyDescent="0.25">
      <c r="A47" s="241" t="s">
        <v>29</v>
      </c>
      <c r="B47" s="241">
        <f>COUNTIF($C$3:$C$44,H3)</f>
        <v>10</v>
      </c>
      <c r="C47" s="242">
        <f>SUMIF($C$3:$C$44,H3,$B$3:$B$44)</f>
        <v>1200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200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200</v>
      </c>
    </row>
    <row r="50" spans="1:6" ht="30" customHeight="1" x14ac:dyDescent="0.25">
      <c r="A50" s="244" t="s">
        <v>23</v>
      </c>
      <c r="B50" s="244">
        <f>SUM(B45:B49)</f>
        <v>19</v>
      </c>
      <c r="C50" s="245">
        <f>SUM(C45:C49)</f>
        <v>2730</v>
      </c>
      <c r="D50" s="244"/>
      <c r="E50" s="246" t="s">
        <v>30</v>
      </c>
      <c r="F50" s="247">
        <f>SUM(C50+F48)</f>
        <v>2930</v>
      </c>
    </row>
    <row r="51" spans="1:6" ht="30" customHeight="1" x14ac:dyDescent="0.25">
      <c r="A51" s="241" t="s">
        <v>25</v>
      </c>
      <c r="B51" s="244">
        <f>COUNTIF($E$3:$E$44,H6)</f>
        <v>11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7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1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12" sqref="E12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3650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3651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3652</v>
      </c>
      <c r="B4" s="225">
        <v>170</v>
      </c>
      <c r="C4" s="219" t="s">
        <v>11</v>
      </c>
      <c r="D4" s="219" t="s">
        <v>2086</v>
      </c>
      <c r="E4" s="226" t="s">
        <v>2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3653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3654</v>
      </c>
      <c r="B6" s="225">
        <v>170</v>
      </c>
      <c r="C6" s="219" t="s">
        <v>11</v>
      </c>
      <c r="D6" s="219" t="s">
        <v>4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3655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3656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3657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3658</v>
      </c>
      <c r="B10" s="225">
        <v>120</v>
      </c>
      <c r="C10" s="219" t="s">
        <v>13</v>
      </c>
      <c r="D10" s="219" t="s">
        <v>2086</v>
      </c>
      <c r="E10" s="226" t="s">
        <v>0</v>
      </c>
      <c r="F10" s="227" t="s">
        <v>3661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3659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3660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3662</v>
      </c>
      <c r="B13" s="225">
        <v>170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3663</v>
      </c>
      <c r="B14" s="225">
        <v>170</v>
      </c>
      <c r="C14" s="219" t="s">
        <v>11</v>
      </c>
      <c r="D14" s="219" t="s">
        <v>2086</v>
      </c>
      <c r="E14" s="226" t="s">
        <v>3265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54" t="s">
        <v>3664</v>
      </c>
      <c r="B15" s="228">
        <v>170</v>
      </c>
      <c r="C15" s="229" t="s">
        <v>11</v>
      </c>
      <c r="D15" s="229" t="s">
        <v>16</v>
      </c>
      <c r="E15" s="230" t="s">
        <v>3265</v>
      </c>
      <c r="F15" s="23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3665</v>
      </c>
      <c r="B16" s="225">
        <v>120</v>
      </c>
      <c r="C16" s="219" t="s">
        <v>11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3666</v>
      </c>
      <c r="B17" s="225">
        <v>170</v>
      </c>
      <c r="C17" s="219" t="s">
        <v>11</v>
      </c>
      <c r="D17" s="219" t="s">
        <v>4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3667</v>
      </c>
      <c r="B18" s="225">
        <v>170</v>
      </c>
      <c r="C18" s="219" t="s">
        <v>11</v>
      </c>
      <c r="D18" s="219" t="s">
        <v>4</v>
      </c>
      <c r="E18" s="226" t="s">
        <v>3265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3668</v>
      </c>
      <c r="B19" s="225">
        <v>170</v>
      </c>
      <c r="C19" s="219" t="s">
        <v>11</v>
      </c>
      <c r="D19" s="219" t="s">
        <v>16</v>
      </c>
      <c r="E19" s="226" t="s">
        <v>0</v>
      </c>
      <c r="F19" s="226" t="s">
        <v>3675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3669</v>
      </c>
      <c r="B20" s="225">
        <v>170</v>
      </c>
      <c r="C20" s="219" t="s">
        <v>11</v>
      </c>
      <c r="D20" s="219" t="s">
        <v>2086</v>
      </c>
      <c r="E20" s="226" t="s">
        <v>2</v>
      </c>
      <c r="F20" s="226"/>
      <c r="I20" s="29"/>
    </row>
    <row r="21" spans="1:12" ht="30" customHeight="1" x14ac:dyDescent="0.25">
      <c r="A21" s="224" t="s">
        <v>3670</v>
      </c>
      <c r="B21" s="225">
        <v>120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24" t="s">
        <v>3671</v>
      </c>
      <c r="B22" s="225">
        <v>170</v>
      </c>
      <c r="C22" s="219" t="s">
        <v>11</v>
      </c>
      <c r="D22" s="219" t="s">
        <v>16</v>
      </c>
      <c r="E22" s="226" t="s">
        <v>0</v>
      </c>
      <c r="F22" s="226" t="s">
        <v>3676</v>
      </c>
      <c r="I22" s="29"/>
    </row>
    <row r="23" spans="1:12" ht="30" customHeight="1" x14ac:dyDescent="0.25">
      <c r="A23" s="236" t="s">
        <v>3672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3673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3674</v>
      </c>
      <c r="B25" s="225">
        <v>170</v>
      </c>
      <c r="C25" s="219" t="s">
        <v>11</v>
      </c>
      <c r="D25" s="219" t="s">
        <v>16</v>
      </c>
      <c r="E25" s="226" t="s">
        <v>2</v>
      </c>
      <c r="F25" s="226"/>
      <c r="I25" s="29"/>
    </row>
    <row r="26" spans="1:12" ht="30" customHeight="1" x14ac:dyDescent="0.25">
      <c r="A26" s="224" t="s">
        <v>3677</v>
      </c>
      <c r="B26" s="225">
        <v>170</v>
      </c>
      <c r="C26" s="219" t="s">
        <v>11</v>
      </c>
      <c r="D26" s="219" t="s">
        <v>16</v>
      </c>
      <c r="E26" s="226" t="s">
        <v>3265</v>
      </c>
      <c r="F26" s="226"/>
      <c r="I26" s="29"/>
    </row>
    <row r="27" spans="1:12" ht="30" customHeight="1" x14ac:dyDescent="0.25">
      <c r="A27" s="224" t="s">
        <v>3678</v>
      </c>
      <c r="B27" s="225">
        <v>170</v>
      </c>
      <c r="C27" s="219" t="s">
        <v>13</v>
      </c>
      <c r="D27" s="219" t="s">
        <v>16</v>
      </c>
      <c r="E27" s="226" t="s">
        <v>2</v>
      </c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2610</v>
      </c>
    </row>
    <row r="46" spans="1:6" ht="30" customHeight="1" x14ac:dyDescent="0.25">
      <c r="A46" s="241" t="s">
        <v>11</v>
      </c>
      <c r="B46" s="241">
        <f>COUNTIF($C$3:$C$44,H2)</f>
        <v>15</v>
      </c>
      <c r="C46" s="242">
        <f>SUMIF($C$3:$C$44,H2,$B$3:$B$44)</f>
        <v>2500</v>
      </c>
      <c r="D46" s="241"/>
      <c r="E46" s="241" t="s">
        <v>18</v>
      </c>
      <c r="F46" s="242">
        <f>SUMIF($D$3:$D$44,I2,$B$3:$B$44)</f>
        <v>510</v>
      </c>
    </row>
    <row r="47" spans="1:6" ht="30" customHeight="1" x14ac:dyDescent="0.25">
      <c r="A47" s="241" t="s">
        <v>29</v>
      </c>
      <c r="B47" s="241">
        <f>COUNTIF($C$3:$C$44,H3)</f>
        <v>10</v>
      </c>
      <c r="C47" s="242">
        <f>SUMIF($C$3:$C$44,H3,$B$3:$B$44)</f>
        <v>1250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150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660</v>
      </c>
    </row>
    <row r="50" spans="1:6" ht="30" customHeight="1" x14ac:dyDescent="0.25">
      <c r="A50" s="244" t="s">
        <v>23</v>
      </c>
      <c r="B50" s="244">
        <f>SUM(B45:B49)</f>
        <v>25</v>
      </c>
      <c r="C50" s="245">
        <f>SUM(C45:C49)</f>
        <v>3750</v>
      </c>
      <c r="D50" s="244"/>
      <c r="E50" s="246" t="s">
        <v>30</v>
      </c>
      <c r="F50" s="247">
        <f>SUM(C50+F48)</f>
        <v>3900</v>
      </c>
    </row>
    <row r="51" spans="1:6" ht="30" customHeight="1" x14ac:dyDescent="0.25">
      <c r="A51" s="241" t="s">
        <v>25</v>
      </c>
      <c r="B51" s="244">
        <f>COUNTIF($E$3:$E$44,H6)</f>
        <v>12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9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4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F36" sqref="F36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3679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3680</v>
      </c>
      <c r="B3" s="225">
        <v>120</v>
      </c>
      <c r="C3" s="219" t="s">
        <v>13</v>
      </c>
      <c r="D3" s="219" t="s">
        <v>2086</v>
      </c>
      <c r="E3" s="226" t="s">
        <v>0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3681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3682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3683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3684</v>
      </c>
      <c r="B7" s="225">
        <v>120</v>
      </c>
      <c r="C7" s="219" t="s">
        <v>13</v>
      </c>
      <c r="D7" s="219" t="s">
        <v>2086</v>
      </c>
      <c r="E7" s="226" t="s">
        <v>0</v>
      </c>
      <c r="F7" s="227" t="s">
        <v>3661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3685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3686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3687</v>
      </c>
      <c r="B10" s="225">
        <v>120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637</v>
      </c>
      <c r="B11" s="217">
        <v>170</v>
      </c>
      <c r="C11" s="218" t="s">
        <v>11</v>
      </c>
      <c r="D11" s="218" t="s">
        <v>16</v>
      </c>
      <c r="E11" s="220" t="s">
        <v>2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3688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3689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3690</v>
      </c>
      <c r="B14" s="225">
        <v>120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3691</v>
      </c>
      <c r="B15" s="225">
        <v>170</v>
      </c>
      <c r="C15" s="219" t="s">
        <v>11</v>
      </c>
      <c r="D15" s="219" t="s">
        <v>2086</v>
      </c>
      <c r="E15" s="226" t="s">
        <v>0</v>
      </c>
      <c r="F15" s="227" t="s">
        <v>3661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3692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38" t="s">
        <v>3693</v>
      </c>
      <c r="B17" s="228">
        <v>120</v>
      </c>
      <c r="C17" s="229" t="s">
        <v>13</v>
      </c>
      <c r="D17" s="229" t="s">
        <v>16</v>
      </c>
      <c r="E17" s="230" t="s">
        <v>0</v>
      </c>
      <c r="F17" s="230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3694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3701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3695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3696</v>
      </c>
      <c r="B21" s="225">
        <v>120</v>
      </c>
      <c r="C21" s="219" t="s">
        <v>13</v>
      </c>
      <c r="D21" s="219" t="s">
        <v>4</v>
      </c>
      <c r="E21" s="226" t="s">
        <v>0</v>
      </c>
      <c r="F21" s="226"/>
      <c r="I21" s="29"/>
    </row>
    <row r="22" spans="1:12" ht="30" customHeight="1" x14ac:dyDescent="0.25">
      <c r="A22" s="224" t="s">
        <v>3697</v>
      </c>
      <c r="B22" s="225">
        <v>170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36" t="s">
        <v>3698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3699</v>
      </c>
      <c r="B24" s="225">
        <v>120</v>
      </c>
      <c r="C24" s="219" t="s">
        <v>13</v>
      </c>
      <c r="D24" s="219" t="s">
        <v>2086</v>
      </c>
      <c r="E24" s="226" t="s">
        <v>0</v>
      </c>
      <c r="F24" s="226" t="s">
        <v>3661</v>
      </c>
      <c r="I24" s="29"/>
    </row>
    <row r="25" spans="1:12" ht="30" customHeight="1" x14ac:dyDescent="0.25">
      <c r="A25" s="224" t="s">
        <v>3700</v>
      </c>
      <c r="B25" s="225">
        <v>170</v>
      </c>
      <c r="C25" s="219" t="s">
        <v>11</v>
      </c>
      <c r="D25" s="219" t="s">
        <v>16</v>
      </c>
      <c r="E25" s="226" t="s">
        <v>2</v>
      </c>
      <c r="F25" s="226"/>
      <c r="I25" s="29"/>
    </row>
    <row r="26" spans="1:12" ht="30" customHeight="1" x14ac:dyDescent="0.25">
      <c r="A26" s="224" t="s">
        <v>289</v>
      </c>
      <c r="B26" s="225">
        <v>120</v>
      </c>
      <c r="C26" s="219" t="s">
        <v>13</v>
      </c>
      <c r="D26" s="219" t="s">
        <v>16</v>
      </c>
      <c r="E26" s="226" t="s">
        <v>0</v>
      </c>
      <c r="F26" s="226"/>
      <c r="I26" s="29"/>
    </row>
    <row r="27" spans="1:12" ht="30" customHeight="1" x14ac:dyDescent="0.25">
      <c r="A27" s="224" t="s">
        <v>3702</v>
      </c>
      <c r="B27" s="225">
        <v>120</v>
      </c>
      <c r="C27" s="219" t="s">
        <v>13</v>
      </c>
      <c r="D27" s="219" t="s">
        <v>4</v>
      </c>
      <c r="E27" s="226" t="s">
        <v>0</v>
      </c>
      <c r="F27" s="226"/>
    </row>
    <row r="28" spans="1:12" ht="30" customHeight="1" x14ac:dyDescent="0.25">
      <c r="A28" s="224" t="s">
        <v>1559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24" t="s">
        <v>3703</v>
      </c>
      <c r="B29" s="225">
        <v>170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3704</v>
      </c>
      <c r="B30" s="225">
        <v>170</v>
      </c>
      <c r="C30" s="219" t="s">
        <v>11</v>
      </c>
      <c r="D30" s="219" t="s">
        <v>4</v>
      </c>
      <c r="E30" s="226" t="s">
        <v>3265</v>
      </c>
      <c r="F30" s="226"/>
    </row>
    <row r="31" spans="1:12" ht="30" customHeight="1" x14ac:dyDescent="0.25">
      <c r="A31" s="252" t="s">
        <v>3705</v>
      </c>
      <c r="B31" s="225">
        <v>120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3706</v>
      </c>
      <c r="B32" s="225">
        <v>120</v>
      </c>
      <c r="C32" s="219" t="s">
        <v>13</v>
      </c>
      <c r="D32" s="219" t="s">
        <v>4</v>
      </c>
      <c r="E32" s="226" t="s">
        <v>0</v>
      </c>
      <c r="F32" s="226"/>
    </row>
    <row r="33" spans="1:6" ht="30" customHeight="1" x14ac:dyDescent="0.25">
      <c r="A33" s="252" t="s">
        <v>3707</v>
      </c>
      <c r="B33" s="225">
        <v>120</v>
      </c>
      <c r="C33" s="219" t="s">
        <v>13</v>
      </c>
      <c r="D33" s="219" t="s">
        <v>16</v>
      </c>
      <c r="E33" s="226" t="s">
        <v>0</v>
      </c>
      <c r="F33" s="226"/>
    </row>
    <row r="34" spans="1:6" ht="30" customHeight="1" x14ac:dyDescent="0.25">
      <c r="A34" s="252" t="s">
        <v>2008</v>
      </c>
      <c r="B34" s="225">
        <v>0</v>
      </c>
      <c r="C34" s="219" t="s">
        <v>13</v>
      </c>
      <c r="D34" s="219" t="s">
        <v>16</v>
      </c>
      <c r="E34" s="226" t="s">
        <v>0</v>
      </c>
      <c r="F34" s="226" t="s">
        <v>3711</v>
      </c>
    </row>
    <row r="35" spans="1:6" ht="30" customHeight="1" x14ac:dyDescent="0.25">
      <c r="A35" s="252" t="s">
        <v>3708</v>
      </c>
      <c r="B35" s="225">
        <v>170</v>
      </c>
      <c r="C35" s="219" t="s">
        <v>13</v>
      </c>
      <c r="D35" s="219" t="s">
        <v>2086</v>
      </c>
      <c r="E35" s="226" t="s">
        <v>0</v>
      </c>
      <c r="F35" s="226" t="s">
        <v>3713</v>
      </c>
    </row>
    <row r="36" spans="1:6" ht="30" customHeight="1" x14ac:dyDescent="0.25">
      <c r="A36" s="252" t="s">
        <v>3709</v>
      </c>
      <c r="B36" s="225">
        <v>170</v>
      </c>
      <c r="C36" s="219" t="s">
        <v>11</v>
      </c>
      <c r="D36" s="219" t="s">
        <v>4</v>
      </c>
      <c r="E36" s="226" t="s">
        <v>2</v>
      </c>
      <c r="F36" s="226"/>
    </row>
    <row r="37" spans="1:6" ht="30" customHeight="1" x14ac:dyDescent="0.25">
      <c r="A37" s="252" t="s">
        <v>3710</v>
      </c>
      <c r="B37" s="225">
        <v>170</v>
      </c>
      <c r="C37" s="219" t="s">
        <v>11</v>
      </c>
      <c r="D37" s="219" t="s">
        <v>4</v>
      </c>
      <c r="E37" s="226" t="s">
        <v>3265</v>
      </c>
      <c r="F37" s="226" t="s">
        <v>3712</v>
      </c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3110</v>
      </c>
    </row>
    <row r="46" spans="1:6" ht="30" customHeight="1" x14ac:dyDescent="0.25">
      <c r="A46" s="241" t="s">
        <v>11</v>
      </c>
      <c r="B46" s="241">
        <f>COUNTIF($C$3:$C$44,H2)</f>
        <v>11</v>
      </c>
      <c r="C46" s="242">
        <f>SUMIF($C$3:$C$44,H2,$B$3:$B$44)</f>
        <v>1870</v>
      </c>
      <c r="D46" s="241"/>
      <c r="E46" s="241" t="s">
        <v>18</v>
      </c>
      <c r="F46" s="242">
        <f>SUMIF($D$3:$D$44,I2,$B$3:$B$44)</f>
        <v>870</v>
      </c>
    </row>
    <row r="47" spans="1:6" ht="30" customHeight="1" x14ac:dyDescent="0.25">
      <c r="A47" s="241" t="s">
        <v>29</v>
      </c>
      <c r="B47" s="241">
        <f>COUNTIF($C$3:$C$44,H3)</f>
        <v>24</v>
      </c>
      <c r="C47" s="242">
        <f>SUMIF($C$3:$C$44,H3,$B$3:$B$44)</f>
        <v>2810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550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1420</v>
      </c>
    </row>
    <row r="50" spans="1:6" ht="30" customHeight="1" x14ac:dyDescent="0.25">
      <c r="A50" s="244" t="s">
        <v>23</v>
      </c>
      <c r="B50" s="244">
        <f>SUM(B45:B49)</f>
        <v>35</v>
      </c>
      <c r="C50" s="245">
        <f>SUM(C45:C49)</f>
        <v>4680</v>
      </c>
      <c r="D50" s="244"/>
      <c r="E50" s="246" t="s">
        <v>30</v>
      </c>
      <c r="F50" s="247">
        <f>SUM(C50+F48)</f>
        <v>5230</v>
      </c>
    </row>
    <row r="51" spans="1:6" ht="30" customHeight="1" x14ac:dyDescent="0.25">
      <c r="A51" s="241" t="s">
        <v>25</v>
      </c>
      <c r="B51" s="244">
        <f>COUNTIF($E$3:$E$44,H6)</f>
        <v>25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8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B19" sqref="B19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43487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327</v>
      </c>
      <c r="B3" s="22">
        <v>140</v>
      </c>
      <c r="C3" s="19" t="s">
        <v>11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328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330</v>
      </c>
      <c r="B5" s="22">
        <v>600</v>
      </c>
      <c r="C5" s="19" t="s">
        <v>12</v>
      </c>
      <c r="D5" s="19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325</v>
      </c>
      <c r="B6" s="7">
        <v>300</v>
      </c>
      <c r="C6" s="19" t="s">
        <v>12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329</v>
      </c>
      <c r="B7" s="7">
        <v>140</v>
      </c>
      <c r="C7" s="19" t="s">
        <v>11</v>
      </c>
      <c r="D7" s="19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331</v>
      </c>
      <c r="B8" s="12">
        <v>100</v>
      </c>
      <c r="C8" s="26" t="s">
        <v>13</v>
      </c>
      <c r="D8" s="54" t="s">
        <v>4</v>
      </c>
      <c r="E8" s="25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332</v>
      </c>
      <c r="B9" s="23">
        <v>140</v>
      </c>
      <c r="C9" s="26" t="s">
        <v>11</v>
      </c>
      <c r="D9" s="26" t="s">
        <v>16</v>
      </c>
      <c r="E9" s="25" t="s">
        <v>5</v>
      </c>
      <c r="F9" s="9" t="s">
        <v>333</v>
      </c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334</v>
      </c>
      <c r="B10" s="17">
        <v>100</v>
      </c>
      <c r="C10" s="19" t="s">
        <v>13</v>
      </c>
      <c r="D10" s="19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335</v>
      </c>
      <c r="B11" s="23">
        <v>140</v>
      </c>
      <c r="C11" s="54" t="s">
        <v>11</v>
      </c>
      <c r="D11" s="26" t="s">
        <v>16</v>
      </c>
      <c r="E11" s="25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8" t="s">
        <v>336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4" t="s">
        <v>337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338</v>
      </c>
      <c r="B14" s="22">
        <v>140</v>
      </c>
      <c r="C14" s="6" t="s">
        <v>13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339</v>
      </c>
      <c r="B15" s="22">
        <v>100</v>
      </c>
      <c r="C15" s="19" t="s">
        <v>13</v>
      </c>
      <c r="D15" s="19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340</v>
      </c>
      <c r="B16" s="7">
        <v>140</v>
      </c>
      <c r="C16" s="19" t="s">
        <v>11</v>
      </c>
      <c r="D16" s="19" t="s">
        <v>16</v>
      </c>
      <c r="E16" s="3" t="s">
        <v>2</v>
      </c>
      <c r="F16" s="3" t="s">
        <v>342</v>
      </c>
      <c r="G16" s="30"/>
      <c r="H16" s="30"/>
      <c r="I16" s="30"/>
      <c r="J16" s="55"/>
      <c r="K16" s="55"/>
      <c r="L16" s="55"/>
    </row>
    <row r="17" spans="1:12" x14ac:dyDescent="0.25">
      <c r="A17" s="4" t="s">
        <v>341</v>
      </c>
      <c r="B17" s="22">
        <v>100</v>
      </c>
      <c r="C17" s="6" t="s">
        <v>13</v>
      </c>
      <c r="D17" s="6" t="s">
        <v>16</v>
      </c>
      <c r="E17" s="3" t="s">
        <v>0</v>
      </c>
      <c r="F17" s="2"/>
      <c r="G17" s="30"/>
      <c r="H17" s="30"/>
      <c r="I17" s="30"/>
      <c r="J17" s="55"/>
      <c r="K17" s="55"/>
      <c r="L17" s="55"/>
    </row>
    <row r="18" spans="1:12" x14ac:dyDescent="0.25">
      <c r="A18" s="8"/>
      <c r="B18" s="12"/>
      <c r="C18" s="54"/>
      <c r="D18" s="54"/>
      <c r="E18" s="25"/>
      <c r="F18" s="25"/>
      <c r="G18" s="30"/>
      <c r="H18" s="30"/>
      <c r="I18" s="30"/>
      <c r="J18" s="55"/>
      <c r="K18" s="55"/>
      <c r="L18" s="55"/>
    </row>
    <row r="19" spans="1:12" x14ac:dyDescent="0.25">
      <c r="A19" s="8"/>
      <c r="B19" s="12"/>
      <c r="C19" s="26"/>
      <c r="D19" s="26"/>
      <c r="E19" s="25"/>
      <c r="F19" s="25"/>
      <c r="G19" s="30"/>
      <c r="H19" s="30"/>
      <c r="I19" s="30"/>
      <c r="J19" s="55"/>
      <c r="K19" s="55"/>
      <c r="L19" s="55"/>
    </row>
    <row r="20" spans="1:12" x14ac:dyDescent="0.25">
      <c r="A20" s="8"/>
      <c r="B20" s="12"/>
      <c r="C20" s="26"/>
      <c r="D20" s="26"/>
      <c r="E20" s="25"/>
      <c r="F20" s="25"/>
      <c r="G20" s="30"/>
      <c r="H20" s="30"/>
      <c r="I20" s="30"/>
    </row>
    <row r="21" spans="1:12" x14ac:dyDescent="0.25">
      <c r="A21" s="8"/>
      <c r="B21" s="12"/>
      <c r="C21" s="26"/>
      <c r="D21" s="26"/>
      <c r="E21" s="25"/>
      <c r="F21" s="25"/>
      <c r="G21" s="30"/>
      <c r="H21" s="30"/>
      <c r="I21" s="30"/>
    </row>
    <row r="22" spans="1:12" x14ac:dyDescent="0.25">
      <c r="A22" s="4"/>
      <c r="B22" s="17"/>
      <c r="C22" s="6"/>
      <c r="D22" s="6"/>
      <c r="E22" s="3"/>
      <c r="F22" s="25"/>
      <c r="G22" s="30"/>
      <c r="H22" s="30"/>
      <c r="I22" s="30"/>
    </row>
    <row r="23" spans="1:12" x14ac:dyDescent="0.25">
      <c r="A23" s="4"/>
      <c r="B23" s="7"/>
      <c r="C23" s="19"/>
      <c r="D23" s="19"/>
      <c r="E23" s="3"/>
      <c r="F23" s="25"/>
      <c r="I23" s="29"/>
    </row>
    <row r="24" spans="1:12" x14ac:dyDescent="0.25">
      <c r="A24" s="4"/>
      <c r="B24" s="7"/>
      <c r="C24" s="19"/>
      <c r="D24" s="19"/>
      <c r="E24" s="3"/>
      <c r="F24" s="25"/>
      <c r="I24" s="29"/>
    </row>
    <row r="25" spans="1:12" x14ac:dyDescent="0.25">
      <c r="A25" s="4"/>
      <c r="B25" s="7"/>
      <c r="C25" s="19"/>
      <c r="D25" s="19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"/>
      <c r="I26" s="29"/>
    </row>
    <row r="27" spans="1:12" x14ac:dyDescent="0.25">
      <c r="A27" s="4"/>
      <c r="B27" s="7"/>
      <c r="C27" s="19"/>
      <c r="D27" s="19"/>
      <c r="E27" s="3"/>
      <c r="F27" s="2"/>
      <c r="I27" s="29"/>
    </row>
    <row r="28" spans="1:12" x14ac:dyDescent="0.25">
      <c r="A28" s="4"/>
      <c r="B28" s="7"/>
      <c r="C28" s="19"/>
      <c r="D28" s="19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19"/>
      <c r="D30" s="19"/>
      <c r="E30" s="3"/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2</v>
      </c>
      <c r="C61" s="65">
        <f>SUMIF($C$3:$C$60,H1,$B$3:$B$60)</f>
        <v>900</v>
      </c>
      <c r="D61" s="64"/>
      <c r="E61" s="64" t="s">
        <v>19</v>
      </c>
      <c r="F61" s="65">
        <f>SUMIF($D$3:$D$52,I1,$B$3:$B$52)</f>
        <v>2340</v>
      </c>
    </row>
    <row r="62" spans="1:9" ht="15" customHeight="1" x14ac:dyDescent="0.25">
      <c r="A62" s="35" t="s">
        <v>11</v>
      </c>
      <c r="B62" s="35">
        <f>COUNTIF($C$3:$C$60,H2)</f>
        <v>5</v>
      </c>
      <c r="C62" s="36">
        <f>SUMIF($C$3:$C$60,H2,$B$3:$B$60)</f>
        <v>700</v>
      </c>
      <c r="D62" s="35"/>
      <c r="E62" s="35" t="s">
        <v>18</v>
      </c>
      <c r="F62" s="36">
        <f>SUMIF($D$3:$D$52,I2,$B$3:$B$52)</f>
        <v>100</v>
      </c>
    </row>
    <row r="63" spans="1:9" ht="15" customHeight="1" x14ac:dyDescent="0.25">
      <c r="A63" s="35" t="s">
        <v>29</v>
      </c>
      <c r="B63" s="35">
        <f>COUNTIF($C$3:$C$60,H3)</f>
        <v>8</v>
      </c>
      <c r="C63" s="36">
        <f>SUMIF($C$3:$C$60,H3,$B$3:$B$60)</f>
        <v>840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280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380</v>
      </c>
    </row>
    <row r="66" spans="1:6" x14ac:dyDescent="0.25">
      <c r="A66" s="38" t="s">
        <v>23</v>
      </c>
      <c r="B66" s="38">
        <f>SUM(B61:B65)</f>
        <v>15</v>
      </c>
      <c r="C66" s="39">
        <f>SUM(C61:C65)</f>
        <v>2440</v>
      </c>
      <c r="D66" s="38"/>
      <c r="E66" s="40" t="s">
        <v>30</v>
      </c>
      <c r="F66" s="41">
        <f>SUM(C66+F64)</f>
        <v>2720</v>
      </c>
    </row>
    <row r="67" spans="1:6" x14ac:dyDescent="0.25">
      <c r="A67" s="35" t="s">
        <v>25</v>
      </c>
      <c r="B67" s="38">
        <f>COUNTIF($E$3:$E$60,H6)</f>
        <v>7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7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1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C3:C59">
      <formula1>$H$1:$H$5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E3:E59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19" sqref="E19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3714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3715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2390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3716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38" t="s">
        <v>3717</v>
      </c>
      <c r="B6" s="228">
        <v>120</v>
      </c>
      <c r="C6" s="229" t="s">
        <v>13</v>
      </c>
      <c r="D6" s="229" t="s">
        <v>2086</v>
      </c>
      <c r="E6" s="230" t="s">
        <v>0</v>
      </c>
      <c r="F6" s="231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3718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3719</v>
      </c>
      <c r="B8" s="250">
        <v>170</v>
      </c>
      <c r="C8" s="219" t="s">
        <v>11</v>
      </c>
      <c r="D8" s="219" t="s">
        <v>2086</v>
      </c>
      <c r="E8" s="226" t="s">
        <v>2</v>
      </c>
      <c r="F8" s="227" t="s">
        <v>3724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3720</v>
      </c>
      <c r="B9" s="225">
        <v>170</v>
      </c>
      <c r="C9" s="219" t="s">
        <v>11</v>
      </c>
      <c r="D9" s="219" t="s">
        <v>4</v>
      </c>
      <c r="E9" s="226" t="s">
        <v>3265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3721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3722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3723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3725</v>
      </c>
      <c r="B13" s="225">
        <v>120</v>
      </c>
      <c r="C13" s="219" t="s">
        <v>13</v>
      </c>
      <c r="D13" s="219" t="s">
        <v>4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3726</v>
      </c>
      <c r="B14" s="225">
        <v>120</v>
      </c>
      <c r="C14" s="219" t="s">
        <v>13</v>
      </c>
      <c r="D14" s="219" t="s">
        <v>4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3727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830</v>
      </c>
      <c r="B16" s="225">
        <v>120</v>
      </c>
      <c r="C16" s="219" t="s">
        <v>13</v>
      </c>
      <c r="D16" s="219" t="s">
        <v>4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3728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3729</v>
      </c>
      <c r="B18" s="225">
        <v>120</v>
      </c>
      <c r="C18" s="219" t="s">
        <v>13</v>
      </c>
      <c r="D18" s="219" t="s">
        <v>4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3730</v>
      </c>
      <c r="B19" s="225">
        <v>170</v>
      </c>
      <c r="C19" s="219" t="s">
        <v>11</v>
      </c>
      <c r="D19" s="219" t="s">
        <v>16</v>
      </c>
      <c r="E19" s="226" t="s">
        <v>3265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1500</v>
      </c>
    </row>
    <row r="46" spans="1:6" ht="30" customHeight="1" x14ac:dyDescent="0.25">
      <c r="A46" s="241" t="s">
        <v>11</v>
      </c>
      <c r="B46" s="241">
        <f>COUNTIF($C$3:$C$44,H2)</f>
        <v>8</v>
      </c>
      <c r="C46" s="242">
        <f>SUMIF($C$3:$C$44,H2,$B$3:$B$44)</f>
        <v>1360</v>
      </c>
      <c r="D46" s="241"/>
      <c r="E46" s="241" t="s">
        <v>18</v>
      </c>
      <c r="F46" s="242">
        <f>SUMIF($D$3:$D$44,I2,$B$3:$B$44)</f>
        <v>650</v>
      </c>
    </row>
    <row r="47" spans="1:6" ht="30" customHeight="1" x14ac:dyDescent="0.25">
      <c r="A47" s="241" t="s">
        <v>29</v>
      </c>
      <c r="B47" s="241">
        <f>COUNTIF($C$3:$C$44,H3)</f>
        <v>9</v>
      </c>
      <c r="C47" s="242">
        <f>SUMIF($C$3:$C$44,H3,$B$3:$B$44)</f>
        <v>1080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180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830</v>
      </c>
    </row>
    <row r="50" spans="1:6" ht="30" customHeight="1" x14ac:dyDescent="0.25">
      <c r="A50" s="244" t="s">
        <v>23</v>
      </c>
      <c r="B50" s="244">
        <f>SUM(B45:B49)</f>
        <v>17</v>
      </c>
      <c r="C50" s="245">
        <f>SUM(C45:C49)</f>
        <v>2440</v>
      </c>
      <c r="D50" s="244"/>
      <c r="E50" s="246" t="s">
        <v>30</v>
      </c>
      <c r="F50" s="247">
        <f>SUM(C50+F48)</f>
        <v>2620</v>
      </c>
    </row>
    <row r="51" spans="1:6" ht="30" customHeight="1" x14ac:dyDescent="0.25">
      <c r="A51" s="241" t="s">
        <v>25</v>
      </c>
      <c r="B51" s="244">
        <f>COUNTIF($E$3:$E$44,H6)</f>
        <v>9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6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F16" sqref="F16:F17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3731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3732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3733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3734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3735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3736</v>
      </c>
      <c r="B7" s="225">
        <v>120</v>
      </c>
      <c r="C7" s="219" t="s">
        <v>13</v>
      </c>
      <c r="D7" s="219" t="s">
        <v>2086</v>
      </c>
      <c r="E7" s="226" t="s">
        <v>0</v>
      </c>
      <c r="F7" s="227" t="s">
        <v>3740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3737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3738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3739</v>
      </c>
      <c r="B10" s="225">
        <v>170</v>
      </c>
      <c r="C10" s="219" t="s">
        <v>11</v>
      </c>
      <c r="D10" s="219" t="s">
        <v>4</v>
      </c>
      <c r="E10" s="226" t="s">
        <v>3265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38" t="s">
        <v>3741</v>
      </c>
      <c r="B11" s="228">
        <v>170</v>
      </c>
      <c r="C11" s="229" t="s">
        <v>11</v>
      </c>
      <c r="D11" s="229" t="s">
        <v>16</v>
      </c>
      <c r="E11" s="230" t="s">
        <v>2</v>
      </c>
      <c r="F11" s="23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3742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3743</v>
      </c>
      <c r="B13" s="225">
        <v>170</v>
      </c>
      <c r="C13" s="219" t="s">
        <v>11</v>
      </c>
      <c r="D13" s="219" t="s">
        <v>4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3744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1137</v>
      </c>
      <c r="B15" s="225">
        <v>120</v>
      </c>
      <c r="C15" s="219" t="s">
        <v>13</v>
      </c>
      <c r="D15" s="219" t="s">
        <v>4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3745</v>
      </c>
      <c r="B16" s="225">
        <v>170</v>
      </c>
      <c r="C16" s="219" t="s">
        <v>11</v>
      </c>
      <c r="D16" s="219" t="s">
        <v>4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3746</v>
      </c>
      <c r="B17" s="225">
        <v>170</v>
      </c>
      <c r="C17" s="219" t="s">
        <v>11</v>
      </c>
      <c r="D17" s="219" t="s">
        <v>4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3747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2051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1450</v>
      </c>
    </row>
    <row r="46" spans="1:6" ht="30" customHeight="1" x14ac:dyDescent="0.25">
      <c r="A46" s="241" t="s">
        <v>11</v>
      </c>
      <c r="B46" s="241">
        <f>COUNTIF($C$3:$C$44,H2)</f>
        <v>9</v>
      </c>
      <c r="C46" s="242">
        <f>SUMIF($C$3:$C$44,H2,$B$3:$B$44)</f>
        <v>1530</v>
      </c>
      <c r="D46" s="241"/>
      <c r="E46" s="241" t="s">
        <v>18</v>
      </c>
      <c r="F46" s="242">
        <f>SUMIF($D$3:$D$44,I2,$B$3:$B$44)</f>
        <v>920</v>
      </c>
    </row>
    <row r="47" spans="1:6" ht="30" customHeight="1" x14ac:dyDescent="0.25">
      <c r="A47" s="241" t="s">
        <v>29</v>
      </c>
      <c r="B47" s="241">
        <f>COUNTIF($C$3:$C$44,H3)</f>
        <v>8</v>
      </c>
      <c r="C47" s="242">
        <f>SUMIF($C$3:$C$44,H3,$B$3:$B$44)</f>
        <v>960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160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1080</v>
      </c>
    </row>
    <row r="50" spans="1:6" ht="30" customHeight="1" x14ac:dyDescent="0.25">
      <c r="A50" s="244" t="s">
        <v>23</v>
      </c>
      <c r="B50" s="244">
        <f>SUM(B45:B49)</f>
        <v>17</v>
      </c>
      <c r="C50" s="245">
        <f>SUM(C45:C49)</f>
        <v>2490</v>
      </c>
      <c r="D50" s="244"/>
      <c r="E50" s="246" t="s">
        <v>30</v>
      </c>
      <c r="F50" s="247">
        <f>SUM(C50+F48)</f>
        <v>2650</v>
      </c>
    </row>
    <row r="51" spans="1:6" ht="30" customHeight="1" x14ac:dyDescent="0.25">
      <c r="A51" s="241" t="s">
        <v>25</v>
      </c>
      <c r="B51" s="244">
        <f>COUNTIF($E$3:$E$44,H6)</f>
        <v>8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8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1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A20" sqref="A20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3748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3749</v>
      </c>
      <c r="B3" s="225">
        <v>120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3754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3750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3751</v>
      </c>
      <c r="B6" s="225">
        <v>170</v>
      </c>
      <c r="C6" s="219" t="s">
        <v>11</v>
      </c>
      <c r="D6" s="219" t="s">
        <v>2086</v>
      </c>
      <c r="E6" s="226" t="s">
        <v>3265</v>
      </c>
      <c r="F6" s="227" t="s">
        <v>3740</v>
      </c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3752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3753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38" t="s">
        <v>3755</v>
      </c>
      <c r="B9" s="228">
        <v>170</v>
      </c>
      <c r="C9" s="229" t="s">
        <v>11</v>
      </c>
      <c r="D9" s="229" t="s">
        <v>16</v>
      </c>
      <c r="E9" s="230" t="s">
        <v>3265</v>
      </c>
      <c r="F9" s="231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2582</v>
      </c>
      <c r="B10" s="225">
        <v>130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3756</v>
      </c>
      <c r="B11" s="217">
        <v>120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3757</v>
      </c>
      <c r="B12" s="225">
        <v>120</v>
      </c>
      <c r="C12" s="219" t="s">
        <v>13</v>
      </c>
      <c r="D12" s="219" t="s">
        <v>2086</v>
      </c>
      <c r="E12" s="226" t="s">
        <v>0</v>
      </c>
      <c r="F12" s="227" t="s">
        <v>3740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3758</v>
      </c>
      <c r="B13" s="225">
        <v>170</v>
      </c>
      <c r="C13" s="219" t="s">
        <v>11</v>
      </c>
      <c r="D13" s="219" t="s">
        <v>16</v>
      </c>
      <c r="E13" s="226" t="s">
        <v>3265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3759</v>
      </c>
      <c r="B14" s="225">
        <v>170</v>
      </c>
      <c r="C14" s="219" t="s">
        <v>11</v>
      </c>
      <c r="D14" s="219" t="s">
        <v>16</v>
      </c>
      <c r="E14" s="226"/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3760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3761</v>
      </c>
      <c r="B16" s="225">
        <v>120</v>
      </c>
      <c r="C16" s="219" t="s">
        <v>13</v>
      </c>
      <c r="D16" s="219" t="s">
        <v>2086</v>
      </c>
      <c r="E16" s="226" t="s">
        <v>0</v>
      </c>
      <c r="F16" s="226" t="s">
        <v>3740</v>
      </c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3762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3763</v>
      </c>
      <c r="B18" s="225">
        <v>170</v>
      </c>
      <c r="C18" s="219" t="s">
        <v>11</v>
      </c>
      <c r="D18" s="219" t="s">
        <v>2086</v>
      </c>
      <c r="E18" s="226" t="s">
        <v>3265</v>
      </c>
      <c r="F18" s="226" t="s">
        <v>3765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3764</v>
      </c>
      <c r="B19" s="225">
        <v>120</v>
      </c>
      <c r="C19" s="219" t="s">
        <v>13</v>
      </c>
      <c r="D19" s="219" t="s">
        <v>2086</v>
      </c>
      <c r="E19" s="226" t="s">
        <v>0</v>
      </c>
      <c r="F19" s="226" t="s">
        <v>3765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1630</v>
      </c>
    </row>
    <row r="46" spans="1:6" ht="30" customHeight="1" x14ac:dyDescent="0.25">
      <c r="A46" s="241" t="s">
        <v>11</v>
      </c>
      <c r="B46" s="241">
        <f>COUNTIF($C$3:$C$44,H2)</f>
        <v>8</v>
      </c>
      <c r="C46" s="242">
        <f>SUMIF($C$3:$C$44,H2,$B$3:$B$44)</f>
        <v>1360</v>
      </c>
      <c r="D46" s="241"/>
      <c r="E46" s="241" t="s">
        <v>18</v>
      </c>
      <c r="F46" s="242">
        <f>SUMIF($D$3:$D$44,I2,$B$3:$B$44)</f>
        <v>120</v>
      </c>
    </row>
    <row r="47" spans="1:6" ht="30" customHeight="1" x14ac:dyDescent="0.25">
      <c r="A47" s="241" t="s">
        <v>29</v>
      </c>
      <c r="B47" s="241">
        <f>COUNTIF($C$3:$C$44,H3)</f>
        <v>9</v>
      </c>
      <c r="C47" s="242">
        <f>SUMIF($C$3:$C$44,H3,$B$3:$B$44)</f>
        <v>1090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170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290</v>
      </c>
    </row>
    <row r="50" spans="1:6" ht="30" customHeight="1" x14ac:dyDescent="0.25">
      <c r="A50" s="244" t="s">
        <v>23</v>
      </c>
      <c r="B50" s="244">
        <f>SUM(B45:B49)</f>
        <v>17</v>
      </c>
      <c r="C50" s="245">
        <f>SUM(C45:C49)</f>
        <v>2450</v>
      </c>
      <c r="D50" s="244"/>
      <c r="E50" s="246" t="s">
        <v>30</v>
      </c>
      <c r="F50" s="247">
        <f>SUM(C50+F48)</f>
        <v>2620</v>
      </c>
    </row>
    <row r="51" spans="1:6" ht="30" customHeight="1" x14ac:dyDescent="0.25">
      <c r="A51" s="241" t="s">
        <v>25</v>
      </c>
      <c r="B51" s="244">
        <f>COUNTIF($E$3:$E$44,H6)</f>
        <v>9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3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4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F45" sqref="F45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3766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3767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3768</v>
      </c>
      <c r="B4" s="225">
        <v>120</v>
      </c>
      <c r="C4" s="219" t="s">
        <v>13</v>
      </c>
      <c r="D4" s="219" t="s">
        <v>16</v>
      </c>
      <c r="E4" s="226"/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3769</v>
      </c>
      <c r="B5" s="225">
        <v>120</v>
      </c>
      <c r="C5" s="219" t="s">
        <v>11</v>
      </c>
      <c r="D5" s="219" t="s">
        <v>16</v>
      </c>
      <c r="E5" s="226" t="s">
        <v>2</v>
      </c>
      <c r="F5" s="227" t="s">
        <v>3786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3770</v>
      </c>
      <c r="B6" s="225">
        <v>120</v>
      </c>
      <c r="C6" s="219" t="s">
        <v>13</v>
      </c>
      <c r="D6" s="256" t="s">
        <v>2086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3771</v>
      </c>
      <c r="B7" s="225">
        <v>170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1673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2" t="s">
        <v>3772</v>
      </c>
      <c r="B9" s="217">
        <v>120</v>
      </c>
      <c r="C9" s="218" t="s">
        <v>13</v>
      </c>
      <c r="D9" s="218" t="s">
        <v>4</v>
      </c>
      <c r="E9" s="220" t="s">
        <v>0</v>
      </c>
      <c r="F9" s="221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3773</v>
      </c>
      <c r="B10" s="225">
        <v>120</v>
      </c>
      <c r="C10" s="219" t="s">
        <v>13</v>
      </c>
      <c r="D10" s="256" t="s">
        <v>2086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3774</v>
      </c>
      <c r="B11" s="217">
        <v>120</v>
      </c>
      <c r="C11" s="218" t="s">
        <v>13</v>
      </c>
      <c r="D11" s="256" t="s">
        <v>2086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3775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1904</v>
      </c>
      <c r="B13" s="225">
        <v>120</v>
      </c>
      <c r="C13" s="219" t="s">
        <v>13</v>
      </c>
      <c r="D13" s="219" t="s">
        <v>4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3776</v>
      </c>
      <c r="B14" s="228">
        <v>120</v>
      </c>
      <c r="C14" s="229" t="s">
        <v>13</v>
      </c>
      <c r="D14" s="229" t="s">
        <v>16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3777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1433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1447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3778</v>
      </c>
      <c r="B18" s="225">
        <v>120</v>
      </c>
      <c r="C18" s="219" t="s">
        <v>13</v>
      </c>
      <c r="D18" s="219" t="s">
        <v>4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3779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3781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1145</v>
      </c>
      <c r="B21" s="225">
        <v>100</v>
      </c>
      <c r="C21" s="219" t="s">
        <v>13</v>
      </c>
      <c r="D21" s="219" t="s">
        <v>16</v>
      </c>
      <c r="E21" s="226" t="s">
        <v>0</v>
      </c>
      <c r="F21" s="226" t="s">
        <v>3780</v>
      </c>
      <c r="I21" s="29"/>
    </row>
    <row r="22" spans="1:12" ht="30" customHeight="1" x14ac:dyDescent="0.25">
      <c r="A22" s="224" t="s">
        <v>3782</v>
      </c>
      <c r="B22" s="225">
        <v>120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36" t="s">
        <v>3783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3784</v>
      </c>
      <c r="B24" s="225">
        <v>120</v>
      </c>
      <c r="C24" s="219" t="s">
        <v>13</v>
      </c>
      <c r="D24" s="219" t="s">
        <v>4</v>
      </c>
      <c r="E24" s="226" t="s">
        <v>0</v>
      </c>
      <c r="F24" s="226"/>
      <c r="I24" s="29"/>
    </row>
    <row r="25" spans="1:12" ht="30" customHeight="1" x14ac:dyDescent="0.25">
      <c r="A25" s="224" t="s">
        <v>3785</v>
      </c>
      <c r="B25" s="225">
        <v>120</v>
      </c>
      <c r="C25" s="219" t="s">
        <v>13</v>
      </c>
      <c r="D25" s="256" t="s">
        <v>2086</v>
      </c>
      <c r="E25" s="226" t="s">
        <v>0</v>
      </c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1880</v>
      </c>
    </row>
    <row r="46" spans="1:6" ht="30" customHeight="1" x14ac:dyDescent="0.25">
      <c r="A46" s="241" t="s">
        <v>11</v>
      </c>
      <c r="B46" s="241">
        <f>COUNTIF($C$3:$C$44,H2)</f>
        <v>3</v>
      </c>
      <c r="C46" s="242">
        <f>SUMIF($C$3:$C$44,H2,$B$3:$B$44)</f>
        <v>460</v>
      </c>
      <c r="D46" s="241"/>
      <c r="E46" s="241" t="s">
        <v>18</v>
      </c>
      <c r="F46" s="242">
        <f>SUMIF($D$3:$D$44,I2,$B$3:$B$44)</f>
        <v>480</v>
      </c>
    </row>
    <row r="47" spans="1:6" ht="30" customHeight="1" x14ac:dyDescent="0.25">
      <c r="A47" s="241" t="s">
        <v>29</v>
      </c>
      <c r="B47" s="241">
        <f>COUNTIF($C$3:$C$44,H3)</f>
        <v>20</v>
      </c>
      <c r="C47" s="242">
        <f>SUMIF($C$3:$C$44,H3,$B$3:$B$44)</f>
        <v>2380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420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900</v>
      </c>
    </row>
    <row r="50" spans="1:6" ht="30" customHeight="1" x14ac:dyDescent="0.25">
      <c r="A50" s="244" t="s">
        <v>23</v>
      </c>
      <c r="B50" s="244">
        <f>SUM(B45:B49)</f>
        <v>23</v>
      </c>
      <c r="C50" s="245">
        <f>SUM(C45:C49)</f>
        <v>2840</v>
      </c>
      <c r="D50" s="244"/>
      <c r="E50" s="246" t="s">
        <v>30</v>
      </c>
      <c r="F50" s="247">
        <f>SUM(C50+F48)</f>
        <v>3260</v>
      </c>
    </row>
    <row r="51" spans="1:6" ht="30" customHeight="1" x14ac:dyDescent="0.25">
      <c r="A51" s="241" t="s">
        <v>25</v>
      </c>
      <c r="B51" s="244">
        <f>COUNTIF($E$3:$E$44,H6)</f>
        <v>19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3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0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51" zoomScaleNormal="100" workbookViewId="0">
      <selection activeCell="B29" sqref="B29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3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3787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3788</v>
      </c>
      <c r="B3" s="225">
        <v>120</v>
      </c>
      <c r="C3" s="219" t="s">
        <v>11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3794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3789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3790</v>
      </c>
      <c r="B6" s="225">
        <v>170</v>
      </c>
      <c r="C6" s="219" t="s">
        <v>11</v>
      </c>
      <c r="D6" s="219" t="s">
        <v>2086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3791</v>
      </c>
      <c r="B7" s="225">
        <v>170</v>
      </c>
      <c r="C7" s="219" t="s">
        <v>11</v>
      </c>
      <c r="D7" s="219" t="s">
        <v>16</v>
      </c>
      <c r="E7" s="226" t="s">
        <v>3265</v>
      </c>
      <c r="F7" s="227" t="s">
        <v>3795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3792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3793</v>
      </c>
      <c r="B9" s="225">
        <v>170</v>
      </c>
      <c r="C9" s="219" t="s">
        <v>11</v>
      </c>
      <c r="D9" s="219" t="s">
        <v>4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3796</v>
      </c>
      <c r="B10" s="225">
        <v>170</v>
      </c>
      <c r="C10" s="219" t="s">
        <v>11</v>
      </c>
      <c r="D10" s="219" t="s">
        <v>2086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3797</v>
      </c>
      <c r="B11" s="225">
        <v>170</v>
      </c>
      <c r="C11" s="219" t="s">
        <v>11</v>
      </c>
      <c r="D11" s="219" t="s">
        <v>2086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3798</v>
      </c>
      <c r="B12" s="228">
        <v>120</v>
      </c>
      <c r="C12" s="229" t="s">
        <v>13</v>
      </c>
      <c r="D12" s="229" t="s">
        <v>16</v>
      </c>
      <c r="E12" s="230" t="s">
        <v>0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3799</v>
      </c>
      <c r="B13" s="225">
        <v>170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3800</v>
      </c>
      <c r="B14" s="225">
        <v>170</v>
      </c>
      <c r="C14" s="219" t="s">
        <v>11</v>
      </c>
      <c r="D14" s="219" t="s">
        <v>2086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3801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3802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3803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3804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3805</v>
      </c>
      <c r="B19" s="225">
        <v>170</v>
      </c>
      <c r="C19" s="219" t="s">
        <v>11</v>
      </c>
      <c r="D19" s="219" t="s">
        <v>4</v>
      </c>
      <c r="E19" s="226" t="s">
        <v>3265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3806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3807</v>
      </c>
      <c r="B21" s="225">
        <v>170</v>
      </c>
      <c r="C21" s="219" t="s">
        <v>11</v>
      </c>
      <c r="D21" s="219" t="s">
        <v>4</v>
      </c>
      <c r="E21" s="226" t="s">
        <v>2</v>
      </c>
      <c r="F21" s="226"/>
      <c r="I21" s="29"/>
    </row>
    <row r="22" spans="1:12" ht="30" customHeight="1" x14ac:dyDescent="0.25">
      <c r="A22" s="224" t="s">
        <v>3808</v>
      </c>
      <c r="B22" s="225">
        <v>120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36" t="s">
        <v>3809</v>
      </c>
      <c r="B23" s="250">
        <v>170</v>
      </c>
      <c r="C23" s="233" t="s">
        <v>11</v>
      </c>
      <c r="D23" s="233" t="s">
        <v>4</v>
      </c>
      <c r="E23" s="251" t="s">
        <v>2</v>
      </c>
      <c r="F23" s="226"/>
      <c r="I23" s="29"/>
    </row>
    <row r="24" spans="1:12" ht="30" customHeight="1" x14ac:dyDescent="0.25">
      <c r="A24" s="224" t="s">
        <v>3810</v>
      </c>
      <c r="B24" s="225">
        <v>170</v>
      </c>
      <c r="C24" s="219" t="s">
        <v>11</v>
      </c>
      <c r="D24" s="219" t="s">
        <v>2086</v>
      </c>
      <c r="E24" s="226" t="s">
        <v>2</v>
      </c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1740</v>
      </c>
    </row>
    <row r="46" spans="1:6" ht="30" customHeight="1" x14ac:dyDescent="0.25">
      <c r="A46" s="241" t="s">
        <v>11</v>
      </c>
      <c r="B46" s="241">
        <f>COUNTIF($C$3:$C$44,H2)</f>
        <v>16</v>
      </c>
      <c r="C46" s="242">
        <f>SUMIF($C$3:$C$44,H2,$B$3:$B$44)</f>
        <v>2670</v>
      </c>
      <c r="D46" s="241"/>
      <c r="E46" s="241" t="s">
        <v>18</v>
      </c>
      <c r="F46" s="242">
        <f>SUMIF($D$3:$D$44,I2,$B$3:$B$44)</f>
        <v>680</v>
      </c>
    </row>
    <row r="47" spans="1:6" ht="30" customHeight="1" x14ac:dyDescent="0.25">
      <c r="A47" s="241" t="s">
        <v>29</v>
      </c>
      <c r="B47" s="241">
        <f>COUNTIF($C$3:$C$44,H3)</f>
        <v>6</v>
      </c>
      <c r="C47" s="242">
        <f>SUMIF($C$3:$C$44,H3,$B$3:$B$44)</f>
        <v>720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120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800</v>
      </c>
    </row>
    <row r="50" spans="1:6" ht="30" customHeight="1" x14ac:dyDescent="0.25">
      <c r="A50" s="244" t="s">
        <v>23</v>
      </c>
      <c r="B50" s="244">
        <f>SUM(B45:B49)</f>
        <v>22</v>
      </c>
      <c r="C50" s="245">
        <f>SUM(C45:C49)</f>
        <v>3390</v>
      </c>
      <c r="D50" s="244"/>
      <c r="E50" s="246" t="s">
        <v>30</v>
      </c>
      <c r="F50" s="247">
        <f>SUM(C50+F48)</f>
        <v>3510</v>
      </c>
    </row>
    <row r="51" spans="1:6" ht="30" customHeight="1" x14ac:dyDescent="0.25">
      <c r="A51" s="241" t="s">
        <v>25</v>
      </c>
      <c r="B51" s="244">
        <f>COUNTIF($E$3:$E$44,H6)</f>
        <v>7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13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2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A18" sqref="A18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28515625" style="1" customWidth="1"/>
    <col min="6" max="6" width="47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297" t="s">
        <v>72</v>
      </c>
      <c r="B1" s="298"/>
      <c r="C1" s="298"/>
      <c r="D1" s="300"/>
      <c r="E1" s="299" t="s">
        <v>3811</v>
      </c>
      <c r="F1" s="307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668</v>
      </c>
      <c r="B3" s="225">
        <v>170</v>
      </c>
      <c r="C3" s="219" t="s">
        <v>11</v>
      </c>
      <c r="D3" s="219" t="s">
        <v>2086</v>
      </c>
      <c r="E3" s="226" t="s">
        <v>3265</v>
      </c>
      <c r="F3" s="227" t="s">
        <v>3817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3812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3813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3814</v>
      </c>
      <c r="B6" s="225">
        <v>170</v>
      </c>
      <c r="C6" s="219" t="s">
        <v>11</v>
      </c>
      <c r="D6" s="219" t="s">
        <v>16</v>
      </c>
      <c r="E6" s="226" t="s">
        <v>3265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3815</v>
      </c>
      <c r="B7" s="225">
        <v>170</v>
      </c>
      <c r="C7" s="219" t="s">
        <v>11</v>
      </c>
      <c r="D7" s="219" t="s">
        <v>16</v>
      </c>
      <c r="E7" s="226" t="s">
        <v>3265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3816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3818</v>
      </c>
      <c r="B9" s="225">
        <v>170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3819</v>
      </c>
      <c r="B10" s="225">
        <v>170</v>
      </c>
      <c r="C10" s="219" t="s">
        <v>11</v>
      </c>
      <c r="D10" s="219" t="s">
        <v>2086</v>
      </c>
      <c r="E10" s="226" t="s">
        <v>2</v>
      </c>
      <c r="F10" s="227" t="s">
        <v>3817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3820</v>
      </c>
      <c r="B11" s="225">
        <v>120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1770</v>
      </c>
      <c r="B12" s="228">
        <v>100</v>
      </c>
      <c r="C12" s="229" t="s">
        <v>11</v>
      </c>
      <c r="D12" s="229" t="s">
        <v>16</v>
      </c>
      <c r="E12" s="230" t="s">
        <v>2</v>
      </c>
      <c r="F12" s="231" t="s">
        <v>3824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3821</v>
      </c>
      <c r="B13" s="225">
        <v>170</v>
      </c>
      <c r="C13" s="219" t="s">
        <v>11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3822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3823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/>
      <c r="B16" s="225"/>
      <c r="C16" s="219"/>
      <c r="D16" s="219"/>
      <c r="E16" s="226"/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/>
      <c r="B17" s="225"/>
      <c r="C17" s="219"/>
      <c r="D17" s="219"/>
      <c r="E17" s="226"/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/>
      <c r="B18" s="225"/>
      <c r="C18" s="219"/>
      <c r="D18" s="219"/>
      <c r="E18" s="226"/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/>
      <c r="B19" s="225"/>
      <c r="C19" s="219"/>
      <c r="D19" s="219"/>
      <c r="E19" s="226"/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39" t="s">
        <v>10</v>
      </c>
      <c r="B45" s="239">
        <f>COUNTIF($C$3:$C$44,H1)</f>
        <v>0</v>
      </c>
      <c r="C45" s="240">
        <f>SUMIF($C$3:$C$44,H1,$B$3:$B$44)</f>
        <v>0</v>
      </c>
      <c r="D45" s="239"/>
      <c r="E45" s="239" t="s">
        <v>19</v>
      </c>
      <c r="F45" s="240">
        <f>SUMIF($D$3:$D$44,I1,$B$3:$B$44)</f>
        <v>1700</v>
      </c>
    </row>
    <row r="46" spans="1:6" ht="30" customHeight="1" x14ac:dyDescent="0.25">
      <c r="A46" s="241" t="s">
        <v>11</v>
      </c>
      <c r="B46" s="241">
        <f>COUNTIF($C$3:$C$44,H2)</f>
        <v>11</v>
      </c>
      <c r="C46" s="242">
        <f>SUMIF($C$3:$C$44,H2,$B$3:$B$44)</f>
        <v>1800</v>
      </c>
      <c r="D46" s="241"/>
      <c r="E46" s="241" t="s">
        <v>18</v>
      </c>
      <c r="F46" s="242">
        <f>SUMIF($D$3:$D$44,I2,$B$3:$B$44)</f>
        <v>0</v>
      </c>
    </row>
    <row r="47" spans="1:6" ht="30" customHeight="1" x14ac:dyDescent="0.25">
      <c r="A47" s="241" t="s">
        <v>29</v>
      </c>
      <c r="B47" s="241">
        <f>COUNTIF($C$3:$C$44,H3)</f>
        <v>2</v>
      </c>
      <c r="C47" s="242">
        <f>SUMIF($C$3:$C$44,H3,$B$3:$B$44)</f>
        <v>240</v>
      </c>
      <c r="D47" s="241"/>
      <c r="E47" s="243" t="s">
        <v>27</v>
      </c>
      <c r="F47" s="242">
        <f>SUMIF($D$3:$D$44,I4,$B$3:$B$44)</f>
        <v>0</v>
      </c>
    </row>
    <row r="48" spans="1:6" ht="30" customHeight="1" x14ac:dyDescent="0.25">
      <c r="A48" s="241" t="s">
        <v>8</v>
      </c>
      <c r="B48" s="241">
        <f>COUNTIF($C$3:$C$44,H4)</f>
        <v>0</v>
      </c>
      <c r="C48" s="242">
        <f>SUMIF($C$3:$C$44,H4,$B$3:$B$44)</f>
        <v>0</v>
      </c>
      <c r="D48" s="241"/>
      <c r="E48" s="241" t="s">
        <v>21</v>
      </c>
      <c r="F48" s="242">
        <f>SUM(B47*140-C47+B48*120)</f>
        <v>40</v>
      </c>
    </row>
    <row r="49" spans="1:6" ht="30" customHeight="1" x14ac:dyDescent="0.25">
      <c r="A49" s="241" t="s">
        <v>7</v>
      </c>
      <c r="B49" s="241">
        <f>COUNTIF($C$3:$C$44,H5)</f>
        <v>0</v>
      </c>
      <c r="C49" s="242">
        <f>SUMIF($C$3:$C$44,H5,$B$3:$B$44)</f>
        <v>0</v>
      </c>
      <c r="D49" s="241"/>
      <c r="E49" s="241" t="s">
        <v>20</v>
      </c>
      <c r="F49" s="242">
        <f>SUM(F46+F48)</f>
        <v>40</v>
      </c>
    </row>
    <row r="50" spans="1:6" ht="30" customHeight="1" x14ac:dyDescent="0.25">
      <c r="A50" s="244" t="s">
        <v>23</v>
      </c>
      <c r="B50" s="244">
        <f>SUM(B45:B49)</f>
        <v>13</v>
      </c>
      <c r="C50" s="245">
        <f>SUM(C45:C49)</f>
        <v>2040</v>
      </c>
      <c r="D50" s="244"/>
      <c r="E50" s="246" t="s">
        <v>30</v>
      </c>
      <c r="F50" s="247">
        <f>SUM(C50+F48)</f>
        <v>2080</v>
      </c>
    </row>
    <row r="51" spans="1:6" ht="30" customHeight="1" x14ac:dyDescent="0.25">
      <c r="A51" s="241" t="s">
        <v>25</v>
      </c>
      <c r="B51" s="244">
        <f>COUNTIF($E$3:$E$44,H6)</f>
        <v>3</v>
      </c>
      <c r="C51" s="308"/>
      <c r="D51" s="309"/>
      <c r="E51" s="309"/>
      <c r="F51" s="310"/>
    </row>
    <row r="52" spans="1:6" ht="30" customHeight="1" x14ac:dyDescent="0.25">
      <c r="A52" s="241" t="s">
        <v>31</v>
      </c>
      <c r="B52" s="244">
        <f>COUNTIF(E3:E44,#REF!)</f>
        <v>0</v>
      </c>
      <c r="C52" s="311"/>
      <c r="D52" s="312"/>
      <c r="E52" s="312"/>
      <c r="F52" s="313"/>
    </row>
    <row r="53" spans="1:6" ht="30" customHeight="1" x14ac:dyDescent="0.25">
      <c r="A53" s="241" t="s">
        <v>33</v>
      </c>
      <c r="B53" s="244">
        <f>COUNTIF(E3:E44,H8)</f>
        <v>0</v>
      </c>
      <c r="C53" s="311"/>
      <c r="D53" s="312"/>
      <c r="E53" s="312"/>
      <c r="F53" s="313"/>
    </row>
    <row r="54" spans="1:6" ht="30" customHeight="1" x14ac:dyDescent="0.25">
      <c r="A54" s="241" t="s">
        <v>24</v>
      </c>
      <c r="B54" s="244">
        <f>COUNTIF($E$3:$E$44,H7)</f>
        <v>7</v>
      </c>
      <c r="C54" s="311"/>
      <c r="D54" s="312"/>
      <c r="E54" s="312"/>
      <c r="F54" s="313"/>
    </row>
    <row r="55" spans="1:6" ht="30" customHeight="1" x14ac:dyDescent="0.25">
      <c r="A55" s="241" t="s">
        <v>26</v>
      </c>
      <c r="B55" s="244">
        <f>COUNTIF($E$3:$E$44,H9)</f>
        <v>3</v>
      </c>
      <c r="C55" s="314"/>
      <c r="D55" s="315"/>
      <c r="E55" s="315"/>
      <c r="F55" s="316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F49" sqref="F49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50.5703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3825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3826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3827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3828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3829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3830</v>
      </c>
      <c r="B7" s="225">
        <v>170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3831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3832</v>
      </c>
      <c r="B9" s="225">
        <v>170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3833</v>
      </c>
      <c r="B10" s="225">
        <v>170</v>
      </c>
      <c r="C10" s="219" t="s">
        <v>11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3834</v>
      </c>
      <c r="B11" s="225">
        <v>120</v>
      </c>
      <c r="C11" s="219" t="s">
        <v>13</v>
      </c>
      <c r="D11" s="219" t="s">
        <v>2086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3835</v>
      </c>
      <c r="B12" s="225">
        <v>170</v>
      </c>
      <c r="C12" s="219" t="s">
        <v>11</v>
      </c>
      <c r="D12" s="219" t="s">
        <v>4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38" t="s">
        <v>3836</v>
      </c>
      <c r="B13" s="228">
        <v>170</v>
      </c>
      <c r="C13" s="229" t="s">
        <v>11</v>
      </c>
      <c r="D13" s="229" t="s">
        <v>16</v>
      </c>
      <c r="E13" s="230" t="s">
        <v>2</v>
      </c>
      <c r="F13" s="231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3837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3838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/>
      <c r="B16" s="225"/>
      <c r="C16" s="219"/>
      <c r="D16" s="219"/>
      <c r="E16" s="226"/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/>
      <c r="B17" s="225"/>
      <c r="C17" s="219"/>
      <c r="D17" s="219"/>
      <c r="E17" s="226"/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/>
      <c r="B18" s="225"/>
      <c r="C18" s="219"/>
      <c r="D18" s="219"/>
      <c r="E18" s="226"/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/>
      <c r="B19" s="225"/>
      <c r="C19" s="219"/>
      <c r="D19" s="219"/>
      <c r="E19" s="226"/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1650</v>
      </c>
    </row>
    <row r="46" spans="1:6" ht="30" customHeight="1" x14ac:dyDescent="0.25">
      <c r="A46" s="259" t="s">
        <v>11</v>
      </c>
      <c r="B46" s="259">
        <f>COUNTIF($C$3:$C$44,H2)</f>
        <v>10</v>
      </c>
      <c r="C46" s="260">
        <f>SUMIF($C$3:$C$44,H2,$B$3:$B$44)</f>
        <v>1700</v>
      </c>
      <c r="D46" s="259"/>
      <c r="E46" s="259" t="s">
        <v>18</v>
      </c>
      <c r="F46" s="260">
        <f>SUMIF($D$3:$D$44,I2,$B$3:$B$44)</f>
        <v>290</v>
      </c>
    </row>
    <row r="47" spans="1:6" ht="30" customHeight="1" x14ac:dyDescent="0.25">
      <c r="A47" s="259" t="s">
        <v>29</v>
      </c>
      <c r="B47" s="259">
        <f>COUNTIF($C$3:$C$44,H3)</f>
        <v>3</v>
      </c>
      <c r="C47" s="260">
        <f>SUMIF($C$3:$C$44,H3,$B$3:$B$44)</f>
        <v>360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13</v>
      </c>
      <c r="C50" s="263">
        <f>SUM(C45:C49)</f>
        <v>2060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4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9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0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E29" sqref="E29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3841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3840</v>
      </c>
      <c r="B3" s="225">
        <v>120</v>
      </c>
      <c r="C3" s="219" t="s">
        <v>13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1268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3842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306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2549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3843</v>
      </c>
      <c r="B8" s="250">
        <v>120</v>
      </c>
      <c r="C8" s="219" t="s">
        <v>11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3844</v>
      </c>
      <c r="B9" s="225">
        <v>170</v>
      </c>
      <c r="C9" s="219" t="s">
        <v>11</v>
      </c>
      <c r="D9" s="219" t="s">
        <v>2086</v>
      </c>
      <c r="E9" s="226" t="s">
        <v>3265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3845</v>
      </c>
      <c r="B10" s="225">
        <v>170</v>
      </c>
      <c r="C10" s="219" t="s">
        <v>11</v>
      </c>
      <c r="D10" s="219" t="s">
        <v>2086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3846</v>
      </c>
      <c r="B11" s="225">
        <v>120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3847</v>
      </c>
      <c r="B12" s="228">
        <v>120</v>
      </c>
      <c r="C12" s="229" t="s">
        <v>13</v>
      </c>
      <c r="D12" s="229" t="s">
        <v>16</v>
      </c>
      <c r="E12" s="230" t="s">
        <v>0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3848</v>
      </c>
      <c r="B13" s="225">
        <v>120</v>
      </c>
      <c r="C13" s="219" t="s">
        <v>13</v>
      </c>
      <c r="D13" s="219" t="s">
        <v>2086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3849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3850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3851</v>
      </c>
      <c r="B16" s="225">
        <v>170</v>
      </c>
      <c r="C16" s="219" t="s">
        <v>11</v>
      </c>
      <c r="D16" s="219" t="s">
        <v>4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3852</v>
      </c>
      <c r="B17" s="225">
        <v>120</v>
      </c>
      <c r="C17" s="219" t="s">
        <v>13</v>
      </c>
      <c r="D17" s="219" t="s">
        <v>2086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3853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3854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3855</v>
      </c>
      <c r="B20" s="225">
        <v>170</v>
      </c>
      <c r="C20" s="219" t="s">
        <v>11</v>
      </c>
      <c r="D20" s="219" t="s">
        <v>16</v>
      </c>
      <c r="E20" s="226" t="s">
        <v>3265</v>
      </c>
      <c r="F20" s="226"/>
      <c r="I20" s="29"/>
    </row>
    <row r="21" spans="1:12" ht="30" customHeight="1" x14ac:dyDescent="0.25">
      <c r="A21" s="224" t="s">
        <v>3856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 t="s">
        <v>2969</v>
      </c>
      <c r="B22" s="225">
        <v>120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36" t="s">
        <v>911</v>
      </c>
      <c r="B23" s="250">
        <v>120</v>
      </c>
      <c r="C23" s="233" t="s">
        <v>13</v>
      </c>
      <c r="D23" s="233" t="s">
        <v>4</v>
      </c>
      <c r="E23" s="251" t="s">
        <v>0</v>
      </c>
      <c r="F23" s="226"/>
      <c r="I23" s="29"/>
    </row>
    <row r="24" spans="1:12" ht="30" customHeight="1" x14ac:dyDescent="0.25">
      <c r="A24" s="224" t="s">
        <v>3857</v>
      </c>
      <c r="B24" s="225">
        <v>120</v>
      </c>
      <c r="C24" s="219" t="s">
        <v>13</v>
      </c>
      <c r="D24" s="219" t="s">
        <v>4</v>
      </c>
      <c r="E24" s="226" t="s">
        <v>0</v>
      </c>
      <c r="F24" s="226"/>
      <c r="I24" s="29"/>
    </row>
    <row r="25" spans="1:12" ht="30" customHeight="1" x14ac:dyDescent="0.25">
      <c r="A25" s="224" t="s">
        <v>154</v>
      </c>
      <c r="B25" s="225">
        <v>120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 t="s">
        <v>3858</v>
      </c>
      <c r="B26" s="225">
        <v>170</v>
      </c>
      <c r="C26" s="219" t="s">
        <v>11</v>
      </c>
      <c r="D26" s="219" t="s">
        <v>16</v>
      </c>
      <c r="E26" s="226" t="s">
        <v>2</v>
      </c>
      <c r="F26" s="226"/>
      <c r="I26" s="29"/>
    </row>
    <row r="27" spans="1:12" ht="30" customHeight="1" x14ac:dyDescent="0.25">
      <c r="A27" s="224" t="s">
        <v>3859</v>
      </c>
      <c r="B27" s="225">
        <v>170</v>
      </c>
      <c r="C27" s="219" t="s">
        <v>11</v>
      </c>
      <c r="D27" s="219" t="s">
        <v>16</v>
      </c>
      <c r="E27" s="226" t="s">
        <v>3265</v>
      </c>
      <c r="F27" s="226"/>
    </row>
    <row r="28" spans="1:12" ht="30" customHeight="1" x14ac:dyDescent="0.25">
      <c r="A28" s="224" t="s">
        <v>2046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2320</v>
      </c>
    </row>
    <row r="46" spans="1:6" ht="30" customHeight="1" x14ac:dyDescent="0.25">
      <c r="A46" s="259" t="s">
        <v>11</v>
      </c>
      <c r="B46" s="259">
        <f>COUNTIF($C$3:$C$44,H2)</f>
        <v>12</v>
      </c>
      <c r="C46" s="260">
        <f>SUMIF($C$3:$C$44,H2,$B$3:$B$44)</f>
        <v>1990</v>
      </c>
      <c r="D46" s="259"/>
      <c r="E46" s="259" t="s">
        <v>18</v>
      </c>
      <c r="F46" s="260">
        <f>SUMIF($D$3:$D$44,I2,$B$3:$B$44)</f>
        <v>530</v>
      </c>
    </row>
    <row r="47" spans="1:6" ht="30" customHeight="1" x14ac:dyDescent="0.25">
      <c r="A47" s="259" t="s">
        <v>29</v>
      </c>
      <c r="B47" s="259">
        <f>COUNTIF($C$3:$C$44,H3)</f>
        <v>14</v>
      </c>
      <c r="C47" s="260">
        <f>SUMIF($C$3:$C$44,H3,$B$3:$B$44)</f>
        <v>1680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26</v>
      </c>
      <c r="C50" s="263">
        <f>SUM(C45:C49)</f>
        <v>3670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15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8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3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E23" sqref="E23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3860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3861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3862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3863</v>
      </c>
      <c r="B5" s="225">
        <v>170</v>
      </c>
      <c r="C5" s="219" t="s">
        <v>11</v>
      </c>
      <c r="D5" s="219" t="s">
        <v>4</v>
      </c>
      <c r="E5" s="226" t="s">
        <v>3265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3864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3031</v>
      </c>
      <c r="B7" s="225">
        <v>170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3865</v>
      </c>
      <c r="B8" s="250">
        <v>170</v>
      </c>
      <c r="C8" s="219" t="s">
        <v>11</v>
      </c>
      <c r="D8" s="219" t="s">
        <v>16</v>
      </c>
      <c r="E8" s="226" t="s">
        <v>3265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3866</v>
      </c>
      <c r="B9" s="225">
        <v>120</v>
      </c>
      <c r="C9" s="219" t="s">
        <v>13</v>
      </c>
      <c r="D9" s="219" t="s">
        <v>2086</v>
      </c>
      <c r="E9" s="226" t="s">
        <v>0</v>
      </c>
      <c r="F9" s="227" t="s">
        <v>3871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3868</v>
      </c>
      <c r="B10" s="225">
        <v>120</v>
      </c>
      <c r="C10" s="219" t="s">
        <v>13</v>
      </c>
      <c r="D10" s="219" t="s">
        <v>2086</v>
      </c>
      <c r="E10" s="226" t="s">
        <v>0</v>
      </c>
      <c r="F10" s="227" t="s">
        <v>3871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3869</v>
      </c>
      <c r="B11" s="225">
        <v>170</v>
      </c>
      <c r="C11" s="219" t="s">
        <v>11</v>
      </c>
      <c r="D11" s="219" t="s">
        <v>2086</v>
      </c>
      <c r="E11" s="226" t="s">
        <v>2</v>
      </c>
      <c r="F11" s="227" t="s">
        <v>3871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66" t="s">
        <v>1272</v>
      </c>
      <c r="B12" s="267">
        <v>120</v>
      </c>
      <c r="C12" s="268" t="s">
        <v>13</v>
      </c>
      <c r="D12" s="268" t="s">
        <v>2086</v>
      </c>
      <c r="E12" s="269" t="s">
        <v>0</v>
      </c>
      <c r="F12" s="270" t="s">
        <v>3871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3867</v>
      </c>
      <c r="B13" s="225">
        <v>170</v>
      </c>
      <c r="C13" s="219" t="s">
        <v>11</v>
      </c>
      <c r="D13" s="219" t="s">
        <v>16</v>
      </c>
      <c r="E13" s="226" t="s">
        <v>3265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349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3870</v>
      </c>
      <c r="B15" s="225">
        <v>50</v>
      </c>
      <c r="C15" s="219" t="s">
        <v>13</v>
      </c>
      <c r="D15" s="219" t="s">
        <v>16</v>
      </c>
      <c r="E15" s="226" t="s">
        <v>0</v>
      </c>
      <c r="F15" s="227" t="s">
        <v>3872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38" t="s">
        <v>3873</v>
      </c>
      <c r="B16" s="228">
        <v>100</v>
      </c>
      <c r="C16" s="229" t="s">
        <v>11</v>
      </c>
      <c r="D16" s="229" t="s">
        <v>16</v>
      </c>
      <c r="E16" s="230" t="s">
        <v>2</v>
      </c>
      <c r="F16" s="230" t="s">
        <v>3877</v>
      </c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3874</v>
      </c>
      <c r="B17" s="225">
        <v>170</v>
      </c>
      <c r="C17" s="219" t="s">
        <v>11</v>
      </c>
      <c r="D17" s="219" t="s">
        <v>4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3875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3876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2173</v>
      </c>
      <c r="B20" s="225">
        <v>120</v>
      </c>
      <c r="C20" s="219" t="s">
        <v>13</v>
      </c>
      <c r="D20" s="219" t="s">
        <v>4</v>
      </c>
      <c r="E20" s="226" t="s">
        <v>0</v>
      </c>
      <c r="F20" s="226"/>
      <c r="I20" s="29"/>
    </row>
    <row r="21" spans="1:12" ht="30" customHeight="1" x14ac:dyDescent="0.25">
      <c r="A21" s="224" t="s">
        <v>3878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 t="s">
        <v>1063</v>
      </c>
      <c r="B22" s="225">
        <v>170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36" t="s">
        <v>3879</v>
      </c>
      <c r="B23" s="250">
        <v>114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3880</v>
      </c>
      <c r="B24" s="225">
        <v>120</v>
      </c>
      <c r="C24" s="219" t="s">
        <v>13</v>
      </c>
      <c r="D24" s="219" t="s">
        <v>16</v>
      </c>
      <c r="E24" s="226" t="s">
        <v>0</v>
      </c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2104</v>
      </c>
    </row>
    <row r="46" spans="1:6" ht="30" customHeight="1" x14ac:dyDescent="0.25">
      <c r="A46" s="259" t="s">
        <v>11</v>
      </c>
      <c r="B46" s="259">
        <f>COUNTIF($C$3:$C$44,H2)</f>
        <v>12</v>
      </c>
      <c r="C46" s="260">
        <f>SUMIF($C$3:$C$44,H2,$B$3:$B$44)</f>
        <v>1970</v>
      </c>
      <c r="D46" s="259"/>
      <c r="E46" s="259" t="s">
        <v>18</v>
      </c>
      <c r="F46" s="260">
        <f>SUMIF($D$3:$D$44,I2,$B$3:$B$44)</f>
        <v>460</v>
      </c>
    </row>
    <row r="47" spans="1:6" ht="30" customHeight="1" x14ac:dyDescent="0.25">
      <c r="A47" s="259" t="s">
        <v>29</v>
      </c>
      <c r="B47" s="259">
        <f>COUNTIF($C$3:$C$44,H3)</f>
        <v>10</v>
      </c>
      <c r="C47" s="260">
        <f>SUMIF($C$3:$C$44,H3,$B$3:$B$44)</f>
        <v>1124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22</v>
      </c>
      <c r="C50" s="263">
        <f>SUM(C45:C49)</f>
        <v>3094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10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9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3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E27" sqref="E27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3881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3882</v>
      </c>
      <c r="B3" s="225">
        <v>120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644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3883</v>
      </c>
      <c r="B5" s="225">
        <v>170</v>
      </c>
      <c r="C5" s="219" t="s">
        <v>11</v>
      </c>
      <c r="D5" s="219" t="s">
        <v>16</v>
      </c>
      <c r="E5" s="226" t="s">
        <v>3265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3884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3885</v>
      </c>
      <c r="B7" s="225">
        <v>120</v>
      </c>
      <c r="C7" s="219" t="s">
        <v>13</v>
      </c>
      <c r="D7" s="219" t="s">
        <v>2086</v>
      </c>
      <c r="E7" s="226" t="s">
        <v>0</v>
      </c>
      <c r="F7" s="227" t="s">
        <v>3724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3886</v>
      </c>
      <c r="B8" s="250">
        <v>170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3887</v>
      </c>
      <c r="B9" s="225">
        <v>170</v>
      </c>
      <c r="C9" s="219" t="s">
        <v>11</v>
      </c>
      <c r="D9" s="219" t="s">
        <v>16</v>
      </c>
      <c r="E9" s="226" t="s">
        <v>3265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3888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3889</v>
      </c>
      <c r="B11" s="225">
        <v>170</v>
      </c>
      <c r="C11" s="219" t="s">
        <v>11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66" t="s">
        <v>3890</v>
      </c>
      <c r="B12" s="267">
        <v>120</v>
      </c>
      <c r="C12" s="268" t="s">
        <v>13</v>
      </c>
      <c r="D12" s="268" t="s">
        <v>16</v>
      </c>
      <c r="E12" s="269" t="s">
        <v>0</v>
      </c>
      <c r="F12" s="270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38" t="s">
        <v>3891</v>
      </c>
      <c r="B13" s="228">
        <v>170</v>
      </c>
      <c r="C13" s="229" t="s">
        <v>11</v>
      </c>
      <c r="D13" s="229" t="s">
        <v>16</v>
      </c>
      <c r="E13" s="230" t="s">
        <v>2</v>
      </c>
      <c r="F13" s="231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3892</v>
      </c>
      <c r="B14" s="225">
        <v>170</v>
      </c>
      <c r="C14" s="219" t="s">
        <v>11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3893</v>
      </c>
      <c r="B15" s="225">
        <v>170</v>
      </c>
      <c r="C15" s="219" t="s">
        <v>11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3894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3895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3896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3897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3898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3904</v>
      </c>
      <c r="B21" s="225">
        <v>120</v>
      </c>
      <c r="C21" s="219" t="s">
        <v>13</v>
      </c>
      <c r="D21" s="219" t="s">
        <v>2086</v>
      </c>
      <c r="E21" s="226" t="s">
        <v>0</v>
      </c>
      <c r="F21" s="226"/>
      <c r="I21" s="29"/>
    </row>
    <row r="22" spans="1:12" ht="30" customHeight="1" x14ac:dyDescent="0.25">
      <c r="A22" s="224" t="s">
        <v>3899</v>
      </c>
      <c r="B22" s="225">
        <v>170</v>
      </c>
      <c r="C22" s="219" t="s">
        <v>11</v>
      </c>
      <c r="D22" s="219" t="s">
        <v>2086</v>
      </c>
      <c r="E22" s="226" t="s">
        <v>2</v>
      </c>
      <c r="F22" s="226"/>
      <c r="I22" s="29"/>
    </row>
    <row r="23" spans="1:12" ht="30" customHeight="1" x14ac:dyDescent="0.25">
      <c r="A23" s="236" t="s">
        <v>3900</v>
      </c>
      <c r="B23" s="250">
        <v>170</v>
      </c>
      <c r="C23" s="233" t="s">
        <v>11</v>
      </c>
      <c r="D23" s="233" t="s">
        <v>4</v>
      </c>
      <c r="E23" s="251" t="s">
        <v>3265</v>
      </c>
      <c r="F23" s="226"/>
      <c r="I23" s="29"/>
    </row>
    <row r="24" spans="1:12" ht="30" customHeight="1" x14ac:dyDescent="0.25">
      <c r="A24" s="224" t="s">
        <v>3901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3902</v>
      </c>
      <c r="B25" s="225">
        <v>170</v>
      </c>
      <c r="C25" s="219" t="s">
        <v>11</v>
      </c>
      <c r="D25" s="219" t="s">
        <v>16</v>
      </c>
      <c r="E25" s="226" t="s">
        <v>2</v>
      </c>
      <c r="F25" s="226"/>
      <c r="I25" s="29"/>
    </row>
    <row r="26" spans="1:12" ht="30" customHeight="1" x14ac:dyDescent="0.25">
      <c r="A26" s="224" t="s">
        <v>3903</v>
      </c>
      <c r="B26" s="225">
        <v>170</v>
      </c>
      <c r="C26" s="219" t="s">
        <v>11</v>
      </c>
      <c r="D26" s="219" t="s">
        <v>4</v>
      </c>
      <c r="E26" s="226" t="s">
        <v>3265</v>
      </c>
      <c r="F26" s="226"/>
      <c r="I26" s="29"/>
    </row>
    <row r="27" spans="1:12" ht="30" customHeight="1" x14ac:dyDescent="0.25">
      <c r="A27" s="224" t="s">
        <v>3905</v>
      </c>
      <c r="B27" s="225">
        <v>120</v>
      </c>
      <c r="C27" s="219" t="s">
        <v>13</v>
      </c>
      <c r="D27" s="219" t="s">
        <v>2086</v>
      </c>
      <c r="E27" s="226" t="s">
        <v>0</v>
      </c>
      <c r="F27" s="226"/>
    </row>
    <row r="28" spans="1:12" ht="30" customHeight="1" x14ac:dyDescent="0.25">
      <c r="A28" s="224" t="s">
        <v>843</v>
      </c>
      <c r="B28" s="225">
        <v>120</v>
      </c>
      <c r="C28" s="219" t="s">
        <v>13</v>
      </c>
      <c r="D28" s="219" t="s">
        <v>2086</v>
      </c>
      <c r="E28" s="226" t="s">
        <v>0</v>
      </c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2930</v>
      </c>
    </row>
    <row r="46" spans="1:6" ht="30" customHeight="1" x14ac:dyDescent="0.25">
      <c r="A46" s="259" t="s">
        <v>11</v>
      </c>
      <c r="B46" s="259">
        <f>COUNTIF($C$3:$C$44,H2)</f>
        <v>16</v>
      </c>
      <c r="C46" s="260">
        <f>SUMIF($C$3:$C$44,H2,$B$3:$B$44)</f>
        <v>2720</v>
      </c>
      <c r="D46" s="259"/>
      <c r="E46" s="259" t="s">
        <v>18</v>
      </c>
      <c r="F46" s="260">
        <f>SUMIF($D$3:$D$44,I2,$B$3:$B$44)</f>
        <v>340</v>
      </c>
    </row>
    <row r="47" spans="1:6" ht="30" customHeight="1" x14ac:dyDescent="0.25">
      <c r="A47" s="259" t="s">
        <v>29</v>
      </c>
      <c r="B47" s="259">
        <f>COUNTIF($C$3:$C$44,H3)</f>
        <v>10</v>
      </c>
      <c r="C47" s="260">
        <f>SUMIF($C$3:$C$44,H3,$B$3:$B$44)</f>
        <v>1200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26</v>
      </c>
      <c r="C50" s="263">
        <f>SUM(C45:C49)</f>
        <v>3920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13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9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4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C26" sqref="C2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43487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343</v>
      </c>
      <c r="B3" s="22">
        <v>100</v>
      </c>
      <c r="C3" s="19" t="s">
        <v>13</v>
      </c>
      <c r="D3" s="19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344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345</v>
      </c>
      <c r="B5" s="22">
        <v>140</v>
      </c>
      <c r="C5" s="19" t="s">
        <v>11</v>
      </c>
      <c r="D5" s="19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346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347</v>
      </c>
      <c r="B7" s="7">
        <v>100</v>
      </c>
      <c r="C7" s="19" t="s">
        <v>13</v>
      </c>
      <c r="D7" s="19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348</v>
      </c>
      <c r="B8" s="12">
        <v>140</v>
      </c>
      <c r="C8" s="26" t="s">
        <v>11</v>
      </c>
      <c r="D8" s="54" t="s">
        <v>16</v>
      </c>
      <c r="E8" s="25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349</v>
      </c>
      <c r="B9" s="23">
        <v>140</v>
      </c>
      <c r="C9" s="26" t="s">
        <v>11</v>
      </c>
      <c r="D9" s="26" t="s">
        <v>16</v>
      </c>
      <c r="E9" s="25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350</v>
      </c>
      <c r="B10" s="17">
        <v>140</v>
      </c>
      <c r="C10" s="19" t="s">
        <v>11</v>
      </c>
      <c r="D10" s="19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351</v>
      </c>
      <c r="B11" s="23">
        <v>100</v>
      </c>
      <c r="C11" s="54" t="s">
        <v>13</v>
      </c>
      <c r="D11" s="26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8" t="s">
        <v>352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4" t="s">
        <v>353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354</v>
      </c>
      <c r="B14" s="22">
        <v>140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355</v>
      </c>
      <c r="B15" s="22">
        <v>140</v>
      </c>
      <c r="C15" s="19" t="s">
        <v>11</v>
      </c>
      <c r="D15" s="19" t="s">
        <v>16</v>
      </c>
      <c r="E15" s="3" t="s">
        <v>2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356</v>
      </c>
      <c r="B16" s="7">
        <v>140</v>
      </c>
      <c r="C16" s="19" t="s">
        <v>11</v>
      </c>
      <c r="D16" s="19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13" t="s">
        <v>357</v>
      </c>
      <c r="B17" s="24">
        <v>100</v>
      </c>
      <c r="C17" s="52" t="s">
        <v>13</v>
      </c>
      <c r="D17" s="52" t="s">
        <v>16</v>
      </c>
      <c r="E17" s="10" t="s">
        <v>0</v>
      </c>
      <c r="F17" s="10"/>
      <c r="G17" s="30"/>
      <c r="H17" s="30"/>
      <c r="I17" s="30"/>
      <c r="J17" s="55"/>
      <c r="K17" s="55"/>
      <c r="L17" s="55"/>
    </row>
    <row r="18" spans="1:12" x14ac:dyDescent="0.25">
      <c r="A18" s="8" t="s">
        <v>358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359</v>
      </c>
      <c r="B19" s="12">
        <v>100</v>
      </c>
      <c r="C19" s="26" t="s">
        <v>13</v>
      </c>
      <c r="D19" s="26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360</v>
      </c>
      <c r="B20" s="12">
        <v>100</v>
      </c>
      <c r="C20" s="26" t="s">
        <v>13</v>
      </c>
      <c r="D20" s="26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8" t="s">
        <v>361</v>
      </c>
      <c r="B21" s="12">
        <v>100</v>
      </c>
      <c r="C21" s="26" t="s">
        <v>13</v>
      </c>
      <c r="D21" s="26" t="s">
        <v>16</v>
      </c>
      <c r="E21" s="25" t="s">
        <v>0</v>
      </c>
      <c r="F21" s="25"/>
      <c r="G21" s="30"/>
      <c r="H21" s="30"/>
      <c r="I21" s="30"/>
    </row>
    <row r="22" spans="1:12" x14ac:dyDescent="0.25">
      <c r="A22" s="4" t="s">
        <v>362</v>
      </c>
      <c r="B22" s="17">
        <v>100</v>
      </c>
      <c r="C22" s="6" t="s">
        <v>13</v>
      </c>
      <c r="D22" s="6" t="s">
        <v>16</v>
      </c>
      <c r="E22" s="3" t="s">
        <v>0</v>
      </c>
      <c r="F22" s="25"/>
      <c r="G22" s="30"/>
      <c r="H22" s="30"/>
      <c r="I22" s="30"/>
    </row>
    <row r="23" spans="1:12" x14ac:dyDescent="0.25">
      <c r="A23" s="4" t="s">
        <v>363</v>
      </c>
      <c r="B23" s="7">
        <v>100</v>
      </c>
      <c r="C23" s="19" t="s">
        <v>13</v>
      </c>
      <c r="D23" s="19" t="s">
        <v>4</v>
      </c>
      <c r="E23" s="3" t="s">
        <v>0</v>
      </c>
      <c r="F23" s="25"/>
      <c r="I23" s="29"/>
    </row>
    <row r="24" spans="1:12" x14ac:dyDescent="0.25">
      <c r="A24" s="4" t="s">
        <v>364</v>
      </c>
      <c r="B24" s="7">
        <v>100</v>
      </c>
      <c r="C24" s="19" t="s">
        <v>13</v>
      </c>
      <c r="D24" s="19" t="s">
        <v>4</v>
      </c>
      <c r="E24" s="3" t="s">
        <v>0</v>
      </c>
      <c r="F24" s="25"/>
      <c r="I24" s="29"/>
    </row>
    <row r="25" spans="1:12" x14ac:dyDescent="0.25">
      <c r="A25" s="4" t="s">
        <v>365</v>
      </c>
      <c r="B25" s="7">
        <v>100</v>
      </c>
      <c r="C25" s="19" t="s">
        <v>13</v>
      </c>
      <c r="D25" s="19" t="s">
        <v>16</v>
      </c>
      <c r="E25" s="3" t="s">
        <v>0</v>
      </c>
      <c r="F25" s="25"/>
      <c r="I25" s="29"/>
    </row>
    <row r="26" spans="1:12" x14ac:dyDescent="0.25">
      <c r="A26" s="4" t="s">
        <v>366</v>
      </c>
      <c r="B26" s="7">
        <v>100</v>
      </c>
      <c r="C26" s="19" t="s">
        <v>13</v>
      </c>
      <c r="D26" s="19" t="s">
        <v>16</v>
      </c>
      <c r="E26" s="3" t="s">
        <v>2</v>
      </c>
      <c r="F26" s="2" t="s">
        <v>372</v>
      </c>
      <c r="I26" s="29"/>
    </row>
    <row r="27" spans="1:12" x14ac:dyDescent="0.25">
      <c r="A27" s="4" t="s">
        <v>368</v>
      </c>
      <c r="B27" s="7">
        <v>140</v>
      </c>
      <c r="C27" s="19" t="s">
        <v>11</v>
      </c>
      <c r="D27" s="19" t="s">
        <v>16</v>
      </c>
      <c r="E27" s="3" t="s">
        <v>2</v>
      </c>
      <c r="F27" s="2"/>
      <c r="I27" s="29"/>
    </row>
    <row r="28" spans="1:12" x14ac:dyDescent="0.25">
      <c r="A28" s="4" t="s">
        <v>369</v>
      </c>
      <c r="B28" s="7">
        <v>100</v>
      </c>
      <c r="C28" s="19" t="s">
        <v>13</v>
      </c>
      <c r="D28" s="19" t="s">
        <v>16</v>
      </c>
      <c r="E28" s="3" t="s">
        <v>0</v>
      </c>
      <c r="F28" s="2"/>
      <c r="I28" s="29"/>
    </row>
    <row r="29" spans="1:12" x14ac:dyDescent="0.25">
      <c r="A29" s="4" t="s">
        <v>370</v>
      </c>
      <c r="B29" s="7">
        <v>140</v>
      </c>
      <c r="C29" s="6" t="s">
        <v>11</v>
      </c>
      <c r="D29" s="6" t="s">
        <v>16</v>
      </c>
      <c r="E29" s="3" t="s">
        <v>5</v>
      </c>
      <c r="F29" s="2"/>
      <c r="I29" s="29"/>
    </row>
    <row r="30" spans="1:12" x14ac:dyDescent="0.25">
      <c r="A30" s="4" t="s">
        <v>371</v>
      </c>
      <c r="B30" s="7">
        <v>140</v>
      </c>
      <c r="C30" s="19" t="s">
        <v>11</v>
      </c>
      <c r="D30" s="19" t="s">
        <v>16</v>
      </c>
      <c r="E30" s="3" t="s">
        <v>5</v>
      </c>
      <c r="F30" s="2"/>
      <c r="I30" s="29"/>
    </row>
    <row r="31" spans="1:12" x14ac:dyDescent="0.25">
      <c r="A31" s="4" t="s">
        <v>373</v>
      </c>
      <c r="B31" s="7">
        <v>140</v>
      </c>
      <c r="C31" s="19" t="s">
        <v>11</v>
      </c>
      <c r="D31" s="19" t="s">
        <v>16</v>
      </c>
      <c r="E31" s="3" t="s">
        <v>5</v>
      </c>
      <c r="F31" s="2"/>
      <c r="I31" s="29"/>
    </row>
    <row r="32" spans="1:12" x14ac:dyDescent="0.25">
      <c r="A32" s="4" t="s">
        <v>374</v>
      </c>
      <c r="B32" s="7">
        <v>140</v>
      </c>
      <c r="C32" s="6" t="s">
        <v>11</v>
      </c>
      <c r="D32" s="6" t="s">
        <v>16</v>
      </c>
      <c r="E32" s="3" t="s">
        <v>2</v>
      </c>
      <c r="F32" s="2"/>
      <c r="I32" s="29"/>
    </row>
    <row r="33" spans="1:9" x14ac:dyDescent="0.25">
      <c r="A33" s="8" t="s">
        <v>375</v>
      </c>
      <c r="B33" s="7">
        <v>100</v>
      </c>
      <c r="C33" s="6" t="s">
        <v>13</v>
      </c>
      <c r="D33" s="6" t="s">
        <v>16</v>
      </c>
      <c r="E33" s="3" t="s">
        <v>0</v>
      </c>
      <c r="F33" s="2"/>
      <c r="I33" s="29"/>
    </row>
    <row r="34" spans="1:9" x14ac:dyDescent="0.25">
      <c r="A34" s="8" t="s">
        <v>376</v>
      </c>
      <c r="B34" s="7">
        <v>140</v>
      </c>
      <c r="C34" s="19" t="s">
        <v>11</v>
      </c>
      <c r="D34" s="19" t="s">
        <v>16</v>
      </c>
      <c r="E34" s="3" t="s">
        <v>5</v>
      </c>
      <c r="F34" s="2"/>
    </row>
    <row r="35" spans="1:9" x14ac:dyDescent="0.25">
      <c r="A35" s="4" t="s">
        <v>377</v>
      </c>
      <c r="B35" s="7">
        <v>140</v>
      </c>
      <c r="C35" s="19" t="s">
        <v>11</v>
      </c>
      <c r="D35" s="19" t="s">
        <v>16</v>
      </c>
      <c r="E35" s="3" t="s">
        <v>2</v>
      </c>
      <c r="F35" s="2"/>
    </row>
    <row r="36" spans="1:9" x14ac:dyDescent="0.25">
      <c r="A36" s="4" t="s">
        <v>378</v>
      </c>
      <c r="B36" s="7">
        <v>140</v>
      </c>
      <c r="C36" s="19" t="s">
        <v>11</v>
      </c>
      <c r="D36" s="19" t="s">
        <v>16</v>
      </c>
      <c r="E36" s="3" t="s">
        <v>2</v>
      </c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 t="s">
        <v>367</v>
      </c>
      <c r="B54" s="12">
        <v>0</v>
      </c>
      <c r="C54" s="19" t="s">
        <v>6</v>
      </c>
      <c r="D54" s="19" t="s">
        <v>17</v>
      </c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0</v>
      </c>
      <c r="C61" s="65">
        <f>SUMIF($C$3:$C$60,H1,$B$3:$B$60)</f>
        <v>0</v>
      </c>
      <c r="D61" s="64"/>
      <c r="E61" s="64" t="s">
        <v>19</v>
      </c>
      <c r="F61" s="65">
        <f>SUMIF($D$3:$D$52,I1,$B$3:$B$52)</f>
        <v>3840</v>
      </c>
    </row>
    <row r="62" spans="1:9" ht="15" customHeight="1" x14ac:dyDescent="0.25">
      <c r="A62" s="35" t="s">
        <v>11</v>
      </c>
      <c r="B62" s="35">
        <f>COUNTIF($C$3:$C$60,H2)</f>
        <v>16</v>
      </c>
      <c r="C62" s="36">
        <f>SUMIF($C$3:$C$60,H2,$B$3:$B$60)</f>
        <v>2240</v>
      </c>
      <c r="D62" s="35"/>
      <c r="E62" s="35" t="s">
        <v>18</v>
      </c>
      <c r="F62" s="36">
        <f>SUMIF($D$3:$D$52,I2,$B$3:$B$52)</f>
        <v>200</v>
      </c>
    </row>
    <row r="63" spans="1:9" ht="15" customHeight="1" x14ac:dyDescent="0.25">
      <c r="A63" s="35" t="s">
        <v>29</v>
      </c>
      <c r="B63" s="35">
        <f>COUNTIF($C$3:$C$60,H3)</f>
        <v>18</v>
      </c>
      <c r="C63" s="36">
        <f>SUMIF($C$3:$C$60,H3,$B$3:$B$60)</f>
        <v>1800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720</v>
      </c>
    </row>
    <row r="65" spans="1:6" x14ac:dyDescent="0.25">
      <c r="A65" s="35" t="s">
        <v>7</v>
      </c>
      <c r="B65" s="35">
        <f>COUNTIF($C$3:$C$60,H5)</f>
        <v>1</v>
      </c>
      <c r="C65" s="36">
        <f>SUMIF($C$3:$C$60,H5,$B$3:$B$60)</f>
        <v>0</v>
      </c>
      <c r="D65" s="35"/>
      <c r="E65" s="35" t="s">
        <v>20</v>
      </c>
      <c r="F65" s="36">
        <f>SUM(F62+F64)</f>
        <v>920</v>
      </c>
    </row>
    <row r="66" spans="1:6" x14ac:dyDescent="0.25">
      <c r="A66" s="38" t="s">
        <v>23</v>
      </c>
      <c r="B66" s="38">
        <f>SUM(B61:B65)</f>
        <v>35</v>
      </c>
      <c r="C66" s="39">
        <f>SUM(C61:C65)</f>
        <v>4040</v>
      </c>
      <c r="D66" s="38"/>
      <c r="E66" s="40" t="s">
        <v>30</v>
      </c>
      <c r="F66" s="41">
        <f>SUM(C66+F64)</f>
        <v>4760</v>
      </c>
    </row>
    <row r="67" spans="1:6" x14ac:dyDescent="0.25">
      <c r="A67" s="35" t="s">
        <v>25</v>
      </c>
      <c r="B67" s="38">
        <f>COUNTIF($E$3:$E$60,H6)</f>
        <v>17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13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4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E3:E59">
      <formula1>$H$6:$H$10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C3:C5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9" zoomScaleNormal="100" workbookViewId="0">
      <selection activeCell="E8" sqref="E8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3881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3906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1834</v>
      </c>
      <c r="B4" s="225">
        <v>120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3907</v>
      </c>
      <c r="B5" s="225">
        <v>170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3908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3909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1156</v>
      </c>
      <c r="B8" s="250">
        <v>120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3910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3911</v>
      </c>
      <c r="B10" s="225">
        <v>170</v>
      </c>
      <c r="C10" s="219" t="s">
        <v>11</v>
      </c>
      <c r="D10" s="219" t="s">
        <v>16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1517</v>
      </c>
      <c r="B11" s="225">
        <v>170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66" t="s">
        <v>3912</v>
      </c>
      <c r="B12" s="267">
        <v>120</v>
      </c>
      <c r="C12" s="268" t="s">
        <v>11</v>
      </c>
      <c r="D12" s="268" t="s">
        <v>16</v>
      </c>
      <c r="E12" s="269" t="s">
        <v>0</v>
      </c>
      <c r="F12" s="270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3913</v>
      </c>
      <c r="B13" s="225">
        <v>170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3914</v>
      </c>
      <c r="B14" s="225">
        <v>170</v>
      </c>
      <c r="C14" s="219" t="s">
        <v>11</v>
      </c>
      <c r="D14" s="219" t="s">
        <v>2086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3915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1614</v>
      </c>
      <c r="B16" s="225">
        <v>170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38" t="s">
        <v>3916</v>
      </c>
      <c r="B17" s="228">
        <v>170</v>
      </c>
      <c r="C17" s="229" t="s">
        <v>11</v>
      </c>
      <c r="D17" s="229" t="s">
        <v>16</v>
      </c>
      <c r="E17" s="230" t="s">
        <v>2</v>
      </c>
      <c r="F17" s="230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1787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3917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3918</v>
      </c>
      <c r="B20" s="225">
        <v>170</v>
      </c>
      <c r="C20" s="219" t="s">
        <v>11</v>
      </c>
      <c r="D20" s="219" t="s">
        <v>2086</v>
      </c>
      <c r="E20" s="226" t="s">
        <v>2</v>
      </c>
      <c r="F20" s="226"/>
      <c r="I20" s="29"/>
    </row>
    <row r="21" spans="1:12" ht="30" customHeight="1" x14ac:dyDescent="0.25">
      <c r="A21" s="224" t="s">
        <v>3919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 t="s">
        <v>3920</v>
      </c>
      <c r="B22" s="225">
        <v>170</v>
      </c>
      <c r="C22" s="219" t="s">
        <v>11</v>
      </c>
      <c r="D22" s="219" t="s">
        <v>2086</v>
      </c>
      <c r="E22" s="226" t="s">
        <v>3265</v>
      </c>
      <c r="F22" s="226"/>
      <c r="I22" s="29"/>
    </row>
    <row r="23" spans="1:12" ht="30" customHeight="1" x14ac:dyDescent="0.25">
      <c r="A23" s="236" t="s">
        <v>3921</v>
      </c>
      <c r="B23" s="250">
        <v>170</v>
      </c>
      <c r="C23" s="233" t="s">
        <v>11</v>
      </c>
      <c r="D23" s="233" t="s">
        <v>16</v>
      </c>
      <c r="E23" s="251" t="s">
        <v>2</v>
      </c>
      <c r="F23" s="226"/>
      <c r="I23" s="29"/>
    </row>
    <row r="24" spans="1:12" ht="30" customHeight="1" x14ac:dyDescent="0.25">
      <c r="A24" s="224" t="s">
        <v>3922</v>
      </c>
      <c r="B24" s="225">
        <v>120</v>
      </c>
      <c r="C24" s="219" t="s">
        <v>13</v>
      </c>
      <c r="D24" s="219" t="s">
        <v>16</v>
      </c>
      <c r="E24" s="226" t="s">
        <v>0</v>
      </c>
      <c r="F24" s="226"/>
      <c r="I24" s="29"/>
    </row>
    <row r="25" spans="1:12" ht="30" customHeight="1" x14ac:dyDescent="0.25">
      <c r="A25" s="224" t="s">
        <v>3923</v>
      </c>
      <c r="B25" s="225">
        <v>120</v>
      </c>
      <c r="C25" s="219" t="s">
        <v>13</v>
      </c>
      <c r="D25" s="219" t="s">
        <v>2086</v>
      </c>
      <c r="E25" s="226" t="s">
        <v>0</v>
      </c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  <c r="I26" s="29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2540</v>
      </c>
    </row>
    <row r="46" spans="1:6" ht="30" customHeight="1" x14ac:dyDescent="0.25">
      <c r="A46" s="259" t="s">
        <v>11</v>
      </c>
      <c r="B46" s="259">
        <f>COUNTIF($C$3:$C$44,H2)</f>
        <v>14</v>
      </c>
      <c r="C46" s="260">
        <f>SUMIF($C$3:$C$44,H2,$B$3:$B$44)</f>
        <v>2330</v>
      </c>
      <c r="D46" s="259"/>
      <c r="E46" s="259" t="s">
        <v>18</v>
      </c>
      <c r="F46" s="260">
        <f>SUMIF($D$3:$D$44,I2,$B$3:$B$44)</f>
        <v>240</v>
      </c>
    </row>
    <row r="47" spans="1:6" ht="30" customHeight="1" x14ac:dyDescent="0.25">
      <c r="A47" s="259" t="s">
        <v>29</v>
      </c>
      <c r="B47" s="259">
        <f>COUNTIF($C$3:$C$44,H3)</f>
        <v>9</v>
      </c>
      <c r="C47" s="260">
        <f>SUMIF($C$3:$C$44,H3,$B$3:$B$44)</f>
        <v>1080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23</v>
      </c>
      <c r="C50" s="263">
        <f>SUM(C45:C49)</f>
        <v>3410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10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12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1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E3:E44">
      <formula1>$H$6:$H$9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C3:C44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zoomScaleNormal="100" workbookViewId="0">
      <selection activeCell="B9" sqref="B9"/>
    </sheetView>
  </sheetViews>
  <sheetFormatPr defaultRowHeight="15" x14ac:dyDescent="0.25"/>
  <cols>
    <col min="1" max="1" width="47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35.5703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3924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3925</v>
      </c>
      <c r="B3" s="225">
        <v>170</v>
      </c>
      <c r="C3" s="219" t="s">
        <v>11</v>
      </c>
      <c r="D3" s="219" t="s">
        <v>16</v>
      </c>
      <c r="E3" s="226" t="s">
        <v>3265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3945</v>
      </c>
      <c r="B4" s="225">
        <v>170</v>
      </c>
      <c r="C4" s="219" t="s">
        <v>11</v>
      </c>
      <c r="D4" s="219" t="s">
        <v>16</v>
      </c>
      <c r="E4" s="226" t="s">
        <v>3265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3926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3927</v>
      </c>
      <c r="B6" s="225">
        <v>170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3928</v>
      </c>
      <c r="B7" s="225">
        <v>170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3929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3930</v>
      </c>
      <c r="B9" s="225">
        <v>170</v>
      </c>
      <c r="C9" s="219" t="s">
        <v>11</v>
      </c>
      <c r="D9" s="219" t="s">
        <v>2086</v>
      </c>
      <c r="E9" s="226" t="s">
        <v>2</v>
      </c>
      <c r="F9" s="227" t="s">
        <v>3933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3931</v>
      </c>
      <c r="B10" s="225">
        <v>120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3932</v>
      </c>
      <c r="B11" s="225">
        <v>170</v>
      </c>
      <c r="C11" s="219" t="s">
        <v>11</v>
      </c>
      <c r="D11" s="219" t="s">
        <v>4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2" t="s">
        <v>3934</v>
      </c>
      <c r="B12" s="217">
        <v>120</v>
      </c>
      <c r="C12" s="218" t="s">
        <v>13</v>
      </c>
      <c r="D12" s="218" t="s">
        <v>16</v>
      </c>
      <c r="E12" s="220" t="s">
        <v>0</v>
      </c>
      <c r="F12" s="22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38" t="s">
        <v>3935</v>
      </c>
      <c r="B13" s="228">
        <v>170</v>
      </c>
      <c r="C13" s="229" t="s">
        <v>11</v>
      </c>
      <c r="D13" s="229" t="s">
        <v>4</v>
      </c>
      <c r="E13" s="230" t="s">
        <v>2</v>
      </c>
      <c r="F13" s="231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3936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3937</v>
      </c>
      <c r="B15" s="225">
        <v>170</v>
      </c>
      <c r="C15" s="219" t="s">
        <v>11</v>
      </c>
      <c r="D15" s="219" t="s">
        <v>16</v>
      </c>
      <c r="E15" s="226" t="s">
        <v>2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3938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3939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3940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3941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3942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3943</v>
      </c>
      <c r="B21" s="225">
        <v>120</v>
      </c>
      <c r="C21" s="219" t="s">
        <v>13</v>
      </c>
      <c r="D21" s="219" t="s">
        <v>16</v>
      </c>
      <c r="E21" s="226" t="s">
        <v>534</v>
      </c>
      <c r="F21" s="226"/>
      <c r="I21" s="29"/>
    </row>
    <row r="22" spans="1:12" ht="30" customHeight="1" x14ac:dyDescent="0.25">
      <c r="A22" s="224" t="s">
        <v>3944</v>
      </c>
      <c r="B22" s="225">
        <v>170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36" t="s">
        <v>3946</v>
      </c>
      <c r="B23" s="250">
        <v>170</v>
      </c>
      <c r="C23" s="233" t="s">
        <v>11</v>
      </c>
      <c r="D23" s="233" t="s">
        <v>16</v>
      </c>
      <c r="E23" s="251" t="s">
        <v>2</v>
      </c>
      <c r="F23" s="226"/>
      <c r="I23" s="29"/>
    </row>
    <row r="24" spans="1:12" ht="30" customHeight="1" x14ac:dyDescent="0.25">
      <c r="A24" s="224" t="s">
        <v>3947</v>
      </c>
      <c r="B24" s="225">
        <v>120</v>
      </c>
      <c r="C24" s="219" t="s">
        <v>13</v>
      </c>
      <c r="D24" s="219" t="s">
        <v>16</v>
      </c>
      <c r="E24" s="226" t="s">
        <v>0</v>
      </c>
      <c r="F24" s="226"/>
      <c r="I24" s="29"/>
    </row>
    <row r="25" spans="1:12" ht="30" customHeight="1" x14ac:dyDescent="0.25">
      <c r="A25" s="224" t="s">
        <v>3948</v>
      </c>
      <c r="B25" s="225">
        <v>120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 t="s">
        <v>3949</v>
      </c>
      <c r="B26" s="225">
        <v>120</v>
      </c>
      <c r="C26" s="219" t="s">
        <v>13</v>
      </c>
      <c r="D26" s="219" t="s">
        <v>2086</v>
      </c>
      <c r="E26" s="226" t="s">
        <v>0</v>
      </c>
      <c r="F26" s="226" t="s">
        <v>3933</v>
      </c>
      <c r="I26" s="29"/>
    </row>
    <row r="27" spans="1:12" ht="30" customHeight="1" x14ac:dyDescent="0.25">
      <c r="A27" s="224" t="s">
        <v>3950</v>
      </c>
      <c r="B27" s="225">
        <v>120</v>
      </c>
      <c r="C27" s="219" t="s">
        <v>13</v>
      </c>
      <c r="D27" s="219" t="s">
        <v>2086</v>
      </c>
      <c r="E27" s="226" t="s">
        <v>0</v>
      </c>
      <c r="F27" s="226" t="s">
        <v>3933</v>
      </c>
    </row>
    <row r="28" spans="1:12" ht="30" customHeight="1" x14ac:dyDescent="0.25">
      <c r="A28" s="224" t="s">
        <v>1806</v>
      </c>
      <c r="B28" s="225">
        <v>170</v>
      </c>
      <c r="C28" s="219" t="s">
        <v>11</v>
      </c>
      <c r="D28" s="219" t="s">
        <v>4</v>
      </c>
      <c r="E28" s="226" t="s">
        <v>2</v>
      </c>
      <c r="F28" s="226"/>
    </row>
    <row r="29" spans="1:12" ht="30" customHeight="1" x14ac:dyDescent="0.25">
      <c r="A29" s="224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52"/>
      <c r="B43" s="225"/>
      <c r="C43" s="219"/>
      <c r="D43" s="219"/>
      <c r="E43" s="226"/>
      <c r="F43" s="226"/>
    </row>
    <row r="44" spans="1:6" ht="30" customHeight="1" x14ac:dyDescent="0.25">
      <c r="A44" s="224"/>
      <c r="B44" s="225"/>
      <c r="C44" s="219"/>
      <c r="D44" s="219"/>
      <c r="E44" s="226"/>
      <c r="F44" s="22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SUMIF($C$3:$C$44,H1,$B$3:$B$44)</f>
        <v>0</v>
      </c>
      <c r="D45" s="257"/>
      <c r="E45" s="257" t="s">
        <v>3839</v>
      </c>
      <c r="F45" s="258">
        <f>SUMIF($D$3:$D$44,I1,$B$3:$B$44)</f>
        <v>2850</v>
      </c>
    </row>
    <row r="46" spans="1:6" ht="30" customHeight="1" x14ac:dyDescent="0.25">
      <c r="A46" s="259" t="s">
        <v>11</v>
      </c>
      <c r="B46" s="259">
        <f>COUNTIF($C$3:$C$44,H2)</f>
        <v>13</v>
      </c>
      <c r="C46" s="260">
        <f>SUMIF($C$3:$C$44,H2,$B$3:$B$44)</f>
        <v>2210</v>
      </c>
      <c r="D46" s="259"/>
      <c r="E46" s="259" t="s">
        <v>18</v>
      </c>
      <c r="F46" s="260">
        <f>SUMIF($D$3:$D$44,I2,$B$3:$B$44)</f>
        <v>510</v>
      </c>
    </row>
    <row r="47" spans="1:6" ht="30" customHeight="1" x14ac:dyDescent="0.25">
      <c r="A47" s="259" t="s">
        <v>29</v>
      </c>
      <c r="B47" s="259">
        <f>COUNTIF($C$3:$C$44,H3)</f>
        <v>13</v>
      </c>
      <c r="C47" s="260">
        <f>SUMIF($C$3:$C$44,H3,$B$3:$B$44)</f>
        <v>1560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SUMIF($C$3:$C$44,H4,$B$3:$B$44)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SUMIF($C$3:$C$44,H5,$B$3:$B$44)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26</v>
      </c>
      <c r="C50" s="263">
        <f>SUM(C45:C49)</f>
        <v>3770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COUNTIF($E$3:$E$44,H6)</f>
        <v>13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COUNTIF(E3:E44,#REF!)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COUNTIF(E3:E44,H8)</f>
        <v>0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COUNTIF($E$3:$E$44,H7)</f>
        <v>11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COUNTIF($E$3:$E$44,H9)</f>
        <v>2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A32" sqref="A32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3951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3952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2668</v>
      </c>
      <c r="B4" s="225">
        <v>120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3953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3954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3955</v>
      </c>
      <c r="B7" s="225">
        <v>120</v>
      </c>
      <c r="C7" s="219" t="s">
        <v>13</v>
      </c>
      <c r="D7" s="219" t="s">
        <v>4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3956</v>
      </c>
      <c r="B8" s="250">
        <v>120</v>
      </c>
      <c r="C8" s="219" t="s">
        <v>13</v>
      </c>
      <c r="D8" s="219" t="s">
        <v>2086</v>
      </c>
      <c r="E8" s="226" t="s">
        <v>0</v>
      </c>
      <c r="F8" s="227" t="s">
        <v>3740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3960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3957</v>
      </c>
      <c r="B10" s="225">
        <v>120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3958</v>
      </c>
      <c r="B11" s="225">
        <v>170</v>
      </c>
      <c r="C11" s="219" t="s">
        <v>11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2" t="s">
        <v>3959</v>
      </c>
      <c r="B12" s="217">
        <v>170</v>
      </c>
      <c r="C12" s="218" t="s">
        <v>11</v>
      </c>
      <c r="D12" s="218" t="s">
        <v>2086</v>
      </c>
      <c r="E12" s="220" t="s">
        <v>2</v>
      </c>
      <c r="F12" s="221" t="s">
        <v>3740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3961</v>
      </c>
      <c r="B13" s="225">
        <v>120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3962</v>
      </c>
      <c r="B14" s="228">
        <v>120</v>
      </c>
      <c r="C14" s="229" t="s">
        <v>13</v>
      </c>
      <c r="D14" s="229" t="s">
        <v>2086</v>
      </c>
      <c r="E14" s="230" t="s">
        <v>0</v>
      </c>
      <c r="F14" s="231" t="s">
        <v>3974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3963</v>
      </c>
      <c r="B15" s="225">
        <v>120</v>
      </c>
      <c r="C15" s="219" t="s">
        <v>13</v>
      </c>
      <c r="D15" s="219" t="s">
        <v>16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338</v>
      </c>
      <c r="B16" s="225">
        <v>170</v>
      </c>
      <c r="C16" s="219" t="s">
        <v>11</v>
      </c>
      <c r="D16" s="219" t="s">
        <v>16</v>
      </c>
      <c r="E16" s="226" t="s">
        <v>3265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1278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3964</v>
      </c>
      <c r="B18" s="225">
        <v>170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3969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3965</v>
      </c>
      <c r="B20" s="225">
        <v>120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3966</v>
      </c>
      <c r="B21" s="225">
        <v>120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24" t="s">
        <v>3967</v>
      </c>
      <c r="B22" s="225">
        <v>170</v>
      </c>
      <c r="C22" s="219" t="s">
        <v>11</v>
      </c>
      <c r="D22" s="219" t="s">
        <v>4</v>
      </c>
      <c r="E22" s="226" t="s">
        <v>2</v>
      </c>
      <c r="F22" s="226"/>
      <c r="I22" s="29"/>
    </row>
    <row r="23" spans="1:12" ht="30" customHeight="1" x14ac:dyDescent="0.25">
      <c r="A23" s="236" t="s">
        <v>1778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3968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3970</v>
      </c>
      <c r="B25" s="225">
        <v>170</v>
      </c>
      <c r="C25" s="219" t="s">
        <v>11</v>
      </c>
      <c r="D25" s="219" t="s">
        <v>2086</v>
      </c>
      <c r="E25" s="226" t="s">
        <v>2</v>
      </c>
      <c r="F25" s="226" t="s">
        <v>3740</v>
      </c>
      <c r="I25" s="29"/>
    </row>
    <row r="26" spans="1:12" ht="30" customHeight="1" x14ac:dyDescent="0.25">
      <c r="A26" s="224" t="s">
        <v>3971</v>
      </c>
      <c r="B26" s="225">
        <v>170</v>
      </c>
      <c r="C26" s="219" t="s">
        <v>11</v>
      </c>
      <c r="D26" s="219" t="s">
        <v>2086</v>
      </c>
      <c r="E26" s="226" t="s">
        <v>0</v>
      </c>
      <c r="F26" s="226" t="s">
        <v>3975</v>
      </c>
    </row>
    <row r="27" spans="1:12" ht="30" customHeight="1" x14ac:dyDescent="0.25">
      <c r="A27" s="224" t="s">
        <v>3972</v>
      </c>
      <c r="B27" s="225">
        <v>120</v>
      </c>
      <c r="C27" s="219" t="s">
        <v>13</v>
      </c>
      <c r="D27" s="219" t="s">
        <v>2086</v>
      </c>
      <c r="E27" s="226" t="s">
        <v>0</v>
      </c>
      <c r="F27" s="226" t="s">
        <v>3740</v>
      </c>
    </row>
    <row r="28" spans="1:12" ht="30" customHeight="1" x14ac:dyDescent="0.25">
      <c r="A28" s="224" t="s">
        <v>3973</v>
      </c>
      <c r="B28" s="225">
        <v>170</v>
      </c>
      <c r="C28" s="219" t="s">
        <v>11</v>
      </c>
      <c r="D28" s="219" t="s">
        <v>4</v>
      </c>
      <c r="E28" s="226" t="s">
        <v>3265</v>
      </c>
      <c r="F28" s="226"/>
    </row>
    <row r="29" spans="1:12" ht="30" customHeight="1" x14ac:dyDescent="0.25">
      <c r="A29" s="252" t="s">
        <v>1361</v>
      </c>
      <c r="B29" s="225">
        <v>120</v>
      </c>
      <c r="C29" s="219" t="s">
        <v>13</v>
      </c>
      <c r="D29" s="219" t="s">
        <v>2086</v>
      </c>
      <c r="E29" s="226" t="s">
        <v>0</v>
      </c>
      <c r="F29" s="226"/>
    </row>
    <row r="30" spans="1:12" ht="30" customHeight="1" x14ac:dyDescent="0.25">
      <c r="A30" s="252" t="s">
        <v>3976</v>
      </c>
      <c r="B30" s="225">
        <v>170</v>
      </c>
      <c r="C30" s="219" t="s">
        <v>11</v>
      </c>
      <c r="D30" s="219" t="s">
        <v>2086</v>
      </c>
      <c r="E30" s="226" t="s">
        <v>3265</v>
      </c>
      <c r="F30" s="226" t="s">
        <v>3977</v>
      </c>
    </row>
    <row r="31" spans="1:12" ht="30" customHeight="1" x14ac:dyDescent="0.25">
      <c r="A31" s="252" t="s">
        <v>2291</v>
      </c>
      <c r="B31" s="225">
        <v>120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2510</v>
      </c>
    </row>
    <row r="45" spans="1:6" ht="30" customHeight="1" x14ac:dyDescent="0.25">
      <c r="A45" s="259" t="s">
        <v>11</v>
      </c>
      <c r="B45" s="259">
        <f>COUNTIF($C$3:$C$43,H2)</f>
        <v>13</v>
      </c>
      <c r="C45" s="260">
        <f>SUMIF($C$3:$C$43,H2,$B$3:$B$43)</f>
        <v>2210</v>
      </c>
      <c r="D45" s="259"/>
      <c r="E45" s="259" t="s">
        <v>18</v>
      </c>
      <c r="F45" s="260">
        <f>SUMIF($D$3:$D$43,I2,$B$3:$B$43)</f>
        <v>460</v>
      </c>
    </row>
    <row r="46" spans="1:6" ht="30" customHeight="1" x14ac:dyDescent="0.25">
      <c r="A46" s="259" t="s">
        <v>29</v>
      </c>
      <c r="B46" s="259">
        <f>COUNTIF($C$3:$C$43,H3)</f>
        <v>16</v>
      </c>
      <c r="C46" s="260">
        <f>SUMIF($C$3:$C$43,H3,$B$3:$B$43)</f>
        <v>1920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29</v>
      </c>
      <c r="C49" s="263">
        <f>SUM(C44:C48)</f>
        <v>4130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18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8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3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E19" sqref="E19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3978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49" t="s">
        <v>3979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3981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3980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3135</v>
      </c>
      <c r="B6" s="225">
        <v>120</v>
      </c>
      <c r="C6" s="219" t="s">
        <v>13</v>
      </c>
      <c r="D6" s="219" t="s">
        <v>2086</v>
      </c>
      <c r="E6" s="226" t="s">
        <v>0</v>
      </c>
      <c r="F6" s="227" t="s">
        <v>3987</v>
      </c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3982</v>
      </c>
      <c r="B7" s="225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3983</v>
      </c>
      <c r="B8" s="250">
        <v>120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3984</v>
      </c>
      <c r="B9" s="225">
        <v>170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3985</v>
      </c>
      <c r="B10" s="225">
        <v>120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4" t="s">
        <v>3986</v>
      </c>
      <c r="B11" s="225">
        <v>170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2" t="s">
        <v>3988</v>
      </c>
      <c r="B12" s="217">
        <v>170</v>
      </c>
      <c r="C12" s="218" t="s">
        <v>11</v>
      </c>
      <c r="D12" s="218" t="s">
        <v>16</v>
      </c>
      <c r="E12" s="220" t="s">
        <v>2</v>
      </c>
      <c r="F12" s="22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3989</v>
      </c>
      <c r="B13" s="225">
        <v>170</v>
      </c>
      <c r="C13" s="219" t="s">
        <v>11</v>
      </c>
      <c r="D13" s="219" t="s">
        <v>16</v>
      </c>
      <c r="E13" s="226" t="s">
        <v>3265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205</v>
      </c>
      <c r="B14" s="225">
        <v>120</v>
      </c>
      <c r="C14" s="219" t="s">
        <v>13</v>
      </c>
      <c r="D14" s="219" t="s">
        <v>2086</v>
      </c>
      <c r="E14" s="226" t="s">
        <v>0</v>
      </c>
      <c r="F14" s="227" t="s">
        <v>3987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54" t="s">
        <v>3990</v>
      </c>
      <c r="B15" s="228">
        <v>120</v>
      </c>
      <c r="C15" s="229" t="s">
        <v>13</v>
      </c>
      <c r="D15" s="229" t="s">
        <v>4</v>
      </c>
      <c r="E15" s="230" t="s">
        <v>0</v>
      </c>
      <c r="F15" s="23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3991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3992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3993</v>
      </c>
      <c r="B18" s="225">
        <v>170</v>
      </c>
      <c r="C18" s="219" t="s">
        <v>11</v>
      </c>
      <c r="D18" s="219" t="s">
        <v>2086</v>
      </c>
      <c r="E18" s="226" t="s">
        <v>2</v>
      </c>
      <c r="F18" s="226" t="s">
        <v>3987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3994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1960</v>
      </c>
    </row>
    <row r="45" spans="1:6" ht="30" customHeight="1" x14ac:dyDescent="0.25">
      <c r="A45" s="259" t="s">
        <v>11</v>
      </c>
      <c r="B45" s="259">
        <f>COUNTIF($C$3:$C$43,H2)</f>
        <v>9</v>
      </c>
      <c r="C45" s="260">
        <f>SUMIF($C$3:$C$43,H2,$B$3:$B$43)</f>
        <v>1530</v>
      </c>
      <c r="D45" s="259"/>
      <c r="E45" s="259" t="s">
        <v>18</v>
      </c>
      <c r="F45" s="260">
        <f>SUMIF($D$3:$D$43,I2,$B$3:$B$43)</f>
        <v>120</v>
      </c>
    </row>
    <row r="46" spans="1:6" ht="30" customHeight="1" x14ac:dyDescent="0.25">
      <c r="A46" s="259" t="s">
        <v>29</v>
      </c>
      <c r="B46" s="259">
        <f>COUNTIF($C$3:$C$43,H3)</f>
        <v>8</v>
      </c>
      <c r="C46" s="260">
        <f>SUMIF($C$3:$C$43,H3,$B$3:$B$43)</f>
        <v>960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17</v>
      </c>
      <c r="C49" s="263">
        <f>SUM(C44:C48)</f>
        <v>2490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8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8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1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F15" sqref="F15:F18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3995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3996</v>
      </c>
      <c r="B3" s="225">
        <v>120</v>
      </c>
      <c r="C3" s="219" t="s">
        <v>13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3997</v>
      </c>
      <c r="B4" s="225">
        <v>120</v>
      </c>
      <c r="C4" s="219" t="s">
        <v>13</v>
      </c>
      <c r="D4" s="219" t="s">
        <v>2086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3998</v>
      </c>
      <c r="B5" s="225">
        <v>120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3999</v>
      </c>
      <c r="B6" s="225">
        <v>120</v>
      </c>
      <c r="C6" s="219" t="s">
        <v>13</v>
      </c>
      <c r="D6" s="219" t="s">
        <v>4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4000</v>
      </c>
      <c r="B7" s="250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4001</v>
      </c>
      <c r="B8" s="225">
        <v>120</v>
      </c>
      <c r="C8" s="219" t="s">
        <v>13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4002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4003</v>
      </c>
      <c r="B10" s="225">
        <v>120</v>
      </c>
      <c r="C10" s="219" t="s">
        <v>13</v>
      </c>
      <c r="D10" s="219" t="s">
        <v>2086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4004</v>
      </c>
      <c r="B11" s="217">
        <v>120</v>
      </c>
      <c r="C11" s="218" t="s">
        <v>13</v>
      </c>
      <c r="D11" s="218" t="s">
        <v>4</v>
      </c>
      <c r="E11" s="220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4005</v>
      </c>
      <c r="B12" s="228">
        <v>170</v>
      </c>
      <c r="C12" s="229" t="s">
        <v>11</v>
      </c>
      <c r="D12" s="229" t="s">
        <v>4</v>
      </c>
      <c r="E12" s="230" t="s">
        <v>2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4006</v>
      </c>
      <c r="B13" s="225">
        <v>200</v>
      </c>
      <c r="C13" s="219" t="s">
        <v>11</v>
      </c>
      <c r="D13" s="219" t="s">
        <v>16</v>
      </c>
      <c r="E13" s="226" t="s">
        <v>0</v>
      </c>
      <c r="F13" s="227" t="s">
        <v>4011</v>
      </c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4007</v>
      </c>
      <c r="B14" s="225">
        <v>120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4008</v>
      </c>
      <c r="B15" s="225">
        <v>170</v>
      </c>
      <c r="C15" s="219" t="s">
        <v>11</v>
      </c>
      <c r="D15" s="219" t="s">
        <v>2086</v>
      </c>
      <c r="E15" s="226" t="s">
        <v>3265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4009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4010</v>
      </c>
      <c r="B17" s="225">
        <v>170</v>
      </c>
      <c r="C17" s="219" t="s">
        <v>11</v>
      </c>
      <c r="D17" s="219" t="s">
        <v>2086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4012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4013</v>
      </c>
      <c r="B19" s="225">
        <v>120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920</v>
      </c>
    </row>
    <row r="45" spans="1:6" ht="30" customHeight="1" x14ac:dyDescent="0.25">
      <c r="A45" s="259" t="s">
        <v>11</v>
      </c>
      <c r="B45" s="259">
        <f>COUNTIF($C$3:$C$43,H2)</f>
        <v>4</v>
      </c>
      <c r="C45" s="260">
        <f>SUMIF($C$3:$C$43,H2,$B$3:$B$43)</f>
        <v>710</v>
      </c>
      <c r="D45" s="259"/>
      <c r="E45" s="259" t="s">
        <v>18</v>
      </c>
      <c r="F45" s="260">
        <f>SUMIF($D$3:$D$43,I2,$B$3:$B$43)</f>
        <v>530</v>
      </c>
    </row>
    <row r="46" spans="1:6" ht="30" customHeight="1" x14ac:dyDescent="0.25">
      <c r="A46" s="259" t="s">
        <v>29</v>
      </c>
      <c r="B46" s="259">
        <f>COUNTIF($C$3:$C$43,H3)</f>
        <v>13</v>
      </c>
      <c r="C46" s="260">
        <f>SUMIF($C$3:$C$43,H3,$B$3:$B$43)</f>
        <v>1560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17</v>
      </c>
      <c r="C49" s="263">
        <f>SUM(C44:C48)</f>
        <v>2270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14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2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1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E33" sqref="E33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4014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279</v>
      </c>
      <c r="B3" s="225">
        <v>170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1798</v>
      </c>
      <c r="B4" s="225">
        <v>170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4015</v>
      </c>
      <c r="B5" s="225">
        <v>120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2184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4016</v>
      </c>
      <c r="B7" s="250">
        <v>120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4017</v>
      </c>
      <c r="B8" s="225">
        <v>120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4018</v>
      </c>
      <c r="B9" s="225">
        <v>120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4019</v>
      </c>
      <c r="B10" s="225">
        <v>120</v>
      </c>
      <c r="C10" s="219" t="s">
        <v>13</v>
      </c>
      <c r="D10" s="219" t="s">
        <v>2086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4020</v>
      </c>
      <c r="B11" s="217">
        <v>170</v>
      </c>
      <c r="C11" s="218" t="s">
        <v>11</v>
      </c>
      <c r="D11" s="218" t="s">
        <v>16</v>
      </c>
      <c r="E11" s="220" t="s">
        <v>3265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4021</v>
      </c>
      <c r="B12" s="225">
        <v>170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4022</v>
      </c>
      <c r="B13" s="225">
        <v>170</v>
      </c>
      <c r="C13" s="219" t="s">
        <v>11</v>
      </c>
      <c r="D13" s="219" t="s">
        <v>4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4023</v>
      </c>
      <c r="B14" s="225">
        <v>170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54" t="s">
        <v>1324</v>
      </c>
      <c r="B15" s="228">
        <v>120</v>
      </c>
      <c r="C15" s="229" t="s">
        <v>13</v>
      </c>
      <c r="D15" s="229" t="s">
        <v>16</v>
      </c>
      <c r="E15" s="230" t="s">
        <v>0</v>
      </c>
      <c r="F15" s="23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4024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4025</v>
      </c>
      <c r="B17" s="225">
        <v>170</v>
      </c>
      <c r="C17" s="219" t="s">
        <v>11</v>
      </c>
      <c r="D17" s="219" t="s">
        <v>16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4026</v>
      </c>
      <c r="B18" s="225">
        <v>20</v>
      </c>
      <c r="C18" s="219" t="s">
        <v>11</v>
      </c>
      <c r="D18" s="219" t="s">
        <v>16</v>
      </c>
      <c r="E18" s="226" t="s">
        <v>2</v>
      </c>
      <c r="F18" s="226" t="s">
        <v>4029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271</v>
      </c>
      <c r="B19" s="225">
        <v>170</v>
      </c>
      <c r="C19" s="219" t="s">
        <v>11</v>
      </c>
      <c r="D19" s="219" t="s">
        <v>16</v>
      </c>
      <c r="E19" s="226" t="s">
        <v>2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4027</v>
      </c>
      <c r="B20" s="225">
        <v>170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3452</v>
      </c>
      <c r="B21" s="225">
        <v>170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24" t="s">
        <v>3627</v>
      </c>
      <c r="B22" s="225">
        <v>170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36" t="s">
        <v>4028</v>
      </c>
      <c r="B23" s="250">
        <v>170</v>
      </c>
      <c r="C23" s="233" t="s">
        <v>11</v>
      </c>
      <c r="D23" s="233" t="s">
        <v>4</v>
      </c>
      <c r="E23" s="251" t="s">
        <v>3265</v>
      </c>
      <c r="F23" s="226"/>
      <c r="I23" s="29"/>
    </row>
    <row r="24" spans="1:12" ht="30" customHeight="1" x14ac:dyDescent="0.25">
      <c r="A24" s="224" t="s">
        <v>1595</v>
      </c>
      <c r="B24" s="225">
        <v>170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4030</v>
      </c>
      <c r="B25" s="225">
        <v>120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 t="s">
        <v>4031</v>
      </c>
      <c r="B26" s="225">
        <v>120</v>
      </c>
      <c r="C26" s="219" t="s">
        <v>13</v>
      </c>
      <c r="D26" s="219" t="s">
        <v>2086</v>
      </c>
      <c r="E26" s="226" t="s">
        <v>0</v>
      </c>
      <c r="F26" s="226"/>
    </row>
    <row r="27" spans="1:12" ht="30" customHeight="1" x14ac:dyDescent="0.25">
      <c r="A27" s="224" t="s">
        <v>4032</v>
      </c>
      <c r="B27" s="225">
        <v>120</v>
      </c>
      <c r="C27" s="219" t="s">
        <v>13</v>
      </c>
      <c r="D27" s="219" t="s">
        <v>2086</v>
      </c>
      <c r="E27" s="226" t="s">
        <v>0</v>
      </c>
      <c r="F27" s="226"/>
    </row>
    <row r="28" spans="1:12" ht="30" customHeight="1" x14ac:dyDescent="0.25">
      <c r="A28" s="224" t="s">
        <v>3367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4033</v>
      </c>
      <c r="B29" s="225">
        <v>120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4036</v>
      </c>
      <c r="B30" s="225">
        <v>120</v>
      </c>
      <c r="C30" s="219" t="s">
        <v>13</v>
      </c>
      <c r="D30" s="219" t="s">
        <v>2086</v>
      </c>
      <c r="E30" s="226" t="s">
        <v>0</v>
      </c>
      <c r="F30" s="226"/>
    </row>
    <row r="31" spans="1:12" ht="30" customHeight="1" x14ac:dyDescent="0.25">
      <c r="A31" s="252" t="s">
        <v>4034</v>
      </c>
      <c r="B31" s="225">
        <v>120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4035</v>
      </c>
      <c r="B32" s="225">
        <v>120</v>
      </c>
      <c r="C32" s="219" t="s">
        <v>13</v>
      </c>
      <c r="D32" s="219" t="s">
        <v>16</v>
      </c>
      <c r="E32" s="226" t="s">
        <v>0</v>
      </c>
      <c r="F32" s="226"/>
    </row>
    <row r="33" spans="1:6" ht="30" customHeight="1" x14ac:dyDescent="0.25">
      <c r="A33" s="252" t="s">
        <v>4037</v>
      </c>
      <c r="B33" s="225">
        <v>170</v>
      </c>
      <c r="C33" s="219" t="s">
        <v>11</v>
      </c>
      <c r="D33" s="219" t="s">
        <v>2086</v>
      </c>
      <c r="E33" s="226" t="s">
        <v>2</v>
      </c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3210</v>
      </c>
    </row>
    <row r="45" spans="1:6" ht="30" customHeight="1" x14ac:dyDescent="0.25">
      <c r="A45" s="259" t="s">
        <v>11</v>
      </c>
      <c r="B45" s="259">
        <f>COUNTIF($C$3:$C$43,H2)</f>
        <v>15</v>
      </c>
      <c r="C45" s="260">
        <f>SUMIF($C$3:$C$43,H2,$B$3:$B$43)</f>
        <v>2400</v>
      </c>
      <c r="D45" s="259"/>
      <c r="E45" s="259" t="s">
        <v>18</v>
      </c>
      <c r="F45" s="260">
        <f>SUMIF($D$3:$D$43,I2,$B$3:$B$43)</f>
        <v>460</v>
      </c>
    </row>
    <row r="46" spans="1:6" ht="30" customHeight="1" x14ac:dyDescent="0.25">
      <c r="A46" s="259" t="s">
        <v>29</v>
      </c>
      <c r="B46" s="259">
        <f>COUNTIF($C$3:$C$43,H3)</f>
        <v>16</v>
      </c>
      <c r="C46" s="260">
        <f>SUMIF($C$3:$C$43,H3,$B$3:$B$43)</f>
        <v>1920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31</v>
      </c>
      <c r="C49" s="263">
        <f>SUM(C44:C48)</f>
        <v>4320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16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13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2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E2" sqref="E2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4084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4038</v>
      </c>
      <c r="B3" s="225">
        <v>120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4039</v>
      </c>
      <c r="B4" s="225">
        <v>120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3678</v>
      </c>
      <c r="B5" s="225">
        <v>170</v>
      </c>
      <c r="C5" s="219" t="s">
        <v>11</v>
      </c>
      <c r="D5" s="219" t="s">
        <v>4</v>
      </c>
      <c r="E5" s="226" t="s">
        <v>3265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4040</v>
      </c>
      <c r="B6" s="225">
        <v>120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4041</v>
      </c>
      <c r="B7" s="250">
        <v>170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4042</v>
      </c>
      <c r="B8" s="225">
        <v>170</v>
      </c>
      <c r="C8" s="219" t="s">
        <v>11</v>
      </c>
      <c r="D8" s="219" t="s">
        <v>4</v>
      </c>
      <c r="E8" s="226" t="s">
        <v>3265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2483</v>
      </c>
      <c r="B9" s="225">
        <v>120</v>
      </c>
      <c r="C9" s="219" t="s">
        <v>13</v>
      </c>
      <c r="D9" s="219" t="s">
        <v>2086</v>
      </c>
      <c r="E9" s="226" t="s">
        <v>0</v>
      </c>
      <c r="F9" s="227" t="s">
        <v>4043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38" t="s">
        <v>4044</v>
      </c>
      <c r="B10" s="228">
        <v>120</v>
      </c>
      <c r="C10" s="229" t="s">
        <v>13</v>
      </c>
      <c r="D10" s="229" t="s">
        <v>16</v>
      </c>
      <c r="E10" s="230" t="s">
        <v>0</v>
      </c>
      <c r="F10" s="231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4045</v>
      </c>
      <c r="B11" s="217">
        <v>120</v>
      </c>
      <c r="C11" s="218" t="s">
        <v>13</v>
      </c>
      <c r="D11" s="218" t="s">
        <v>2086</v>
      </c>
      <c r="E11" s="220" t="s">
        <v>0</v>
      </c>
      <c r="F11" s="227" t="s">
        <v>4043</v>
      </c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4046</v>
      </c>
      <c r="B12" s="225">
        <v>120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4047</v>
      </c>
      <c r="B13" s="225">
        <v>170</v>
      </c>
      <c r="C13" s="219" t="s">
        <v>11</v>
      </c>
      <c r="D13" s="219" t="s">
        <v>16</v>
      </c>
      <c r="E13" s="226" t="s">
        <v>3265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4048</v>
      </c>
      <c r="B14" s="225">
        <v>120</v>
      </c>
      <c r="C14" s="219" t="s">
        <v>13</v>
      </c>
      <c r="D14" s="219" t="s">
        <v>2086</v>
      </c>
      <c r="E14" s="226" t="s">
        <v>0</v>
      </c>
      <c r="F14" s="227" t="s">
        <v>4043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71" t="s">
        <v>4049</v>
      </c>
      <c r="B15" s="217">
        <v>120</v>
      </c>
      <c r="C15" s="218" t="s">
        <v>13</v>
      </c>
      <c r="D15" s="218" t="s">
        <v>16</v>
      </c>
      <c r="E15" s="220" t="s">
        <v>0</v>
      </c>
      <c r="F15" s="22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4050</v>
      </c>
      <c r="B16" s="225">
        <v>120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1947</v>
      </c>
      <c r="B17" s="225">
        <v>120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4051</v>
      </c>
      <c r="B18" s="225">
        <v>120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4052</v>
      </c>
      <c r="B19" s="225">
        <v>170</v>
      </c>
      <c r="C19" s="219" t="s">
        <v>11</v>
      </c>
      <c r="D19" s="219" t="s">
        <v>2086</v>
      </c>
      <c r="E19" s="226" t="s">
        <v>2</v>
      </c>
      <c r="F19" s="226" t="s">
        <v>4043</v>
      </c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4053</v>
      </c>
      <c r="B20" s="225">
        <v>120</v>
      </c>
      <c r="C20" s="219" t="s">
        <v>13</v>
      </c>
      <c r="D20" s="219" t="s">
        <v>2086</v>
      </c>
      <c r="E20" s="226" t="s">
        <v>0</v>
      </c>
      <c r="F20" s="226" t="s">
        <v>4043</v>
      </c>
      <c r="I20" s="29"/>
    </row>
    <row r="21" spans="1:12" ht="30" customHeight="1" x14ac:dyDescent="0.25">
      <c r="A21" s="224" t="s">
        <v>4054</v>
      </c>
      <c r="B21" s="225">
        <v>170</v>
      </c>
      <c r="C21" s="219" t="s">
        <v>11</v>
      </c>
      <c r="D21" s="219" t="s">
        <v>4</v>
      </c>
      <c r="E21" s="226" t="s">
        <v>2</v>
      </c>
      <c r="F21" s="226"/>
      <c r="I21" s="29"/>
    </row>
    <row r="22" spans="1:12" ht="30" customHeight="1" x14ac:dyDescent="0.25">
      <c r="A22" s="224" t="s">
        <v>4055</v>
      </c>
      <c r="B22" s="225">
        <v>120</v>
      </c>
      <c r="C22" s="219" t="s">
        <v>13</v>
      </c>
      <c r="D22" s="219" t="s">
        <v>2086</v>
      </c>
      <c r="E22" s="226" t="s">
        <v>0</v>
      </c>
      <c r="F22" s="226" t="s">
        <v>4043</v>
      </c>
      <c r="I22" s="29"/>
    </row>
    <row r="23" spans="1:12" ht="30" customHeight="1" x14ac:dyDescent="0.25">
      <c r="A23" s="236" t="s">
        <v>2341</v>
      </c>
      <c r="B23" s="250">
        <v>120</v>
      </c>
      <c r="C23" s="233" t="s">
        <v>13</v>
      </c>
      <c r="D23" s="233" t="s">
        <v>16</v>
      </c>
      <c r="E23" s="251" t="s">
        <v>0</v>
      </c>
      <c r="F23" s="226"/>
      <c r="I23" s="29"/>
    </row>
    <row r="24" spans="1:12" ht="30" customHeight="1" x14ac:dyDescent="0.25">
      <c r="A24" s="224" t="s">
        <v>4056</v>
      </c>
      <c r="B24" s="225">
        <v>170</v>
      </c>
      <c r="C24" s="219" t="s">
        <v>11</v>
      </c>
      <c r="D24" s="219" t="s">
        <v>16</v>
      </c>
      <c r="E24" s="226" t="s">
        <v>3265</v>
      </c>
      <c r="F24" s="226"/>
      <c r="I24" s="29"/>
    </row>
    <row r="25" spans="1:12" ht="30" customHeight="1" x14ac:dyDescent="0.25">
      <c r="A25" s="224" t="s">
        <v>4057</v>
      </c>
      <c r="B25" s="225">
        <v>170</v>
      </c>
      <c r="C25" s="219" t="s">
        <v>11</v>
      </c>
      <c r="D25" s="219" t="s">
        <v>2086</v>
      </c>
      <c r="E25" s="226" t="s">
        <v>3265</v>
      </c>
      <c r="F25" s="226" t="s">
        <v>4058</v>
      </c>
      <c r="I25" s="29"/>
    </row>
    <row r="26" spans="1:12" ht="30" customHeight="1" x14ac:dyDescent="0.25">
      <c r="A26" s="224" t="s">
        <v>4059</v>
      </c>
      <c r="B26" s="225">
        <v>170</v>
      </c>
      <c r="C26" s="219" t="s">
        <v>11</v>
      </c>
      <c r="D26" s="219" t="s">
        <v>2086</v>
      </c>
      <c r="E26" s="226" t="s">
        <v>2</v>
      </c>
      <c r="F26" s="226" t="s">
        <v>4043</v>
      </c>
    </row>
    <row r="27" spans="1:12" ht="30" customHeight="1" x14ac:dyDescent="0.25">
      <c r="A27" s="224" t="s">
        <v>4060</v>
      </c>
      <c r="B27" s="225">
        <v>120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24" t="s">
        <v>4061</v>
      </c>
      <c r="B28" s="225">
        <v>120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4062</v>
      </c>
      <c r="B29" s="225">
        <v>120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4063</v>
      </c>
      <c r="B30" s="225">
        <v>170</v>
      </c>
      <c r="C30" s="219" t="s">
        <v>11</v>
      </c>
      <c r="D30" s="219" t="s">
        <v>2086</v>
      </c>
      <c r="E30" s="226" t="s">
        <v>2</v>
      </c>
      <c r="F30" s="226" t="s">
        <v>4065</v>
      </c>
    </row>
    <row r="31" spans="1:12" ht="30" customHeight="1" x14ac:dyDescent="0.25">
      <c r="A31" s="252" t="s">
        <v>4064</v>
      </c>
      <c r="B31" s="225">
        <v>170</v>
      </c>
      <c r="C31" s="219" t="s">
        <v>11</v>
      </c>
      <c r="D31" s="219" t="s">
        <v>16</v>
      </c>
      <c r="E31" s="226" t="s">
        <v>2</v>
      </c>
      <c r="F31" s="226"/>
    </row>
    <row r="32" spans="1:12" ht="30" customHeight="1" x14ac:dyDescent="0.25">
      <c r="A32" s="252" t="s">
        <v>4066</v>
      </c>
      <c r="B32" s="225">
        <v>120</v>
      </c>
      <c r="C32" s="219" t="s">
        <v>13</v>
      </c>
      <c r="D32" s="219" t="s">
        <v>16</v>
      </c>
      <c r="E32" s="226" t="s">
        <v>0</v>
      </c>
      <c r="F32" s="226"/>
    </row>
    <row r="33" spans="1:6" ht="30" customHeight="1" x14ac:dyDescent="0.25">
      <c r="A33" s="252" t="s">
        <v>4067</v>
      </c>
      <c r="B33" s="225">
        <v>120</v>
      </c>
      <c r="C33" s="219" t="s">
        <v>13</v>
      </c>
      <c r="D33" s="219" t="s">
        <v>16</v>
      </c>
      <c r="E33" s="226" t="s">
        <v>0</v>
      </c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2240</v>
      </c>
    </row>
    <row r="45" spans="1:6" ht="30" customHeight="1" x14ac:dyDescent="0.25">
      <c r="A45" s="259" t="s">
        <v>11</v>
      </c>
      <c r="B45" s="259">
        <f>COUNTIF($C$3:$C$43,H2)</f>
        <v>11</v>
      </c>
      <c r="C45" s="260">
        <f>SUMIF($C$3:$C$43,H2,$B$3:$B$43)</f>
        <v>1870</v>
      </c>
      <c r="D45" s="259"/>
      <c r="E45" s="259" t="s">
        <v>18</v>
      </c>
      <c r="F45" s="260">
        <f>SUMIF($D$3:$D$43,I2,$B$3:$B$43)</f>
        <v>750</v>
      </c>
    </row>
    <row r="46" spans="1:6" ht="30" customHeight="1" x14ac:dyDescent="0.25">
      <c r="A46" s="259" t="s">
        <v>29</v>
      </c>
      <c r="B46" s="259">
        <f>COUNTIF($C$3:$C$43,H3)</f>
        <v>20</v>
      </c>
      <c r="C46" s="260">
        <f>SUMIF($C$3:$C$43,H3,$B$3:$B$43)</f>
        <v>2400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31</v>
      </c>
      <c r="C49" s="263">
        <f>SUM(C44:C48)</f>
        <v>4270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20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6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5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7" zoomScaleNormal="100" workbookViewId="0">
      <selection activeCell="E33" sqref="E33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75.425781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4068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4069</v>
      </c>
      <c r="B3" s="225">
        <v>150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4070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833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4071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4072</v>
      </c>
      <c r="B7" s="250">
        <v>150</v>
      </c>
      <c r="C7" s="219" t="s">
        <v>13</v>
      </c>
      <c r="D7" s="219" t="s">
        <v>4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4073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4074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4075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4076</v>
      </c>
      <c r="B11" s="217">
        <v>150</v>
      </c>
      <c r="C11" s="218" t="s">
        <v>13</v>
      </c>
      <c r="D11" s="218" t="s">
        <v>16</v>
      </c>
      <c r="E11" s="220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4077</v>
      </c>
      <c r="B12" s="228">
        <v>150</v>
      </c>
      <c r="C12" s="229" t="s">
        <v>13</v>
      </c>
      <c r="D12" s="229" t="s">
        <v>16</v>
      </c>
      <c r="E12" s="230" t="s">
        <v>0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4078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4079</v>
      </c>
      <c r="B14" s="225">
        <v>200</v>
      </c>
      <c r="C14" s="219" t="s">
        <v>11</v>
      </c>
      <c r="D14" s="219" t="s">
        <v>2086</v>
      </c>
      <c r="E14" s="226" t="s">
        <v>3265</v>
      </c>
      <c r="F14" s="227" t="s">
        <v>4096</v>
      </c>
      <c r="G14" s="30"/>
      <c r="H14" s="30"/>
      <c r="I14" s="30"/>
      <c r="J14" s="55"/>
      <c r="K14" s="55"/>
      <c r="L14" s="55"/>
    </row>
    <row r="15" spans="1:12" ht="30" customHeight="1" x14ac:dyDescent="0.25">
      <c r="A15" s="271" t="s">
        <v>4080</v>
      </c>
      <c r="B15" s="217">
        <v>200</v>
      </c>
      <c r="C15" s="218" t="s">
        <v>11</v>
      </c>
      <c r="D15" s="218" t="s">
        <v>16</v>
      </c>
      <c r="E15" s="220" t="s">
        <v>3265</v>
      </c>
      <c r="F15" s="22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4081</v>
      </c>
      <c r="B16" s="225">
        <v>150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4082</v>
      </c>
      <c r="B17" s="225">
        <v>200</v>
      </c>
      <c r="C17" s="219" t="s">
        <v>11</v>
      </c>
      <c r="D17" s="219" t="s">
        <v>16</v>
      </c>
      <c r="E17" s="226" t="s">
        <v>3265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3201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4083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1823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49</v>
      </c>
      <c r="B21" s="225">
        <v>150</v>
      </c>
      <c r="C21" s="219" t="s">
        <v>13</v>
      </c>
      <c r="D21" s="219" t="s">
        <v>4</v>
      </c>
      <c r="E21" s="226" t="s">
        <v>0</v>
      </c>
      <c r="F21" s="226"/>
      <c r="I21" s="29"/>
    </row>
    <row r="22" spans="1:12" ht="30" customHeight="1" x14ac:dyDescent="0.25">
      <c r="A22" s="224" t="s">
        <v>2564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36" t="s">
        <v>4085</v>
      </c>
      <c r="B23" s="250">
        <v>150</v>
      </c>
      <c r="C23" s="233" t="s">
        <v>13</v>
      </c>
      <c r="D23" s="233" t="s">
        <v>4</v>
      </c>
      <c r="E23" s="251" t="s">
        <v>0</v>
      </c>
      <c r="F23" s="226"/>
      <c r="I23" s="29"/>
    </row>
    <row r="24" spans="1:12" ht="30" customHeight="1" x14ac:dyDescent="0.25">
      <c r="A24" s="224" t="s">
        <v>4086</v>
      </c>
      <c r="B24" s="225">
        <v>200</v>
      </c>
      <c r="C24" s="219" t="s">
        <v>11</v>
      </c>
      <c r="D24" s="219" t="s">
        <v>4</v>
      </c>
      <c r="E24" s="226" t="s">
        <v>2</v>
      </c>
      <c r="F24" s="226"/>
      <c r="I24" s="29"/>
    </row>
    <row r="25" spans="1:12" ht="30" customHeight="1" x14ac:dyDescent="0.25">
      <c r="A25" s="224" t="s">
        <v>4089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  <c r="I25" s="29"/>
    </row>
    <row r="26" spans="1:12" ht="30" customHeight="1" x14ac:dyDescent="0.25">
      <c r="A26" s="224" t="s">
        <v>4087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24" t="s">
        <v>4088</v>
      </c>
      <c r="B27" s="225">
        <v>200</v>
      </c>
      <c r="C27" s="219" t="s">
        <v>11</v>
      </c>
      <c r="D27" s="219" t="s">
        <v>16</v>
      </c>
      <c r="E27" s="226" t="s">
        <v>3265</v>
      </c>
      <c r="F27" s="226"/>
    </row>
    <row r="28" spans="1:12" ht="30" customHeight="1" x14ac:dyDescent="0.25">
      <c r="A28" s="224" t="s">
        <v>4090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4091</v>
      </c>
      <c r="B29" s="225">
        <v>200</v>
      </c>
      <c r="C29" s="219" t="s">
        <v>11</v>
      </c>
      <c r="D29" s="219" t="s">
        <v>4</v>
      </c>
      <c r="E29" s="226" t="s">
        <v>3265</v>
      </c>
      <c r="F29" s="226"/>
    </row>
    <row r="30" spans="1:12" ht="30" customHeight="1" x14ac:dyDescent="0.25">
      <c r="A30" s="252" t="s">
        <v>4092</v>
      </c>
      <c r="B30" s="225">
        <v>200</v>
      </c>
      <c r="C30" s="219" t="s">
        <v>11</v>
      </c>
      <c r="D30" s="219" t="s">
        <v>16</v>
      </c>
      <c r="E30" s="226" t="s">
        <v>2</v>
      </c>
      <c r="F30" s="226"/>
    </row>
    <row r="31" spans="1:12" ht="30" customHeight="1" x14ac:dyDescent="0.25">
      <c r="A31" s="252" t="s">
        <v>3375</v>
      </c>
      <c r="B31" s="225">
        <v>200</v>
      </c>
      <c r="C31" s="219" t="s">
        <v>11</v>
      </c>
      <c r="D31" s="219" t="s">
        <v>2086</v>
      </c>
      <c r="E31" s="226" t="s">
        <v>3265</v>
      </c>
      <c r="F31" s="226" t="s">
        <v>4097</v>
      </c>
    </row>
    <row r="32" spans="1:12" ht="30" customHeight="1" x14ac:dyDescent="0.25">
      <c r="A32" s="252" t="s">
        <v>4093</v>
      </c>
      <c r="B32" s="225">
        <v>200</v>
      </c>
      <c r="C32" s="219" t="s">
        <v>11</v>
      </c>
      <c r="D32" s="219" t="s">
        <v>16</v>
      </c>
      <c r="E32" s="226" t="s">
        <v>3265</v>
      </c>
      <c r="F32" s="226"/>
    </row>
    <row r="33" spans="1:6" ht="30" customHeight="1" x14ac:dyDescent="0.25">
      <c r="A33" s="252" t="s">
        <v>4094</v>
      </c>
      <c r="B33" s="225">
        <v>200</v>
      </c>
      <c r="C33" s="219" t="s">
        <v>11</v>
      </c>
      <c r="D33" s="219" t="s">
        <v>16</v>
      </c>
      <c r="E33" s="226" t="s">
        <v>2</v>
      </c>
      <c r="F33" s="226"/>
    </row>
    <row r="34" spans="1:6" ht="30" customHeight="1" x14ac:dyDescent="0.25">
      <c r="A34" s="252" t="s">
        <v>4095</v>
      </c>
      <c r="B34" s="225">
        <v>200</v>
      </c>
      <c r="C34" s="219" t="s">
        <v>11</v>
      </c>
      <c r="D34" s="219" t="s">
        <v>16</v>
      </c>
      <c r="E34" s="226" t="s">
        <v>2</v>
      </c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3900</v>
      </c>
    </row>
    <row r="45" spans="1:6" ht="30" customHeight="1" x14ac:dyDescent="0.25">
      <c r="A45" s="259" t="s">
        <v>11</v>
      </c>
      <c r="B45" s="259">
        <f>COUNTIF($C$3:$C$43,H2)</f>
        <v>13</v>
      </c>
      <c r="C45" s="260">
        <f>SUMIF($C$3:$C$43,H2,$B$3:$B$43)</f>
        <v>2600</v>
      </c>
      <c r="D45" s="259"/>
      <c r="E45" s="259" t="s">
        <v>18</v>
      </c>
      <c r="F45" s="260">
        <f>SUMIF($D$3:$D$43,I2,$B$3:$B$43)</f>
        <v>1150</v>
      </c>
    </row>
    <row r="46" spans="1:6" ht="30" customHeight="1" x14ac:dyDescent="0.25">
      <c r="A46" s="259" t="s">
        <v>29</v>
      </c>
      <c r="B46" s="259">
        <f>COUNTIF($C$3:$C$43,H3)</f>
        <v>19</v>
      </c>
      <c r="C46" s="260">
        <f>SUMIF($C$3:$C$43,H3,$B$3:$B$43)</f>
        <v>2850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32</v>
      </c>
      <c r="C49" s="263">
        <f>SUM(C44:C48)</f>
        <v>5450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19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6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7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3" zoomScale="70" zoomScaleNormal="70" workbookViewId="0">
      <selection activeCell="F10" sqref="F10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4109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4098</v>
      </c>
      <c r="B3" s="225">
        <v>150</v>
      </c>
      <c r="C3" s="219" t="s">
        <v>13</v>
      </c>
      <c r="D3" s="219" t="s">
        <v>2086</v>
      </c>
      <c r="E3" s="226" t="s">
        <v>0</v>
      </c>
      <c r="F3" s="227" t="s">
        <v>3740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4099</v>
      </c>
      <c r="B4" s="225">
        <v>200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4100</v>
      </c>
      <c r="B5" s="225">
        <v>150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4101</v>
      </c>
      <c r="B6" s="225">
        <v>200</v>
      </c>
      <c r="C6" s="219" t="s">
        <v>11</v>
      </c>
      <c r="D6" s="219" t="s">
        <v>4</v>
      </c>
      <c r="E6" s="226" t="s">
        <v>3265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4105</v>
      </c>
      <c r="B7" s="250">
        <v>200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4106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4102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4107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4103</v>
      </c>
      <c r="B11" s="217">
        <v>150</v>
      </c>
      <c r="C11" s="218" t="s">
        <v>13</v>
      </c>
      <c r="D11" s="218" t="s">
        <v>16</v>
      </c>
      <c r="E11" s="220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4104</v>
      </c>
      <c r="B12" s="225">
        <v>200</v>
      </c>
      <c r="C12" s="219" t="s">
        <v>11</v>
      </c>
      <c r="D12" s="219" t="s">
        <v>16</v>
      </c>
      <c r="E12" s="226" t="s">
        <v>2</v>
      </c>
      <c r="F12" s="227" t="s">
        <v>2930</v>
      </c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4108</v>
      </c>
      <c r="B13" s="225">
        <v>150</v>
      </c>
      <c r="C13" s="219" t="s">
        <v>11</v>
      </c>
      <c r="D13" s="219" t="s">
        <v>2086</v>
      </c>
      <c r="E13" s="226" t="s">
        <v>0</v>
      </c>
      <c r="F13" s="227" t="s">
        <v>3740</v>
      </c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4110</v>
      </c>
      <c r="B14" s="225">
        <v>200</v>
      </c>
      <c r="C14" s="219" t="s">
        <v>13</v>
      </c>
      <c r="D14" s="219" t="s">
        <v>4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71" t="s">
        <v>1905</v>
      </c>
      <c r="B15" s="217">
        <v>150</v>
      </c>
      <c r="C15" s="218" t="s">
        <v>13</v>
      </c>
      <c r="D15" s="218" t="s">
        <v>16</v>
      </c>
      <c r="E15" s="220" t="s">
        <v>0</v>
      </c>
      <c r="F15" s="22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4111</v>
      </c>
      <c r="B16" s="225">
        <v>150</v>
      </c>
      <c r="C16" s="219" t="s">
        <v>13</v>
      </c>
      <c r="D16" s="219" t="s">
        <v>2086</v>
      </c>
      <c r="E16" s="226" t="s">
        <v>0</v>
      </c>
      <c r="F16" s="226" t="s">
        <v>3740</v>
      </c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4112</v>
      </c>
      <c r="B17" s="225">
        <v>200</v>
      </c>
      <c r="C17" s="219" t="s">
        <v>11</v>
      </c>
      <c r="D17" s="219" t="s">
        <v>4</v>
      </c>
      <c r="E17" s="226" t="s">
        <v>2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38" t="s">
        <v>4113</v>
      </c>
      <c r="B18" s="228">
        <v>200</v>
      </c>
      <c r="C18" s="229" t="s">
        <v>11</v>
      </c>
      <c r="D18" s="229" t="s">
        <v>16</v>
      </c>
      <c r="E18" s="230" t="s">
        <v>2</v>
      </c>
      <c r="F18" s="230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4114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4115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4116</v>
      </c>
      <c r="B21" s="225">
        <v>150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24" t="s">
        <v>178</v>
      </c>
      <c r="B22" s="225">
        <v>150</v>
      </c>
      <c r="C22" s="219" t="s">
        <v>13</v>
      </c>
      <c r="D22" s="219" t="s">
        <v>4</v>
      </c>
      <c r="E22" s="226" t="s">
        <v>0</v>
      </c>
      <c r="F22" s="226"/>
      <c r="I22" s="29"/>
    </row>
    <row r="23" spans="1:12" ht="30" customHeight="1" x14ac:dyDescent="0.25">
      <c r="A23" s="236" t="s">
        <v>4117</v>
      </c>
      <c r="B23" s="250">
        <v>100</v>
      </c>
      <c r="C23" s="233" t="s">
        <v>11</v>
      </c>
      <c r="D23" s="233" t="s">
        <v>16</v>
      </c>
      <c r="E23" s="251" t="s">
        <v>2</v>
      </c>
      <c r="F23" s="226" t="s">
        <v>4122</v>
      </c>
      <c r="I23" s="29"/>
    </row>
    <row r="24" spans="1:12" ht="30" customHeight="1" x14ac:dyDescent="0.25">
      <c r="A24" s="224" t="s">
        <v>4118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 t="s">
        <v>3740</v>
      </c>
      <c r="I24" s="29"/>
    </row>
    <row r="25" spans="1:12" ht="30" customHeight="1" x14ac:dyDescent="0.25">
      <c r="A25" s="224" t="s">
        <v>4119</v>
      </c>
      <c r="B25" s="225">
        <v>150</v>
      </c>
      <c r="C25" s="219" t="s">
        <v>13</v>
      </c>
      <c r="D25" s="219" t="s">
        <v>4</v>
      </c>
      <c r="E25" s="226" t="s">
        <v>0</v>
      </c>
      <c r="F25" s="226"/>
      <c r="I25" s="29"/>
    </row>
    <row r="26" spans="1:12" ht="30" customHeight="1" x14ac:dyDescent="0.25">
      <c r="A26" s="224" t="s">
        <v>4120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24" t="s">
        <v>4121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24" t="s">
        <v>4123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4124</v>
      </c>
      <c r="B29" s="225">
        <v>200</v>
      </c>
      <c r="C29" s="219" t="s">
        <v>11</v>
      </c>
      <c r="D29" s="219" t="s">
        <v>16</v>
      </c>
      <c r="E29" s="226" t="s">
        <v>3265</v>
      </c>
      <c r="F29" s="226" t="s">
        <v>4130</v>
      </c>
    </row>
    <row r="30" spans="1:12" ht="30" customHeight="1" x14ac:dyDescent="0.25">
      <c r="A30" s="252" t="s">
        <v>4125</v>
      </c>
      <c r="B30" s="225">
        <v>150</v>
      </c>
      <c r="C30" s="219" t="s">
        <v>13</v>
      </c>
      <c r="D30" s="219" t="s">
        <v>2086</v>
      </c>
      <c r="E30" s="226" t="s">
        <v>0</v>
      </c>
      <c r="F30" s="226" t="s">
        <v>3740</v>
      </c>
    </row>
    <row r="31" spans="1:12" ht="30" customHeight="1" x14ac:dyDescent="0.25">
      <c r="A31" s="252" t="s">
        <v>430</v>
      </c>
      <c r="B31" s="225">
        <v>150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4126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 t="s">
        <v>3740</v>
      </c>
    </row>
    <row r="33" spans="1:6" ht="30" customHeight="1" x14ac:dyDescent="0.25">
      <c r="A33" s="252" t="s">
        <v>4127</v>
      </c>
      <c r="B33" s="225">
        <v>150</v>
      </c>
      <c r="C33" s="219" t="s">
        <v>13</v>
      </c>
      <c r="D33" s="219" t="s">
        <v>2086</v>
      </c>
      <c r="E33" s="226" t="s">
        <v>0</v>
      </c>
      <c r="F33" s="226" t="s">
        <v>3740</v>
      </c>
    </row>
    <row r="34" spans="1:6" ht="30" customHeight="1" x14ac:dyDescent="0.25">
      <c r="A34" s="252" t="s">
        <v>4128</v>
      </c>
      <c r="B34" s="225">
        <v>150</v>
      </c>
      <c r="C34" s="219" t="s">
        <v>13</v>
      </c>
      <c r="D34" s="219" t="s">
        <v>16</v>
      </c>
      <c r="E34" s="226" t="s">
        <v>0</v>
      </c>
      <c r="F34" s="226"/>
    </row>
    <row r="35" spans="1:6" ht="30" customHeight="1" x14ac:dyDescent="0.25">
      <c r="A35" s="252" t="s">
        <v>4129</v>
      </c>
      <c r="B35" s="225">
        <v>150</v>
      </c>
      <c r="C35" s="219" t="s">
        <v>13</v>
      </c>
      <c r="D35" s="219" t="s">
        <v>4</v>
      </c>
      <c r="E35" s="226" t="s">
        <v>0</v>
      </c>
      <c r="F35" s="226"/>
    </row>
    <row r="36" spans="1:6" ht="30" customHeight="1" x14ac:dyDescent="0.25">
      <c r="A36" s="252" t="s">
        <v>4131</v>
      </c>
      <c r="B36" s="225">
        <v>200</v>
      </c>
      <c r="C36" s="219" t="s">
        <v>11</v>
      </c>
      <c r="D36" s="219" t="s">
        <v>16</v>
      </c>
      <c r="E36" s="226" t="s">
        <v>3265</v>
      </c>
      <c r="F36" s="226"/>
    </row>
    <row r="37" spans="1:6" ht="30" customHeight="1" x14ac:dyDescent="0.25">
      <c r="A37" s="252" t="s">
        <v>4132</v>
      </c>
      <c r="B37" s="225">
        <v>150</v>
      </c>
      <c r="C37" s="219" t="s">
        <v>13</v>
      </c>
      <c r="D37" s="219" t="s">
        <v>16</v>
      </c>
      <c r="E37" s="226" t="s">
        <v>0</v>
      </c>
      <c r="F37" s="226"/>
    </row>
    <row r="38" spans="1:6" ht="30" customHeight="1" x14ac:dyDescent="0.25">
      <c r="A38" s="252" t="s">
        <v>3266</v>
      </c>
      <c r="B38" s="225">
        <v>200</v>
      </c>
      <c r="C38" s="219" t="s">
        <v>11</v>
      </c>
      <c r="D38" s="219" t="s">
        <v>2086</v>
      </c>
      <c r="E38" s="226" t="s">
        <v>2</v>
      </c>
      <c r="F38" s="226" t="s">
        <v>620</v>
      </c>
    </row>
    <row r="39" spans="1:6" ht="30" customHeight="1" x14ac:dyDescent="0.25">
      <c r="A39" s="252" t="s">
        <v>4133</v>
      </c>
      <c r="B39" s="225">
        <v>200</v>
      </c>
      <c r="C39" s="219" t="s">
        <v>11</v>
      </c>
      <c r="D39" s="219" t="s">
        <v>16</v>
      </c>
      <c r="E39" s="226" t="s">
        <v>2</v>
      </c>
      <c r="F39" s="226"/>
    </row>
    <row r="40" spans="1:6" ht="30" customHeight="1" x14ac:dyDescent="0.25">
      <c r="A40" s="252" t="s">
        <v>4134</v>
      </c>
      <c r="B40" s="225">
        <v>150</v>
      </c>
      <c r="C40" s="219" t="s">
        <v>13</v>
      </c>
      <c r="D40" s="219" t="s">
        <v>16</v>
      </c>
      <c r="E40" s="226" t="s">
        <v>0</v>
      </c>
      <c r="F40" s="226"/>
    </row>
    <row r="41" spans="1:6" ht="30" customHeight="1" x14ac:dyDescent="0.25">
      <c r="A41" s="252" t="s">
        <v>773</v>
      </c>
      <c r="B41" s="225">
        <v>150</v>
      </c>
      <c r="C41" s="219" t="s">
        <v>13</v>
      </c>
      <c r="D41" s="219" t="s">
        <v>16</v>
      </c>
      <c r="E41" s="226" t="s">
        <v>0</v>
      </c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3900</v>
      </c>
    </row>
    <row r="45" spans="1:6" ht="30" customHeight="1" x14ac:dyDescent="0.25">
      <c r="A45" s="259" t="s">
        <v>11</v>
      </c>
      <c r="B45" s="259">
        <f>COUNTIF($C$3:$C$43,H2)</f>
        <v>12</v>
      </c>
      <c r="C45" s="260">
        <f>SUMIF($C$3:$C$43,H2,$B$3:$B$43)</f>
        <v>2250</v>
      </c>
      <c r="D45" s="259"/>
      <c r="E45" s="259" t="s">
        <v>18</v>
      </c>
      <c r="F45" s="260">
        <f>SUMIF($D$3:$D$43,I2,$B$3:$B$43)</f>
        <v>1200</v>
      </c>
    </row>
    <row r="46" spans="1:6" ht="30" customHeight="1" x14ac:dyDescent="0.25">
      <c r="A46" s="259" t="s">
        <v>29</v>
      </c>
      <c r="B46" s="259">
        <f>COUNTIF($C$3:$C$43,H3)</f>
        <v>27</v>
      </c>
      <c r="C46" s="260">
        <f>SUMIF($C$3:$C$43,H3,$B$3:$B$43)</f>
        <v>4100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39</v>
      </c>
      <c r="C49" s="263">
        <f>SUM(C44:C48)</f>
        <v>6350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27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9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3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0" zoomScale="70" zoomScaleNormal="70" workbookViewId="0">
      <selection activeCell="E14" sqref="E14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4135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4136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4137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4138</v>
      </c>
      <c r="B5" s="225">
        <v>150</v>
      </c>
      <c r="C5" s="219" t="s">
        <v>13</v>
      </c>
      <c r="D5" s="219" t="s">
        <v>2086</v>
      </c>
      <c r="E5" s="226" t="s">
        <v>0</v>
      </c>
      <c r="F5" s="227" t="s">
        <v>4096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3143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4139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4140</v>
      </c>
      <c r="B8" s="225">
        <v>200</v>
      </c>
      <c r="C8" s="219" t="s">
        <v>11</v>
      </c>
      <c r="D8" s="219" t="s">
        <v>2086</v>
      </c>
      <c r="E8" s="226" t="s">
        <v>2</v>
      </c>
      <c r="F8" s="227" t="s">
        <v>4096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38" t="s">
        <v>4141</v>
      </c>
      <c r="B9" s="228">
        <v>200</v>
      </c>
      <c r="C9" s="229" t="s">
        <v>11</v>
      </c>
      <c r="D9" s="229" t="s">
        <v>16</v>
      </c>
      <c r="E9" s="230" t="s">
        <v>2</v>
      </c>
      <c r="F9" s="231" t="s">
        <v>4142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4143</v>
      </c>
      <c r="B10" s="225">
        <v>200</v>
      </c>
      <c r="C10" s="219" t="s">
        <v>11</v>
      </c>
      <c r="D10" s="219" t="s">
        <v>16</v>
      </c>
      <c r="E10" s="226" t="s">
        <v>2</v>
      </c>
      <c r="F10" s="227" t="s">
        <v>4142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4144</v>
      </c>
      <c r="B11" s="217">
        <v>150</v>
      </c>
      <c r="C11" s="218" t="s">
        <v>13</v>
      </c>
      <c r="D11" s="218" t="s">
        <v>16</v>
      </c>
      <c r="E11" s="220" t="s">
        <v>0</v>
      </c>
      <c r="F11" s="227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4145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4146</v>
      </c>
      <c r="B13" s="225">
        <v>200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4147</v>
      </c>
      <c r="B14" s="225">
        <v>200</v>
      </c>
      <c r="C14" s="219" t="s">
        <v>11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71" t="s">
        <v>4148</v>
      </c>
      <c r="B15" s="217">
        <v>200</v>
      </c>
      <c r="C15" s="218" t="s">
        <v>11</v>
      </c>
      <c r="D15" s="218" t="s">
        <v>2086</v>
      </c>
      <c r="E15" s="220" t="s">
        <v>2</v>
      </c>
      <c r="F15" s="221" t="s">
        <v>4149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4150</v>
      </c>
      <c r="B16" s="225">
        <v>200</v>
      </c>
      <c r="C16" s="219" t="s">
        <v>11</v>
      </c>
      <c r="D16" s="219" t="s">
        <v>4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4151</v>
      </c>
      <c r="B17" s="225">
        <v>150</v>
      </c>
      <c r="C17" s="219" t="s">
        <v>13</v>
      </c>
      <c r="D17" s="219" t="s">
        <v>4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4152</v>
      </c>
      <c r="B18" s="225">
        <v>200</v>
      </c>
      <c r="C18" s="219" t="s">
        <v>11</v>
      </c>
      <c r="D18" s="219" t="s">
        <v>2086</v>
      </c>
      <c r="E18" s="226" t="s">
        <v>0</v>
      </c>
      <c r="F18" s="226" t="s">
        <v>4154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4153</v>
      </c>
      <c r="B19" s="225">
        <v>150</v>
      </c>
      <c r="C19" s="219" t="s">
        <v>11</v>
      </c>
      <c r="D19" s="219" t="s">
        <v>16</v>
      </c>
      <c r="E19" s="226" t="s">
        <v>0</v>
      </c>
      <c r="F19" s="226"/>
      <c r="G19" s="30"/>
      <c r="H19" s="30"/>
      <c r="I19" s="30"/>
      <c r="J19" s="55"/>
      <c r="K19" s="55"/>
      <c r="L19" s="55"/>
    </row>
    <row r="20" spans="1:12" ht="30" customHeight="1" x14ac:dyDescent="0.25">
      <c r="A20" s="224" t="s">
        <v>898</v>
      </c>
      <c r="B20" s="225">
        <v>150</v>
      </c>
      <c r="C20" s="219" t="s">
        <v>13</v>
      </c>
      <c r="D20" s="219" t="s">
        <v>4</v>
      </c>
      <c r="E20" s="226" t="s">
        <v>0</v>
      </c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36"/>
      <c r="B23" s="250"/>
      <c r="C23" s="233"/>
      <c r="D23" s="233"/>
      <c r="E23" s="251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  <c r="I25" s="29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24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52"/>
      <c r="B42" s="225"/>
      <c r="C42" s="219"/>
      <c r="D42" s="219"/>
      <c r="E42" s="226"/>
      <c r="F42" s="226"/>
    </row>
    <row r="43" spans="1:6" ht="30" customHeight="1" x14ac:dyDescent="0.25">
      <c r="A43" s="224"/>
      <c r="B43" s="225"/>
      <c r="C43" s="219"/>
      <c r="D43" s="219"/>
      <c r="E43" s="226"/>
      <c r="F43" s="22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SUMIF($C$3:$C$43,H1,$B$3:$B$43)</f>
        <v>0</v>
      </c>
      <c r="D44" s="257"/>
      <c r="E44" s="257" t="s">
        <v>3839</v>
      </c>
      <c r="F44" s="258">
        <f>SUMIF($D$3:$D$43,I1,$B$3:$B$43)</f>
        <v>1850</v>
      </c>
    </row>
    <row r="45" spans="1:6" ht="30" customHeight="1" x14ac:dyDescent="0.25">
      <c r="A45" s="259" t="s">
        <v>11</v>
      </c>
      <c r="B45" s="259">
        <f>COUNTIF($C$3:$C$43,H2)</f>
        <v>9</v>
      </c>
      <c r="C45" s="260">
        <f>SUMIF($C$3:$C$43,H2,$B$3:$B$43)</f>
        <v>1750</v>
      </c>
      <c r="D45" s="259"/>
      <c r="E45" s="259" t="s">
        <v>18</v>
      </c>
      <c r="F45" s="260">
        <f>SUMIF($D$3:$D$43,I2,$B$3:$B$43)</f>
        <v>500</v>
      </c>
    </row>
    <row r="46" spans="1:6" ht="30" customHeight="1" x14ac:dyDescent="0.25">
      <c r="A46" s="259" t="s">
        <v>29</v>
      </c>
      <c r="B46" s="259">
        <f>COUNTIF($C$3:$C$43,H3)</f>
        <v>9</v>
      </c>
      <c r="C46" s="260">
        <f>SUMIF($C$3:$C$43,H3,$B$3:$B$43)</f>
        <v>1350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SUMIF($C$3:$C$43,H4,$B$3:$B$43)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SUMIF($C$3:$C$43,H5,$B$3:$B$43)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18</v>
      </c>
      <c r="C49" s="263">
        <f>SUM(C44:C48)</f>
        <v>3100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COUNTIF($E$3:$E$43,H6)</f>
        <v>12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COUNTIF(E3:E43,#REF!)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COUNTIF(E3:E43,H8)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COUNTIF($E$3:$E$43,H7)</f>
        <v>6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COUNTIF($E$3:$E$43,H9)</f>
        <v>0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18" workbookViewId="0">
      <selection activeCell="A30" sqref="A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43531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380</v>
      </c>
      <c r="B3" s="22">
        <v>100</v>
      </c>
      <c r="C3" s="19" t="s">
        <v>13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381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382</v>
      </c>
      <c r="B5" s="22">
        <v>0</v>
      </c>
      <c r="C5" s="19" t="s">
        <v>13</v>
      </c>
      <c r="D5" s="19" t="s">
        <v>16</v>
      </c>
      <c r="E5" s="3" t="s">
        <v>0</v>
      </c>
      <c r="F5" s="9" t="s">
        <v>385</v>
      </c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355</v>
      </c>
      <c r="B6" s="7">
        <v>600</v>
      </c>
      <c r="C6" s="19" t="s">
        <v>12</v>
      </c>
      <c r="D6" s="19" t="s">
        <v>16</v>
      </c>
      <c r="E6" s="3" t="s">
        <v>2</v>
      </c>
      <c r="F6" s="9" t="s">
        <v>10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393</v>
      </c>
      <c r="B7" s="7">
        <v>100</v>
      </c>
      <c r="C7" s="19" t="s">
        <v>13</v>
      </c>
      <c r="D7" s="19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394</v>
      </c>
      <c r="B8" s="12">
        <v>100</v>
      </c>
      <c r="C8" s="26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395</v>
      </c>
      <c r="B9" s="23">
        <v>100</v>
      </c>
      <c r="C9" s="26" t="s">
        <v>13</v>
      </c>
      <c r="D9" s="26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383</v>
      </c>
      <c r="B10" s="17">
        <v>100</v>
      </c>
      <c r="C10" s="19" t="s">
        <v>13</v>
      </c>
      <c r="D10" s="19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384</v>
      </c>
      <c r="B11" s="23">
        <v>100</v>
      </c>
      <c r="C11" s="54" t="s">
        <v>13</v>
      </c>
      <c r="D11" s="26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8" t="s">
        <v>386</v>
      </c>
      <c r="B12" s="23">
        <v>100</v>
      </c>
      <c r="C12" s="54" t="s">
        <v>13</v>
      </c>
      <c r="D12" s="54" t="s">
        <v>4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4" t="s">
        <v>388</v>
      </c>
      <c r="B13" s="22">
        <v>140</v>
      </c>
      <c r="C13" s="6" t="s">
        <v>11</v>
      </c>
      <c r="D13" s="6" t="s">
        <v>16</v>
      </c>
      <c r="E13" s="3" t="s">
        <v>2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389</v>
      </c>
      <c r="B14" s="22">
        <v>140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390</v>
      </c>
      <c r="B15" s="22">
        <v>140</v>
      </c>
      <c r="C15" s="19" t="s">
        <v>11</v>
      </c>
      <c r="D15" s="19" t="s">
        <v>16</v>
      </c>
      <c r="E15" s="3" t="s">
        <v>2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391</v>
      </c>
      <c r="B16" s="7">
        <v>100</v>
      </c>
      <c r="C16" s="19" t="s">
        <v>13</v>
      </c>
      <c r="D16" s="19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4" t="s">
        <v>392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8" t="s">
        <v>396</v>
      </c>
      <c r="B18" s="12">
        <v>140</v>
      </c>
      <c r="C18" s="54" t="s">
        <v>11</v>
      </c>
      <c r="D18" s="54" t="s">
        <v>16</v>
      </c>
      <c r="E18" s="25" t="s">
        <v>2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397</v>
      </c>
      <c r="B19" s="12">
        <v>100</v>
      </c>
      <c r="C19" s="26" t="s">
        <v>13</v>
      </c>
      <c r="D19" s="26" t="s">
        <v>16</v>
      </c>
      <c r="E19" s="25" t="s">
        <v>31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13" t="s">
        <v>398</v>
      </c>
      <c r="B20" s="11">
        <v>100</v>
      </c>
      <c r="C20" s="27" t="s">
        <v>13</v>
      </c>
      <c r="D20" s="27" t="s">
        <v>16</v>
      </c>
      <c r="E20" s="10" t="s">
        <v>0</v>
      </c>
      <c r="F20" s="10"/>
      <c r="G20" s="30"/>
      <c r="H20" s="30"/>
      <c r="I20" s="30"/>
    </row>
    <row r="21" spans="1:12" x14ac:dyDescent="0.25">
      <c r="A21" s="8" t="s">
        <v>399</v>
      </c>
      <c r="B21" s="12">
        <v>140</v>
      </c>
      <c r="C21" s="26" t="s">
        <v>11</v>
      </c>
      <c r="D21" s="26" t="s">
        <v>16</v>
      </c>
      <c r="E21" s="25" t="s">
        <v>2</v>
      </c>
      <c r="F21" s="25"/>
      <c r="G21" s="30"/>
      <c r="H21" s="30"/>
      <c r="I21" s="30"/>
    </row>
    <row r="22" spans="1:12" x14ac:dyDescent="0.25">
      <c r="A22" s="4" t="s">
        <v>400</v>
      </c>
      <c r="B22" s="17">
        <v>100</v>
      </c>
      <c r="C22" s="6" t="s">
        <v>13</v>
      </c>
      <c r="D22" s="6" t="s">
        <v>16</v>
      </c>
      <c r="E22" s="3" t="s">
        <v>0</v>
      </c>
      <c r="F22" s="25"/>
      <c r="G22" s="30"/>
      <c r="H22" s="30"/>
      <c r="I22" s="30"/>
    </row>
    <row r="23" spans="1:12" x14ac:dyDescent="0.25">
      <c r="A23" s="4" t="s">
        <v>401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402</v>
      </c>
      <c r="B24" s="7">
        <v>140</v>
      </c>
      <c r="C24" s="19" t="s">
        <v>11</v>
      </c>
      <c r="D24" s="19" t="s">
        <v>16</v>
      </c>
      <c r="E24" s="3" t="s">
        <v>5</v>
      </c>
      <c r="F24" s="25"/>
      <c r="I24" s="29"/>
    </row>
    <row r="25" spans="1:12" x14ac:dyDescent="0.25">
      <c r="A25" s="4" t="s">
        <v>403</v>
      </c>
      <c r="B25" s="7">
        <v>100</v>
      </c>
      <c r="C25" s="19" t="s">
        <v>13</v>
      </c>
      <c r="D25" s="19" t="s">
        <v>16</v>
      </c>
      <c r="E25" s="3" t="s">
        <v>0</v>
      </c>
      <c r="F25" s="25"/>
      <c r="I25" s="29"/>
    </row>
    <row r="26" spans="1:12" x14ac:dyDescent="0.25">
      <c r="A26" s="4" t="s">
        <v>404</v>
      </c>
      <c r="B26" s="7">
        <v>140</v>
      </c>
      <c r="C26" s="19" t="s">
        <v>11</v>
      </c>
      <c r="D26" s="19" t="s">
        <v>4</v>
      </c>
      <c r="E26" s="3" t="s">
        <v>2</v>
      </c>
      <c r="F26" s="2"/>
      <c r="I26" s="29"/>
    </row>
    <row r="27" spans="1:12" x14ac:dyDescent="0.25">
      <c r="A27" s="4" t="s">
        <v>405</v>
      </c>
      <c r="B27" s="7">
        <v>100</v>
      </c>
      <c r="C27" s="19" t="s">
        <v>13</v>
      </c>
      <c r="D27" s="19" t="s">
        <v>16</v>
      </c>
      <c r="E27" s="3" t="s">
        <v>0</v>
      </c>
      <c r="F27" s="2"/>
      <c r="I27" s="29"/>
    </row>
    <row r="28" spans="1:12" x14ac:dyDescent="0.25">
      <c r="A28" s="4" t="s">
        <v>406</v>
      </c>
      <c r="B28" s="7">
        <v>100</v>
      </c>
      <c r="C28" s="19" t="s">
        <v>13</v>
      </c>
      <c r="D28" s="19" t="s">
        <v>16</v>
      </c>
      <c r="E28" s="3" t="s">
        <v>0</v>
      </c>
      <c r="F28" s="2"/>
      <c r="I28" s="29"/>
    </row>
    <row r="29" spans="1:12" x14ac:dyDescent="0.25">
      <c r="A29" s="4" t="s">
        <v>407</v>
      </c>
      <c r="B29" s="7">
        <v>100</v>
      </c>
      <c r="C29" s="6" t="s">
        <v>13</v>
      </c>
      <c r="D29" s="6" t="s">
        <v>16</v>
      </c>
      <c r="E29" s="3" t="s">
        <v>0</v>
      </c>
      <c r="F29" s="2"/>
      <c r="I29" s="29"/>
    </row>
    <row r="30" spans="1:12" x14ac:dyDescent="0.25">
      <c r="A30" s="4" t="s">
        <v>408</v>
      </c>
      <c r="B30" s="7">
        <v>100</v>
      </c>
      <c r="C30" s="19" t="s">
        <v>13</v>
      </c>
      <c r="D30" s="19" t="s">
        <v>16</v>
      </c>
      <c r="E30" s="3" t="s">
        <v>0</v>
      </c>
      <c r="F30" s="2"/>
      <c r="I30" s="29"/>
    </row>
    <row r="31" spans="1:12" x14ac:dyDescent="0.25">
      <c r="A31" s="4" t="s">
        <v>409</v>
      </c>
      <c r="B31" s="7">
        <v>100</v>
      </c>
      <c r="C31" s="19" t="s">
        <v>13</v>
      </c>
      <c r="D31" s="19" t="s">
        <v>16</v>
      </c>
      <c r="E31" s="3" t="s">
        <v>0</v>
      </c>
      <c r="F31" s="2"/>
      <c r="I31" s="29"/>
    </row>
    <row r="32" spans="1:12" x14ac:dyDescent="0.25">
      <c r="A32" s="4" t="s">
        <v>410</v>
      </c>
      <c r="B32" s="7">
        <v>100</v>
      </c>
      <c r="C32" s="6" t="s">
        <v>13</v>
      </c>
      <c r="D32" s="6" t="s">
        <v>16</v>
      </c>
      <c r="E32" s="3" t="s">
        <v>0</v>
      </c>
      <c r="F32" s="2"/>
      <c r="I32" s="29"/>
    </row>
    <row r="33" spans="1:9" x14ac:dyDescent="0.25">
      <c r="A33" s="8" t="s">
        <v>411</v>
      </c>
      <c r="B33" s="7">
        <v>140</v>
      </c>
      <c r="C33" s="6" t="s">
        <v>11</v>
      </c>
      <c r="D33" s="6" t="s">
        <v>16</v>
      </c>
      <c r="E33" s="3" t="s">
        <v>2</v>
      </c>
      <c r="F33" s="2"/>
      <c r="I33" s="29"/>
    </row>
    <row r="34" spans="1:9" x14ac:dyDescent="0.25">
      <c r="A34" s="8" t="s">
        <v>412</v>
      </c>
      <c r="B34" s="7">
        <v>140</v>
      </c>
      <c r="C34" s="19" t="s">
        <v>11</v>
      </c>
      <c r="D34" s="19" t="s">
        <v>16</v>
      </c>
      <c r="E34" s="3" t="s">
        <v>2</v>
      </c>
      <c r="F34" s="2"/>
    </row>
    <row r="35" spans="1:9" x14ac:dyDescent="0.25">
      <c r="A35" s="4" t="s">
        <v>413</v>
      </c>
      <c r="B35" s="7">
        <v>140</v>
      </c>
      <c r="C35" s="19" t="s">
        <v>11</v>
      </c>
      <c r="D35" s="19" t="s">
        <v>16</v>
      </c>
      <c r="E35" s="3" t="s">
        <v>2</v>
      </c>
      <c r="F35" s="2"/>
    </row>
    <row r="36" spans="1:9" x14ac:dyDescent="0.25">
      <c r="A36" s="4" t="s">
        <v>414</v>
      </c>
      <c r="B36" s="7">
        <v>140</v>
      </c>
      <c r="C36" s="19" t="s">
        <v>11</v>
      </c>
      <c r="D36" s="19" t="s">
        <v>4</v>
      </c>
      <c r="E36" s="3" t="s">
        <v>2</v>
      </c>
      <c r="F36" s="2"/>
    </row>
    <row r="37" spans="1:9" x14ac:dyDescent="0.25">
      <c r="A37" s="15" t="s">
        <v>415</v>
      </c>
      <c r="B37" s="7">
        <v>100</v>
      </c>
      <c r="C37" s="19" t="s">
        <v>13</v>
      </c>
      <c r="D37" s="19" t="s">
        <v>16</v>
      </c>
      <c r="E37" s="3" t="s">
        <v>0</v>
      </c>
      <c r="F37" s="2"/>
    </row>
    <row r="38" spans="1:9" x14ac:dyDescent="0.25">
      <c r="A38" s="15" t="s">
        <v>416</v>
      </c>
      <c r="B38" s="7">
        <v>100</v>
      </c>
      <c r="C38" s="6" t="s">
        <v>13</v>
      </c>
      <c r="D38" s="6" t="s">
        <v>4</v>
      </c>
      <c r="E38" s="3" t="s">
        <v>0</v>
      </c>
      <c r="F38" s="2" t="s">
        <v>422</v>
      </c>
    </row>
    <row r="39" spans="1:9" x14ac:dyDescent="0.25">
      <c r="A39" s="5" t="s">
        <v>417</v>
      </c>
      <c r="B39" s="7">
        <v>100</v>
      </c>
      <c r="C39" s="19" t="s">
        <v>13</v>
      </c>
      <c r="D39" s="19" t="s">
        <v>16</v>
      </c>
      <c r="E39" s="3" t="s">
        <v>0</v>
      </c>
      <c r="F39" s="2"/>
    </row>
    <row r="40" spans="1:9" x14ac:dyDescent="0.25">
      <c r="A40" s="5" t="s">
        <v>418</v>
      </c>
      <c r="B40" s="7">
        <v>100</v>
      </c>
      <c r="C40" s="19" t="s">
        <v>13</v>
      </c>
      <c r="D40" s="19" t="s">
        <v>16</v>
      </c>
      <c r="E40" s="3" t="s">
        <v>0</v>
      </c>
      <c r="F40" s="2"/>
    </row>
    <row r="41" spans="1:9" x14ac:dyDescent="0.25">
      <c r="A41" s="5" t="s">
        <v>419</v>
      </c>
      <c r="B41" s="7">
        <v>100</v>
      </c>
      <c r="C41" s="19" t="s">
        <v>13</v>
      </c>
      <c r="D41" s="19" t="s">
        <v>16</v>
      </c>
      <c r="E41" s="3" t="s">
        <v>0</v>
      </c>
      <c r="F41" s="2"/>
    </row>
    <row r="42" spans="1:9" x14ac:dyDescent="0.25">
      <c r="A42" s="5" t="s">
        <v>420</v>
      </c>
      <c r="B42" s="7">
        <v>100</v>
      </c>
      <c r="C42" s="19" t="s">
        <v>13</v>
      </c>
      <c r="D42" s="19" t="s">
        <v>16</v>
      </c>
      <c r="E42" s="3" t="s">
        <v>0</v>
      </c>
      <c r="F42" s="2"/>
    </row>
    <row r="43" spans="1:9" x14ac:dyDescent="0.25">
      <c r="A43" s="5" t="s">
        <v>421</v>
      </c>
      <c r="B43" s="7">
        <v>140</v>
      </c>
      <c r="C43" s="19" t="s">
        <v>11</v>
      </c>
      <c r="D43" s="19" t="s">
        <v>16</v>
      </c>
      <c r="E43" s="3" t="s">
        <v>0</v>
      </c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 t="s">
        <v>379</v>
      </c>
      <c r="B54" s="12">
        <v>0</v>
      </c>
      <c r="C54" s="19" t="s">
        <v>6</v>
      </c>
      <c r="D54" s="19" t="s">
        <v>17</v>
      </c>
      <c r="E54" s="3" t="s">
        <v>2</v>
      </c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1</v>
      </c>
      <c r="C61" s="65">
        <f>SUMIF($C$3:$C$60,H1,$B$3:$B$60)</f>
        <v>600</v>
      </c>
      <c r="D61" s="64"/>
      <c r="E61" s="64" t="s">
        <v>19</v>
      </c>
      <c r="F61" s="65">
        <f>SUMIF($D$3:$D$52,I1,$B$3:$B$52)</f>
        <v>4500</v>
      </c>
    </row>
    <row r="62" spans="1:9" ht="15" customHeight="1" x14ac:dyDescent="0.25">
      <c r="A62" s="35" t="s">
        <v>11</v>
      </c>
      <c r="B62" s="35">
        <f>COUNTIF($C$3:$C$60,H2)</f>
        <v>12</v>
      </c>
      <c r="C62" s="36">
        <f>SUMIF($C$3:$C$60,H2,$B$3:$B$60)</f>
        <v>1680</v>
      </c>
      <c r="D62" s="35"/>
      <c r="E62" s="35" t="s">
        <v>18</v>
      </c>
      <c r="F62" s="36">
        <f>SUMIF($D$3:$D$52,I2,$B$3:$B$52)</f>
        <v>480</v>
      </c>
    </row>
    <row r="63" spans="1:9" ht="15" customHeight="1" x14ac:dyDescent="0.25">
      <c r="A63" s="35" t="s">
        <v>29</v>
      </c>
      <c r="B63" s="35">
        <f>COUNTIF($C$3:$C$60,H3)</f>
        <v>28</v>
      </c>
      <c r="C63" s="36">
        <f>SUMIF($C$3:$C$60,H3,$B$3:$B$60)</f>
        <v>2700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1220</v>
      </c>
    </row>
    <row r="65" spans="1:6" x14ac:dyDescent="0.25">
      <c r="A65" s="35" t="s">
        <v>7</v>
      </c>
      <c r="B65" s="35">
        <f>COUNTIF($C$3:$C$60,H5)</f>
        <v>1</v>
      </c>
      <c r="C65" s="36">
        <f>SUMIF($C$3:$C$60,H5,$B$3:$B$60)</f>
        <v>0</v>
      </c>
      <c r="D65" s="35"/>
      <c r="E65" s="35" t="s">
        <v>20</v>
      </c>
      <c r="F65" s="36">
        <f>SUM(F62+F64)</f>
        <v>1700</v>
      </c>
    </row>
    <row r="66" spans="1:6" x14ac:dyDescent="0.25">
      <c r="A66" s="38" t="s">
        <v>23</v>
      </c>
      <c r="B66" s="38">
        <f>SUM(B61:B65)</f>
        <v>42</v>
      </c>
      <c r="C66" s="39">
        <f>SUM(C61:C65)</f>
        <v>4980</v>
      </c>
      <c r="D66" s="38"/>
      <c r="E66" s="40" t="s">
        <v>30</v>
      </c>
      <c r="F66" s="41">
        <f>SUM(C66+F64)</f>
        <v>6200</v>
      </c>
    </row>
    <row r="67" spans="1:6" x14ac:dyDescent="0.25">
      <c r="A67" s="35" t="s">
        <v>25</v>
      </c>
      <c r="B67" s="38">
        <f>COUNTIF($E$3:$E$60,H6)</f>
        <v>27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1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13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1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  <row r="97" spans="6:6" x14ac:dyDescent="0.25">
      <c r="F97" s="1" t="s">
        <v>387</v>
      </c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C3:C59">
      <formula1>$H$1:$H$5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E3:E59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0" zoomScale="70" zoomScaleNormal="70" workbookViewId="0">
      <selection activeCell="E20" sqref="E20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4155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4156</v>
      </c>
      <c r="B3" s="225">
        <v>200</v>
      </c>
      <c r="C3" s="219" t="s">
        <v>11</v>
      </c>
      <c r="D3" s="219" t="s">
        <v>4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4157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4158</v>
      </c>
      <c r="B5" s="225">
        <v>200</v>
      </c>
      <c r="C5" s="219" t="s">
        <v>11</v>
      </c>
      <c r="D5" s="219" t="s">
        <v>16</v>
      </c>
      <c r="E5" s="226" t="s">
        <v>0</v>
      </c>
      <c r="F5" s="227" t="s">
        <v>4164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4159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4160</v>
      </c>
      <c r="B7" s="250">
        <v>200</v>
      </c>
      <c r="C7" s="219" t="s">
        <v>11</v>
      </c>
      <c r="D7" s="219" t="s">
        <v>4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4161</v>
      </c>
      <c r="B8" s="225">
        <v>200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4162</v>
      </c>
      <c r="B9" s="225">
        <v>150</v>
      </c>
      <c r="C9" s="219" t="s">
        <v>13</v>
      </c>
      <c r="D9" s="219" t="s">
        <v>2086</v>
      </c>
      <c r="E9" s="226" t="s">
        <v>0</v>
      </c>
      <c r="F9" s="227" t="s">
        <v>3661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4163</v>
      </c>
      <c r="B10" s="225">
        <v>150</v>
      </c>
      <c r="C10" s="219" t="s">
        <v>13</v>
      </c>
      <c r="D10" s="219" t="s">
        <v>2086</v>
      </c>
      <c r="E10" s="226" t="s">
        <v>0</v>
      </c>
      <c r="F10" s="227" t="s">
        <v>3661</v>
      </c>
      <c r="G10" s="68"/>
      <c r="H10" s="253"/>
      <c r="I10" s="68"/>
      <c r="J10" s="69"/>
      <c r="K10" s="55"/>
      <c r="L10" s="55"/>
    </row>
    <row r="11" spans="1:12" ht="30" customHeight="1" x14ac:dyDescent="0.25">
      <c r="A11" s="238" t="s">
        <v>4165</v>
      </c>
      <c r="B11" s="228">
        <v>150</v>
      </c>
      <c r="C11" s="229" t="s">
        <v>13</v>
      </c>
      <c r="D11" s="229" t="s">
        <v>4</v>
      </c>
      <c r="E11" s="230" t="s">
        <v>0</v>
      </c>
      <c r="F11" s="23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4166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4167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4168</v>
      </c>
      <c r="B14" s="225">
        <v>200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71" t="s">
        <v>3349</v>
      </c>
      <c r="B15" s="217">
        <v>150</v>
      </c>
      <c r="C15" s="218" t="s">
        <v>13</v>
      </c>
      <c r="D15" s="218" t="s">
        <v>2086</v>
      </c>
      <c r="E15" s="220" t="s">
        <v>0</v>
      </c>
      <c r="F15" s="221" t="s">
        <v>3661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4169</v>
      </c>
      <c r="B16" s="225">
        <v>150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4170</v>
      </c>
      <c r="B17" s="225">
        <v>150</v>
      </c>
      <c r="C17" s="219" t="s">
        <v>13</v>
      </c>
      <c r="D17" s="219" t="s">
        <v>2086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4171</v>
      </c>
      <c r="B18" s="225">
        <v>200</v>
      </c>
      <c r="C18" s="219" t="s">
        <v>11</v>
      </c>
      <c r="D18" s="219" t="s">
        <v>2086</v>
      </c>
      <c r="E18" s="226" t="s">
        <v>0</v>
      </c>
      <c r="F18" s="226" t="s">
        <v>4173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4172</v>
      </c>
      <c r="B19" s="225">
        <v>200</v>
      </c>
      <c r="C19" s="219" t="s">
        <v>11</v>
      </c>
      <c r="D19" s="219" t="s">
        <v>2086</v>
      </c>
      <c r="E19" s="226" t="s">
        <v>2</v>
      </c>
      <c r="F19" s="226" t="s">
        <v>3661</v>
      </c>
      <c r="I19" s="29"/>
    </row>
    <row r="20" spans="1:12" ht="30" customHeight="1" x14ac:dyDescent="0.25">
      <c r="A20" s="224" t="s">
        <v>4174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4175</v>
      </c>
      <c r="B21" s="225"/>
      <c r="C21" s="219"/>
      <c r="D21" s="219"/>
      <c r="E21" s="226"/>
      <c r="F21" s="226"/>
      <c r="I21" s="29"/>
    </row>
    <row r="22" spans="1:12" ht="30" customHeight="1" x14ac:dyDescent="0.25">
      <c r="A22" s="236"/>
      <c r="B22" s="250"/>
      <c r="C22" s="233"/>
      <c r="D22" s="233"/>
      <c r="E22" s="251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SUMIF($C$3:$C$42,H1,$B$3:$B$42)</f>
        <v>0</v>
      </c>
      <c r="D43" s="257"/>
      <c r="E43" s="257" t="s">
        <v>3839</v>
      </c>
      <c r="F43" s="258">
        <f>SUMIF($D$3:$D$42,I1,$B$3:$B$42)</f>
        <v>1500</v>
      </c>
    </row>
    <row r="44" spans="1:6" ht="30" customHeight="1" x14ac:dyDescent="0.25">
      <c r="A44" s="259" t="s">
        <v>11</v>
      </c>
      <c r="B44" s="259">
        <f>COUNTIF($C$3:$C$42,H2)</f>
        <v>7</v>
      </c>
      <c r="C44" s="260">
        <f>SUMIF($C$3:$C$42,H2,$B$3:$B$42)</f>
        <v>1400</v>
      </c>
      <c r="D44" s="259"/>
      <c r="E44" s="259" t="s">
        <v>18</v>
      </c>
      <c r="F44" s="260">
        <f>SUMIF($D$3:$D$42,I2,$B$3:$B$42)</f>
        <v>550</v>
      </c>
    </row>
    <row r="45" spans="1:6" ht="30" customHeight="1" x14ac:dyDescent="0.25">
      <c r="A45" s="259" t="s">
        <v>29</v>
      </c>
      <c r="B45" s="259">
        <f>COUNTIF($C$3:$C$42,H3)</f>
        <v>11</v>
      </c>
      <c r="C45" s="260">
        <f>SUMIF($C$3:$C$42,H3,$B$3:$B$42)</f>
        <v>1650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SUMIF($C$3:$C$42,H4,$B$3:$B$42)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SUMIF($C$3:$C$42,H5,$B$3:$B$42)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18</v>
      </c>
      <c r="C48" s="263">
        <f>SUM(C43:C47)</f>
        <v>3050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COUNTIF($E$3:$E$42,H6)</f>
        <v>13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COUNTIF(E3:E42,#REF!)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COUNTIF(E3:E42,H8)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COUNTIF($E$3:$E$42,H7)</f>
        <v>5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COUNTIF($E$3:$E$42,H9)</f>
        <v>0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0" zoomScale="70" zoomScaleNormal="70" workbookViewId="0">
      <selection activeCell="E33" sqref="E33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4176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4177</v>
      </c>
      <c r="B3" s="225">
        <v>150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4178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2716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4179</v>
      </c>
      <c r="B6" s="225">
        <v>200</v>
      </c>
      <c r="C6" s="219" t="s">
        <v>11</v>
      </c>
      <c r="D6" s="219" t="s">
        <v>16</v>
      </c>
      <c r="E6" s="226" t="s">
        <v>3265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4180</v>
      </c>
      <c r="B7" s="250">
        <v>150</v>
      </c>
      <c r="C7" s="219" t="s">
        <v>13</v>
      </c>
      <c r="D7" s="219" t="s">
        <v>2086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4181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4182</v>
      </c>
      <c r="B9" s="225">
        <v>150</v>
      </c>
      <c r="C9" s="219" t="s">
        <v>11</v>
      </c>
      <c r="D9" s="219" t="s">
        <v>16</v>
      </c>
      <c r="E9" s="226" t="s">
        <v>2</v>
      </c>
      <c r="F9" s="227" t="s">
        <v>4188</v>
      </c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4183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4184</v>
      </c>
      <c r="B11" s="217">
        <v>200</v>
      </c>
      <c r="C11" s="218" t="s">
        <v>11</v>
      </c>
      <c r="D11" s="218" t="s">
        <v>16</v>
      </c>
      <c r="E11" s="220" t="s">
        <v>2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4185</v>
      </c>
      <c r="B12" s="225">
        <v>150</v>
      </c>
      <c r="C12" s="219" t="s">
        <v>13</v>
      </c>
      <c r="D12" s="219" t="s">
        <v>2086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4186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4187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54" t="s">
        <v>4189</v>
      </c>
      <c r="B15" s="228">
        <v>200</v>
      </c>
      <c r="C15" s="229" t="s">
        <v>11</v>
      </c>
      <c r="D15" s="229" t="s">
        <v>16</v>
      </c>
      <c r="E15" s="230" t="s">
        <v>2</v>
      </c>
      <c r="F15" s="231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4195</v>
      </c>
      <c r="B16" s="225">
        <v>150</v>
      </c>
      <c r="C16" s="219" t="s">
        <v>13</v>
      </c>
      <c r="D16" s="219" t="s">
        <v>16</v>
      </c>
      <c r="E16" s="226" t="s">
        <v>0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4190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4191</v>
      </c>
      <c r="B18" s="225">
        <v>150</v>
      </c>
      <c r="C18" s="219" t="s">
        <v>13</v>
      </c>
      <c r="D18" s="219" t="s">
        <v>16</v>
      </c>
      <c r="E18" s="226" t="s">
        <v>0</v>
      </c>
      <c r="F18" s="226" t="s">
        <v>4200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4192</v>
      </c>
      <c r="B19" s="225">
        <v>200</v>
      </c>
      <c r="C19" s="219" t="s">
        <v>11</v>
      </c>
      <c r="D19" s="219" t="s">
        <v>16</v>
      </c>
      <c r="E19" s="226" t="s">
        <v>2</v>
      </c>
      <c r="F19" s="226" t="s">
        <v>4198</v>
      </c>
      <c r="I19" s="29"/>
    </row>
    <row r="20" spans="1:12" ht="30" customHeight="1" x14ac:dyDescent="0.25">
      <c r="A20" s="224" t="s">
        <v>2674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4193</v>
      </c>
      <c r="B21" s="225">
        <v>200</v>
      </c>
      <c r="C21" s="219" t="s">
        <v>11</v>
      </c>
      <c r="D21" s="219" t="s">
        <v>16</v>
      </c>
      <c r="E21" s="226" t="s">
        <v>2</v>
      </c>
      <c r="F21" s="226"/>
      <c r="I21" s="29"/>
    </row>
    <row r="22" spans="1:12" ht="30" customHeight="1" x14ac:dyDescent="0.25">
      <c r="A22" s="236" t="s">
        <v>4194</v>
      </c>
      <c r="B22" s="250">
        <v>150</v>
      </c>
      <c r="C22" s="233" t="s">
        <v>13</v>
      </c>
      <c r="D22" s="233" t="s">
        <v>4</v>
      </c>
      <c r="E22" s="251" t="s">
        <v>0</v>
      </c>
      <c r="F22" s="226"/>
      <c r="I22" s="29"/>
    </row>
    <row r="23" spans="1:12" ht="30" customHeight="1" x14ac:dyDescent="0.25">
      <c r="A23" s="224" t="s">
        <v>4196</v>
      </c>
      <c r="B23" s="225">
        <v>200</v>
      </c>
      <c r="C23" s="219" t="s">
        <v>11</v>
      </c>
      <c r="D23" s="219" t="s">
        <v>16</v>
      </c>
      <c r="E23" s="226" t="s">
        <v>2</v>
      </c>
      <c r="F23" s="226"/>
      <c r="I23" s="29"/>
    </row>
    <row r="24" spans="1:12" ht="30" customHeight="1" x14ac:dyDescent="0.25">
      <c r="A24" s="224" t="s">
        <v>1133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  <c r="I24" s="29"/>
    </row>
    <row r="25" spans="1:12" ht="30" customHeight="1" x14ac:dyDescent="0.25">
      <c r="A25" s="224" t="s">
        <v>4197</v>
      </c>
      <c r="B25" s="225">
        <v>200</v>
      </c>
      <c r="C25" s="219" t="s">
        <v>11</v>
      </c>
      <c r="D25" s="219" t="s">
        <v>16</v>
      </c>
      <c r="E25" s="226" t="s">
        <v>2</v>
      </c>
      <c r="F25" s="226"/>
    </row>
    <row r="26" spans="1:12" ht="30" customHeight="1" x14ac:dyDescent="0.25">
      <c r="A26" s="224" t="s">
        <v>4199</v>
      </c>
      <c r="B26" s="225">
        <v>200</v>
      </c>
      <c r="C26" s="219" t="s">
        <v>11</v>
      </c>
      <c r="D26" s="219" t="s">
        <v>2086</v>
      </c>
      <c r="E26" s="226" t="s">
        <v>2</v>
      </c>
      <c r="F26" s="226"/>
    </row>
    <row r="27" spans="1:12" ht="30" customHeight="1" x14ac:dyDescent="0.25">
      <c r="A27" s="224" t="s">
        <v>4201</v>
      </c>
      <c r="B27" s="225">
        <v>150</v>
      </c>
      <c r="C27" s="219" t="s">
        <v>13</v>
      </c>
      <c r="D27" s="219" t="s">
        <v>4</v>
      </c>
      <c r="E27" s="226" t="s">
        <v>0</v>
      </c>
      <c r="F27" s="226"/>
    </row>
    <row r="28" spans="1:12" ht="30" customHeight="1" x14ac:dyDescent="0.25">
      <c r="A28" s="252" t="s">
        <v>4202</v>
      </c>
      <c r="B28" s="225">
        <v>150</v>
      </c>
      <c r="C28" s="219" t="s">
        <v>13</v>
      </c>
      <c r="D28" s="219" t="s">
        <v>4</v>
      </c>
      <c r="E28" s="226" t="s">
        <v>0</v>
      </c>
      <c r="F28" s="226"/>
    </row>
    <row r="29" spans="1:12" ht="30" customHeight="1" x14ac:dyDescent="0.25">
      <c r="A29" s="252" t="s">
        <v>4203</v>
      </c>
      <c r="B29" s="225">
        <v>200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4204</v>
      </c>
      <c r="B30" s="225">
        <v>200</v>
      </c>
      <c r="C30" s="219" t="s">
        <v>11</v>
      </c>
      <c r="D30" s="219" t="s">
        <v>16</v>
      </c>
      <c r="E30" s="226" t="s">
        <v>2</v>
      </c>
      <c r="F30" s="226"/>
    </row>
    <row r="31" spans="1:12" ht="30" customHeight="1" x14ac:dyDescent="0.25">
      <c r="A31" s="252" t="s">
        <v>4205</v>
      </c>
      <c r="B31" s="225">
        <v>150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4206</v>
      </c>
      <c r="B32" s="225">
        <v>150</v>
      </c>
      <c r="C32" s="219" t="s">
        <v>13</v>
      </c>
      <c r="D32" s="219" t="s">
        <v>4</v>
      </c>
      <c r="E32" s="226" t="s">
        <v>0</v>
      </c>
      <c r="F32" s="226"/>
    </row>
    <row r="33" spans="1:6" ht="30" customHeight="1" x14ac:dyDescent="0.25">
      <c r="A33" s="252" t="s">
        <v>4207</v>
      </c>
      <c r="B33" s="225">
        <v>150</v>
      </c>
      <c r="C33" s="219" t="s">
        <v>13</v>
      </c>
      <c r="D33" s="219" t="s">
        <v>4</v>
      </c>
      <c r="E33" s="226" t="s">
        <v>0</v>
      </c>
      <c r="F33" s="226"/>
    </row>
    <row r="34" spans="1:6" ht="30" customHeight="1" x14ac:dyDescent="0.25">
      <c r="A34" s="252" t="s">
        <v>4208</v>
      </c>
      <c r="B34" s="225">
        <v>150</v>
      </c>
      <c r="C34" s="219" t="s">
        <v>13</v>
      </c>
      <c r="D34" s="219" t="s">
        <v>2086</v>
      </c>
      <c r="E34" s="226" t="s">
        <v>0</v>
      </c>
      <c r="F34" s="226"/>
    </row>
    <row r="35" spans="1:6" ht="30" customHeight="1" x14ac:dyDescent="0.25">
      <c r="A35" s="252" t="s">
        <v>4209</v>
      </c>
      <c r="B35" s="225">
        <v>150</v>
      </c>
      <c r="C35" s="219" t="s">
        <v>13</v>
      </c>
      <c r="D35" s="219" t="s">
        <v>2086</v>
      </c>
      <c r="E35" s="226" t="s">
        <v>0</v>
      </c>
      <c r="F35" s="226"/>
    </row>
    <row r="36" spans="1:6" ht="30" customHeight="1" x14ac:dyDescent="0.25">
      <c r="A36" s="252" t="s">
        <v>4210</v>
      </c>
      <c r="B36" s="225">
        <v>150</v>
      </c>
      <c r="C36" s="219" t="s">
        <v>13</v>
      </c>
      <c r="D36" s="219" t="s">
        <v>16</v>
      </c>
      <c r="E36" s="226" t="s">
        <v>2</v>
      </c>
      <c r="F36" s="226" t="s">
        <v>4211</v>
      </c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SUMIF($C$3:$C$42,H1,$B$3:$B$42)</f>
        <v>0</v>
      </c>
      <c r="D43" s="257"/>
      <c r="E43" s="257" t="s">
        <v>16</v>
      </c>
      <c r="F43" s="258">
        <f>SUMIF($D$3:$D$42,I1,$B$3:$B$42)</f>
        <v>3900</v>
      </c>
    </row>
    <row r="44" spans="1:6" ht="30" customHeight="1" x14ac:dyDescent="0.25">
      <c r="A44" s="259" t="s">
        <v>11</v>
      </c>
      <c r="B44" s="259">
        <f>COUNTIF($C$3:$C$42,H2)</f>
        <v>11</v>
      </c>
      <c r="C44" s="260">
        <f>SUMIF($C$3:$C$42,H2,$B$3:$B$42)</f>
        <v>2150</v>
      </c>
      <c r="D44" s="259"/>
      <c r="E44" s="259" t="s">
        <v>4</v>
      </c>
      <c r="F44" s="260">
        <f>SUMIF($D$3:$D$42,I2,$B$3:$B$42)</f>
        <v>900</v>
      </c>
    </row>
    <row r="45" spans="1:6" ht="30" customHeight="1" x14ac:dyDescent="0.25">
      <c r="A45" s="259" t="s">
        <v>29</v>
      </c>
      <c r="B45" s="259">
        <f>COUNTIF($C$3:$C$42,H3)</f>
        <v>23</v>
      </c>
      <c r="C45" s="260">
        <f>SUMIF($C$3:$C$42,H3,$B$3:$B$42)</f>
        <v>3450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SUMIF($C$3:$C$42,H4,$B$3:$B$42)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SUMIF($C$3:$C$42,H5,$B$3:$B$42)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34</v>
      </c>
      <c r="C48" s="263">
        <f>SUM(C43:C47)</f>
        <v>5600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COUNTIF($E$3:$E$42,H6)</f>
        <v>22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COUNTIF(E3:E42,#REF!)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COUNTIF(E3:E42,H8)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COUNTIF($E$3:$E$42,H7)</f>
        <v>11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COUNTIF($E$3:$E$42,H9)</f>
        <v>1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3" zoomScale="70" zoomScaleNormal="70" workbookViewId="0">
      <selection activeCell="E17" sqref="E17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4216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140</v>
      </c>
      <c r="B3" s="225">
        <v>150</v>
      </c>
      <c r="C3" s="219" t="s">
        <v>13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4212</v>
      </c>
      <c r="B4" s="225">
        <v>200</v>
      </c>
      <c r="C4" s="219" t="s">
        <v>11</v>
      </c>
      <c r="D4" s="219" t="s">
        <v>16</v>
      </c>
      <c r="E4" s="226" t="s">
        <v>3265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4213</v>
      </c>
      <c r="B5" s="225">
        <v>100</v>
      </c>
      <c r="C5" s="219" t="s">
        <v>13</v>
      </c>
      <c r="D5" s="219" t="s">
        <v>16</v>
      </c>
      <c r="E5" s="226" t="s">
        <v>0</v>
      </c>
      <c r="F5" s="227" t="s">
        <v>4217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4214</v>
      </c>
      <c r="B6" s="225">
        <v>150</v>
      </c>
      <c r="C6" s="219" t="s">
        <v>11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4215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4218</v>
      </c>
      <c r="B8" s="225">
        <v>150</v>
      </c>
      <c r="C8" s="219" t="s">
        <v>13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38" t="s">
        <v>4219</v>
      </c>
      <c r="B9" s="228">
        <v>200</v>
      </c>
      <c r="C9" s="229" t="s">
        <v>11</v>
      </c>
      <c r="D9" s="229" t="s">
        <v>2086</v>
      </c>
      <c r="E9" s="230" t="s">
        <v>2</v>
      </c>
      <c r="F9" s="231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4220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4221</v>
      </c>
      <c r="B11" s="217">
        <v>150</v>
      </c>
      <c r="C11" s="218" t="s">
        <v>13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4222</v>
      </c>
      <c r="B12" s="225">
        <v>200</v>
      </c>
      <c r="C12" s="219" t="s">
        <v>11</v>
      </c>
      <c r="D12" s="219" t="s">
        <v>16</v>
      </c>
      <c r="E12" s="226" t="s">
        <v>2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4223</v>
      </c>
      <c r="B13" s="225">
        <v>200</v>
      </c>
      <c r="C13" s="219" t="s">
        <v>11</v>
      </c>
      <c r="D13" s="219" t="s">
        <v>16</v>
      </c>
      <c r="E13" s="226" t="s">
        <v>2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2616</v>
      </c>
      <c r="B14" s="225">
        <v>200</v>
      </c>
      <c r="C14" s="219" t="s">
        <v>11</v>
      </c>
      <c r="D14" s="219" t="s">
        <v>4</v>
      </c>
      <c r="E14" s="226" t="s">
        <v>3265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4224</v>
      </c>
      <c r="B15" s="225">
        <v>150</v>
      </c>
      <c r="C15" s="219" t="s">
        <v>13</v>
      </c>
      <c r="D15" s="219" t="s">
        <v>4</v>
      </c>
      <c r="E15" s="226" t="s">
        <v>0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2231</v>
      </c>
      <c r="B16" s="225">
        <v>200</v>
      </c>
      <c r="C16" s="219" t="s">
        <v>11</v>
      </c>
      <c r="D16" s="219" t="s">
        <v>16</v>
      </c>
      <c r="E16" s="226" t="s">
        <v>3265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4225</v>
      </c>
      <c r="B17" s="225">
        <v>150</v>
      </c>
      <c r="C17" s="219" t="s">
        <v>13</v>
      </c>
      <c r="D17" s="219" t="s">
        <v>2086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/>
      <c r="B18" s="225"/>
      <c r="C18" s="219"/>
      <c r="D18" s="219"/>
      <c r="E18" s="226"/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/>
      <c r="B19" s="225"/>
      <c r="C19" s="219"/>
      <c r="D19" s="219"/>
      <c r="E19" s="226"/>
      <c r="F19" s="226"/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36"/>
      <c r="B22" s="250"/>
      <c r="C22" s="233"/>
      <c r="D22" s="233"/>
      <c r="E22" s="251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24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SUMIF($C$3:$C$42,H1,$B$3:$B$42)</f>
        <v>0</v>
      </c>
      <c r="D43" s="257"/>
      <c r="E43" s="257" t="s">
        <v>16</v>
      </c>
      <c r="F43" s="258">
        <f>SUMIF($D$3:$D$42,I1,$B$3:$B$42)</f>
        <v>1500</v>
      </c>
    </row>
    <row r="44" spans="1:6" ht="30" customHeight="1" x14ac:dyDescent="0.25">
      <c r="A44" s="259" t="s">
        <v>11</v>
      </c>
      <c r="B44" s="259">
        <f>COUNTIF($C$3:$C$42,H2)</f>
        <v>7</v>
      </c>
      <c r="C44" s="260">
        <f>SUMIF($C$3:$C$42,H2,$B$3:$B$42)</f>
        <v>1350</v>
      </c>
      <c r="D44" s="259"/>
      <c r="E44" s="259" t="s">
        <v>4</v>
      </c>
      <c r="F44" s="260">
        <f>SUMIF($D$3:$D$42,I2,$B$3:$B$42)</f>
        <v>350</v>
      </c>
    </row>
    <row r="45" spans="1:6" ht="30" customHeight="1" x14ac:dyDescent="0.25">
      <c r="A45" s="259" t="s">
        <v>29</v>
      </c>
      <c r="B45" s="259">
        <f>COUNTIF($C$3:$C$42,H3)</f>
        <v>8</v>
      </c>
      <c r="C45" s="260">
        <f>SUMIF($C$3:$C$42,H3,$B$3:$B$42)</f>
        <v>1150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SUMIF($C$3:$C$42,H4,$B$3:$B$42)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SUMIF($C$3:$C$42,H5,$B$3:$B$42)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15</v>
      </c>
      <c r="C48" s="263">
        <f>SUM(C43:C47)</f>
        <v>2500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COUNTIF($E$3:$E$42,H6)</f>
        <v>9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COUNTIF(E3:E42,#REF!)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COUNTIF(E3:E42,H8)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COUNTIF($E$3:$E$42,H7)</f>
        <v>3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COUNTIF($E$3:$E$42,H9)</f>
        <v>3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3" zoomScale="70" zoomScaleNormal="70" workbookViewId="0">
      <selection activeCell="E29" sqref="E29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4226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4227</v>
      </c>
      <c r="B3" s="225">
        <v>200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4228</v>
      </c>
      <c r="B4" s="225">
        <v>200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2824</v>
      </c>
      <c r="B5" s="225">
        <v>150</v>
      </c>
      <c r="C5" s="219" t="s">
        <v>13</v>
      </c>
      <c r="D5" s="219" t="s">
        <v>4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4229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4230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4231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4232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4233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114</v>
      </c>
      <c r="B11" s="217">
        <v>200</v>
      </c>
      <c r="C11" s="218" t="s">
        <v>11</v>
      </c>
      <c r="D11" s="218" t="s">
        <v>2086</v>
      </c>
      <c r="E11" s="220" t="s">
        <v>3265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24" t="s">
        <v>4234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4235</v>
      </c>
      <c r="B13" s="225">
        <v>150</v>
      </c>
      <c r="C13" s="219" t="s">
        <v>11</v>
      </c>
      <c r="D13" s="219" t="s">
        <v>16</v>
      </c>
      <c r="E13" s="226" t="s">
        <v>0</v>
      </c>
      <c r="F13" s="227"/>
      <c r="G13" s="68"/>
      <c r="H13" s="68"/>
      <c r="I13" s="68"/>
      <c r="J13" s="69"/>
      <c r="K13" s="69"/>
      <c r="L13" s="69"/>
    </row>
    <row r="14" spans="1:12" ht="30" customHeight="1" x14ac:dyDescent="0.25">
      <c r="A14" s="238" t="s">
        <v>4236</v>
      </c>
      <c r="B14" s="228">
        <v>200</v>
      </c>
      <c r="C14" s="229" t="s">
        <v>11</v>
      </c>
      <c r="D14" s="229" t="s">
        <v>2086</v>
      </c>
      <c r="E14" s="230" t="s">
        <v>2</v>
      </c>
      <c r="F14" s="231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4237</v>
      </c>
      <c r="B15" s="225">
        <v>200</v>
      </c>
      <c r="C15" s="219" t="s">
        <v>11</v>
      </c>
      <c r="D15" s="219" t="s">
        <v>16</v>
      </c>
      <c r="E15" s="226" t="s">
        <v>3265</v>
      </c>
      <c r="F15" s="227"/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4238</v>
      </c>
      <c r="B16" s="225">
        <v>0</v>
      </c>
      <c r="C16" s="219" t="s">
        <v>13</v>
      </c>
      <c r="D16" s="219" t="s">
        <v>2086</v>
      </c>
      <c r="E16" s="226" t="s">
        <v>0</v>
      </c>
      <c r="F16" s="226" t="s">
        <v>4239</v>
      </c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797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4240</v>
      </c>
      <c r="B18" s="225">
        <v>200</v>
      </c>
      <c r="C18" s="219" t="s">
        <v>11</v>
      </c>
      <c r="D18" s="219" t="s">
        <v>16</v>
      </c>
      <c r="E18" s="226" t="s">
        <v>2</v>
      </c>
      <c r="F18" s="226"/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4241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I19" s="29"/>
    </row>
    <row r="20" spans="1:12" ht="30" customHeight="1" x14ac:dyDescent="0.25">
      <c r="A20" s="224" t="s">
        <v>4242</v>
      </c>
      <c r="B20" s="225">
        <v>200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735</v>
      </c>
      <c r="B21" s="225">
        <v>200</v>
      </c>
      <c r="C21" s="219" t="s">
        <v>11</v>
      </c>
      <c r="D21" s="219" t="s">
        <v>2086</v>
      </c>
      <c r="E21" s="226" t="s">
        <v>2</v>
      </c>
      <c r="F21" s="226"/>
      <c r="I21" s="29"/>
    </row>
    <row r="22" spans="1:12" ht="30" customHeight="1" x14ac:dyDescent="0.25">
      <c r="A22" s="236" t="s">
        <v>4243</v>
      </c>
      <c r="B22" s="250">
        <v>150</v>
      </c>
      <c r="C22" s="233" t="s">
        <v>11</v>
      </c>
      <c r="D22" s="233" t="s">
        <v>16</v>
      </c>
      <c r="E22" s="251" t="s">
        <v>2</v>
      </c>
      <c r="F22" s="226" t="s">
        <v>4246</v>
      </c>
      <c r="I22" s="29"/>
    </row>
    <row r="23" spans="1:12" ht="30" customHeight="1" x14ac:dyDescent="0.25">
      <c r="A23" s="224" t="s">
        <v>4244</v>
      </c>
      <c r="B23" s="225">
        <v>150</v>
      </c>
      <c r="C23" s="219" t="s">
        <v>13</v>
      </c>
      <c r="D23" s="219" t="s">
        <v>16</v>
      </c>
      <c r="E23" s="226" t="s">
        <v>0</v>
      </c>
      <c r="F23" s="226"/>
      <c r="I23" s="29"/>
    </row>
    <row r="24" spans="1:12" ht="30" customHeight="1" x14ac:dyDescent="0.25">
      <c r="A24" s="224" t="s">
        <v>4245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  <c r="I24" s="29"/>
    </row>
    <row r="25" spans="1:12" ht="30" customHeight="1" x14ac:dyDescent="0.25">
      <c r="A25" s="224" t="s">
        <v>4247</v>
      </c>
      <c r="B25" s="225">
        <v>150</v>
      </c>
      <c r="C25" s="219" t="s">
        <v>13</v>
      </c>
      <c r="D25" s="219" t="s">
        <v>4</v>
      </c>
      <c r="E25" s="226" t="s">
        <v>0</v>
      </c>
      <c r="F25" s="226"/>
    </row>
    <row r="26" spans="1:12" ht="30" customHeight="1" x14ac:dyDescent="0.25">
      <c r="A26" s="224" t="s">
        <v>1299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24" t="s">
        <v>3418</v>
      </c>
      <c r="B27" s="225">
        <v>200</v>
      </c>
      <c r="C27" s="219" t="s">
        <v>11</v>
      </c>
      <c r="D27" s="219" t="s">
        <v>4</v>
      </c>
      <c r="E27" s="226" t="s">
        <v>3265</v>
      </c>
      <c r="F27" s="226"/>
    </row>
    <row r="28" spans="1:12" ht="30" customHeight="1" x14ac:dyDescent="0.25">
      <c r="A28" s="252" t="s">
        <v>4248</v>
      </c>
      <c r="B28" s="225">
        <v>150</v>
      </c>
      <c r="C28" s="219" t="s">
        <v>13</v>
      </c>
      <c r="D28" s="219" t="s">
        <v>2086</v>
      </c>
      <c r="E28" s="226" t="s">
        <v>0</v>
      </c>
      <c r="F28" s="226"/>
    </row>
    <row r="29" spans="1:12" ht="30" customHeight="1" x14ac:dyDescent="0.25">
      <c r="A29" s="252" t="s">
        <v>4249</v>
      </c>
      <c r="B29" s="225">
        <v>200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SUMIF($C$3:$C$42,H1,$B$3:$B$42)</f>
        <v>0</v>
      </c>
      <c r="D43" s="257"/>
      <c r="E43" s="257" t="s">
        <v>16</v>
      </c>
      <c r="F43" s="258">
        <f>SUMIF($D$3:$D$42,I1,$B$3:$B$42)</f>
        <v>3250</v>
      </c>
    </row>
    <row r="44" spans="1:6" ht="30" customHeight="1" x14ac:dyDescent="0.25">
      <c r="A44" s="259" t="s">
        <v>11</v>
      </c>
      <c r="B44" s="259">
        <f>COUNTIF($C$3:$C$42,H2)</f>
        <v>14</v>
      </c>
      <c r="C44" s="260">
        <f>SUMIF($C$3:$C$42,H2,$B$3:$B$42)</f>
        <v>2700</v>
      </c>
      <c r="D44" s="259"/>
      <c r="E44" s="259" t="s">
        <v>4</v>
      </c>
      <c r="F44" s="260">
        <f>SUMIF($D$3:$D$42,I2,$B$3:$B$42)</f>
        <v>500</v>
      </c>
    </row>
    <row r="45" spans="1:6" ht="30" customHeight="1" x14ac:dyDescent="0.25">
      <c r="A45" s="259" t="s">
        <v>29</v>
      </c>
      <c r="B45" s="259">
        <f>COUNTIF($C$3:$C$42,H3)</f>
        <v>13</v>
      </c>
      <c r="C45" s="260">
        <f>SUMIF($C$3:$C$42,H3,$B$3:$B$42)</f>
        <v>1800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SUMIF($C$3:$C$42,H4,$B$3:$B$42)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SUMIF($C$3:$C$42,H5,$B$3:$B$42)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27</v>
      </c>
      <c r="C48" s="263">
        <f>SUM(C43:C47)</f>
        <v>4500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COUNTIF($E$3:$E$42,H6)</f>
        <v>14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COUNTIF(E3:E42,#REF!)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COUNTIF(E3:E42,H8)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COUNTIF($E$3:$E$42,H7)</f>
        <v>10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COUNTIF($E$3:$E$42,H9)</f>
        <v>3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zoomScale="70" zoomScaleNormal="70" workbookViewId="0">
      <selection activeCell="E33" sqref="E33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8" hidden="1" customWidth="1"/>
    <col min="8" max="8" width="0.140625" hidden="1" customWidth="1"/>
    <col min="9" max="9" width="24.140625" hidden="1" customWidth="1"/>
    <col min="10" max="11" width="12.7109375" hidden="1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4250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4251</v>
      </c>
      <c r="B3" s="225">
        <v>200</v>
      </c>
      <c r="C3" s="219" t="s">
        <v>11</v>
      </c>
      <c r="D3" s="219" t="s">
        <v>16</v>
      </c>
      <c r="E3" s="226" t="s">
        <v>3265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4252</v>
      </c>
      <c r="B4" s="225">
        <v>150</v>
      </c>
      <c r="C4" s="219" t="s">
        <v>12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4253</v>
      </c>
      <c r="B5" s="225">
        <v>20</v>
      </c>
      <c r="C5" s="219" t="s">
        <v>11</v>
      </c>
      <c r="D5" s="219" t="s">
        <v>16</v>
      </c>
      <c r="E5" s="226" t="s">
        <v>3265</v>
      </c>
      <c r="F5" s="227" t="s">
        <v>4256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4254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4255</v>
      </c>
      <c r="B7" s="250">
        <v>200</v>
      </c>
      <c r="C7" s="219" t="s">
        <v>11</v>
      </c>
      <c r="D7" s="219" t="s">
        <v>16</v>
      </c>
      <c r="E7" s="226" t="s">
        <v>3265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4257</v>
      </c>
      <c r="B8" s="225">
        <v>150</v>
      </c>
      <c r="C8" s="219" t="s">
        <v>13</v>
      </c>
      <c r="D8" s="219" t="s">
        <v>2086</v>
      </c>
      <c r="E8" s="226" t="s">
        <v>0</v>
      </c>
      <c r="F8" s="227" t="s">
        <v>3661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2286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30"/>
      <c r="H9" s="135" t="s">
        <v>3265</v>
      </c>
      <c r="I9" s="136"/>
      <c r="J9" s="55"/>
      <c r="K9" s="55"/>
      <c r="L9" s="55"/>
    </row>
    <row r="10" spans="1:12" ht="30" customHeight="1" x14ac:dyDescent="0.25">
      <c r="A10" s="224" t="s">
        <v>4258</v>
      </c>
      <c r="B10" s="225">
        <v>200</v>
      </c>
      <c r="C10" s="219" t="s">
        <v>11</v>
      </c>
      <c r="D10" s="219" t="s">
        <v>4</v>
      </c>
      <c r="E10" s="226" t="s">
        <v>2</v>
      </c>
      <c r="F10" s="227"/>
      <c r="G10" s="68"/>
      <c r="H10" s="253"/>
      <c r="I10" s="68"/>
      <c r="J10" s="69"/>
      <c r="K10" s="55"/>
      <c r="L10" s="55"/>
    </row>
    <row r="11" spans="1:12" ht="30" customHeight="1" x14ac:dyDescent="0.25">
      <c r="A11" s="222" t="s">
        <v>4259</v>
      </c>
      <c r="B11" s="217">
        <v>200</v>
      </c>
      <c r="C11" s="218" t="s">
        <v>11</v>
      </c>
      <c r="D11" s="218" t="s">
        <v>16</v>
      </c>
      <c r="E11" s="220" t="s">
        <v>0</v>
      </c>
      <c r="F11" s="221"/>
      <c r="G11" s="30"/>
      <c r="H11" s="135"/>
      <c r="I11" s="136"/>
      <c r="J11" s="55"/>
      <c r="K11" s="55"/>
      <c r="L11" s="55"/>
    </row>
    <row r="12" spans="1:12" ht="30" customHeight="1" x14ac:dyDescent="0.25">
      <c r="A12" s="238" t="s">
        <v>4260</v>
      </c>
      <c r="B12" s="228">
        <v>200</v>
      </c>
      <c r="C12" s="229" t="s">
        <v>11</v>
      </c>
      <c r="D12" s="229" t="s">
        <v>16</v>
      </c>
      <c r="E12" s="230" t="s">
        <v>2</v>
      </c>
      <c r="F12" s="231"/>
      <c r="G12" s="30"/>
      <c r="H12" s="135"/>
      <c r="I12" s="136"/>
      <c r="J12" s="55"/>
      <c r="K12" s="55"/>
      <c r="L12" s="55"/>
    </row>
    <row r="13" spans="1:12" s="70" customFormat="1" ht="30" customHeight="1" x14ac:dyDescent="0.25">
      <c r="A13" s="224" t="s">
        <v>4261</v>
      </c>
      <c r="B13" s="225">
        <v>150</v>
      </c>
      <c r="C13" s="219" t="s">
        <v>13</v>
      </c>
      <c r="D13" s="219" t="s">
        <v>2086</v>
      </c>
      <c r="E13" s="226" t="s">
        <v>0</v>
      </c>
      <c r="F13" s="227" t="s">
        <v>3661</v>
      </c>
      <c r="G13" s="68"/>
      <c r="H13" s="68"/>
      <c r="I13" s="68"/>
      <c r="J13" s="69"/>
      <c r="K13" s="69"/>
      <c r="L13" s="69"/>
    </row>
    <row r="14" spans="1:12" ht="30" customHeight="1" x14ac:dyDescent="0.25">
      <c r="A14" s="224" t="s">
        <v>4262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ht="30" customHeight="1" x14ac:dyDescent="0.25">
      <c r="A15" s="237" t="s">
        <v>4263</v>
      </c>
      <c r="B15" s="225">
        <v>200</v>
      </c>
      <c r="C15" s="219" t="s">
        <v>11</v>
      </c>
      <c r="D15" s="219" t="s">
        <v>2086</v>
      </c>
      <c r="E15" s="226" t="s">
        <v>3265</v>
      </c>
      <c r="F15" s="227" t="s">
        <v>3661</v>
      </c>
      <c r="G15" s="30"/>
      <c r="H15" s="30"/>
      <c r="I15" s="30"/>
      <c r="J15" s="55"/>
      <c r="K15" s="55"/>
      <c r="L15" s="55"/>
    </row>
    <row r="16" spans="1:12" s="82" customFormat="1" ht="30" customHeight="1" x14ac:dyDescent="0.25">
      <c r="A16" s="224" t="s">
        <v>3453</v>
      </c>
      <c r="B16" s="225">
        <v>200</v>
      </c>
      <c r="C16" s="219" t="s">
        <v>11</v>
      </c>
      <c r="D16" s="219" t="s">
        <v>16</v>
      </c>
      <c r="E16" s="226" t="s">
        <v>2</v>
      </c>
      <c r="F16" s="226"/>
      <c r="G16" s="80"/>
      <c r="H16" s="80"/>
      <c r="I16" s="80"/>
      <c r="J16" s="81"/>
      <c r="K16" s="81"/>
      <c r="L16" s="81"/>
    </row>
    <row r="17" spans="1:12" s="70" customFormat="1" ht="30" customHeight="1" x14ac:dyDescent="0.25">
      <c r="A17" s="224" t="s">
        <v>4264</v>
      </c>
      <c r="B17" s="225">
        <v>150</v>
      </c>
      <c r="C17" s="219" t="s">
        <v>13</v>
      </c>
      <c r="D17" s="219" t="s">
        <v>2086</v>
      </c>
      <c r="E17" s="226" t="s">
        <v>0</v>
      </c>
      <c r="F17" s="226" t="s">
        <v>3661</v>
      </c>
      <c r="G17" s="68"/>
      <c r="H17" s="68"/>
      <c r="I17" s="68"/>
      <c r="J17" s="69"/>
      <c r="K17" s="69"/>
      <c r="L17" s="69"/>
    </row>
    <row r="18" spans="1:12" ht="30" customHeight="1" x14ac:dyDescent="0.25">
      <c r="A18" s="224" t="s">
        <v>4265</v>
      </c>
      <c r="B18" s="225">
        <v>200</v>
      </c>
      <c r="C18" s="219" t="s">
        <v>11</v>
      </c>
      <c r="D18" s="219" t="s">
        <v>2086</v>
      </c>
      <c r="E18" s="226" t="s">
        <v>2</v>
      </c>
      <c r="F18" s="226" t="s">
        <v>3661</v>
      </c>
      <c r="G18" s="30"/>
      <c r="H18" s="30"/>
      <c r="I18" s="30"/>
      <c r="J18" s="55"/>
      <c r="K18" s="55"/>
      <c r="L18" s="55"/>
    </row>
    <row r="19" spans="1:12" ht="30" customHeight="1" x14ac:dyDescent="0.25">
      <c r="A19" s="224" t="s">
        <v>4266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 t="s">
        <v>3661</v>
      </c>
      <c r="I19" s="29"/>
    </row>
    <row r="20" spans="1:12" ht="30" customHeight="1" x14ac:dyDescent="0.25">
      <c r="A20" s="224" t="s">
        <v>4267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4268</v>
      </c>
      <c r="B21" s="225">
        <v>150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36" t="s">
        <v>3307</v>
      </c>
      <c r="B22" s="250">
        <v>200</v>
      </c>
      <c r="C22" s="233" t="s">
        <v>11</v>
      </c>
      <c r="D22" s="233" t="s">
        <v>16</v>
      </c>
      <c r="E22" s="251" t="s">
        <v>2</v>
      </c>
      <c r="F22" s="226"/>
      <c r="I22" s="29"/>
    </row>
    <row r="23" spans="1:12" ht="30" customHeight="1" x14ac:dyDescent="0.25">
      <c r="A23" s="224" t="s">
        <v>4269</v>
      </c>
      <c r="B23" s="225">
        <v>200</v>
      </c>
      <c r="C23" s="219" t="s">
        <v>11</v>
      </c>
      <c r="D23" s="219" t="s">
        <v>16</v>
      </c>
      <c r="E23" s="226" t="s">
        <v>2</v>
      </c>
      <c r="F23" s="226"/>
      <c r="I23" s="29"/>
    </row>
    <row r="24" spans="1:12" ht="30" customHeight="1" x14ac:dyDescent="0.25">
      <c r="A24" s="224" t="s">
        <v>4270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 t="s">
        <v>3661</v>
      </c>
      <c r="I24" s="29"/>
    </row>
    <row r="25" spans="1:12" ht="30" customHeight="1" x14ac:dyDescent="0.25">
      <c r="A25" s="224" t="s">
        <v>3474</v>
      </c>
      <c r="B25" s="225">
        <v>200</v>
      </c>
      <c r="C25" s="219" t="s">
        <v>11</v>
      </c>
      <c r="D25" s="219" t="s">
        <v>2086</v>
      </c>
      <c r="E25" s="226" t="s">
        <v>3265</v>
      </c>
      <c r="F25" s="226" t="s">
        <v>4277</v>
      </c>
    </row>
    <row r="26" spans="1:12" ht="30" customHeight="1" x14ac:dyDescent="0.25">
      <c r="A26" s="224" t="s">
        <v>2440</v>
      </c>
      <c r="B26" s="225">
        <v>200</v>
      </c>
      <c r="C26" s="219" t="s">
        <v>11</v>
      </c>
      <c r="D26" s="219" t="s">
        <v>4</v>
      </c>
      <c r="E26" s="226" t="s">
        <v>3265</v>
      </c>
      <c r="F26" s="226"/>
    </row>
    <row r="27" spans="1:12" ht="30" customHeight="1" x14ac:dyDescent="0.25">
      <c r="A27" s="224" t="s">
        <v>4271</v>
      </c>
      <c r="B27" s="225">
        <v>200</v>
      </c>
      <c r="C27" s="219" t="s">
        <v>11</v>
      </c>
      <c r="D27" s="219" t="s">
        <v>4</v>
      </c>
      <c r="E27" s="226" t="s">
        <v>2</v>
      </c>
      <c r="F27" s="226"/>
    </row>
    <row r="28" spans="1:12" ht="30" customHeight="1" x14ac:dyDescent="0.25">
      <c r="A28" s="252" t="s">
        <v>4272</v>
      </c>
      <c r="B28" s="225">
        <v>150</v>
      </c>
      <c r="C28" s="219" t="s">
        <v>13</v>
      </c>
      <c r="D28" s="219" t="s">
        <v>4</v>
      </c>
      <c r="E28" s="226" t="s">
        <v>0</v>
      </c>
      <c r="F28" s="226"/>
    </row>
    <row r="29" spans="1:12" ht="30" customHeight="1" x14ac:dyDescent="0.25">
      <c r="A29" s="252" t="s">
        <v>4273</v>
      </c>
      <c r="B29" s="225">
        <v>150</v>
      </c>
      <c r="C29" s="219" t="s">
        <v>13</v>
      </c>
      <c r="D29" s="219" t="s">
        <v>2086</v>
      </c>
      <c r="E29" s="226" t="s">
        <v>0</v>
      </c>
      <c r="F29" s="226" t="s">
        <v>3661</v>
      </c>
    </row>
    <row r="30" spans="1:12" ht="30" customHeight="1" x14ac:dyDescent="0.25">
      <c r="A30" s="252" t="s">
        <v>4274</v>
      </c>
      <c r="B30" s="225">
        <v>200</v>
      </c>
      <c r="C30" s="219" t="s">
        <v>11</v>
      </c>
      <c r="D30" s="219" t="s">
        <v>16</v>
      </c>
      <c r="E30" s="226" t="s">
        <v>3265</v>
      </c>
      <c r="F30" s="226"/>
    </row>
    <row r="31" spans="1:12" ht="30" customHeight="1" x14ac:dyDescent="0.25">
      <c r="A31" s="252" t="s">
        <v>4275</v>
      </c>
      <c r="B31" s="225">
        <v>200</v>
      </c>
      <c r="C31" s="219" t="s">
        <v>11</v>
      </c>
      <c r="D31" s="219" t="s">
        <v>2086</v>
      </c>
      <c r="E31" s="226" t="s">
        <v>3265</v>
      </c>
      <c r="F31" s="226"/>
    </row>
    <row r="32" spans="1:12" ht="30" customHeight="1" x14ac:dyDescent="0.25">
      <c r="A32" s="252" t="s">
        <v>4276</v>
      </c>
      <c r="B32" s="225">
        <v>200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4278</v>
      </c>
      <c r="B33" s="225">
        <v>150</v>
      </c>
      <c r="C33" s="219" t="s">
        <v>13</v>
      </c>
      <c r="D33" s="219" t="s">
        <v>4</v>
      </c>
      <c r="E33" s="226" t="s">
        <v>0</v>
      </c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57" t="s">
        <v>10</v>
      </c>
      <c r="B43" s="257">
        <f>COUNTIF($C$3:$C$42,H1)</f>
        <v>1</v>
      </c>
      <c r="C43" s="258">
        <f>SUMIF($C$3:$C$42,H1,$B$3:$B$42)</f>
        <v>150</v>
      </c>
      <c r="D43" s="257"/>
      <c r="E43" s="257" t="s">
        <v>16</v>
      </c>
      <c r="F43" s="258">
        <f>SUMIF($D$3:$D$42,I1,$B$3:$B$42)</f>
        <v>2770</v>
      </c>
    </row>
    <row r="44" spans="1:6" ht="30" customHeight="1" x14ac:dyDescent="0.25">
      <c r="A44" s="259" t="s">
        <v>11</v>
      </c>
      <c r="B44" s="259">
        <f>COUNTIF($C$3:$C$42,H2)</f>
        <v>18</v>
      </c>
      <c r="C44" s="260">
        <f>SUMIF($C$3:$C$42,H2,$B$3:$B$42)</f>
        <v>3420</v>
      </c>
      <c r="D44" s="259"/>
      <c r="E44" s="259" t="s">
        <v>4</v>
      </c>
      <c r="F44" s="260">
        <f>SUMIF($D$3:$D$42,I2,$B$3:$B$42)</f>
        <v>900</v>
      </c>
    </row>
    <row r="45" spans="1:6" ht="30" customHeight="1" x14ac:dyDescent="0.25">
      <c r="A45" s="259" t="s">
        <v>29</v>
      </c>
      <c r="B45" s="259">
        <f>COUNTIF($C$3:$C$42,H3)</f>
        <v>12</v>
      </c>
      <c r="C45" s="260">
        <f>SUMIF($C$3:$C$42,H3,$B$3:$B$42)</f>
        <v>1800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SUMIF($C$3:$C$42,H4,$B$3:$B$42)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SUMIF($C$3:$C$42,H5,$B$3:$B$42)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31</v>
      </c>
      <c r="C48" s="263">
        <f>SUM(C43:C47)</f>
        <v>5370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COUNTIF($E$3:$E$42,H6)</f>
        <v>13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COUNTIF(E3:E42,#REF!)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COUNTIF(E3:E42,H8)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COUNTIF($E$3:$E$42,H7)</f>
        <v>10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COUNTIF($E$3:$E$42,H9)</f>
        <v>8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46" zoomScale="70" zoomScaleNormal="70" workbookViewId="0">
      <selection activeCell="B53" sqref="B53"/>
    </sheetView>
  </sheetViews>
  <sheetFormatPr defaultRowHeight="15" x14ac:dyDescent="0.25"/>
  <cols>
    <col min="1" max="1" width="41.28515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140625" style="1" customWidth="1"/>
    <col min="7" max="7" width="19.85546875" customWidth="1"/>
    <col min="8" max="8" width="24.28515625" customWidth="1"/>
    <col min="9" max="9" width="29.5703125" customWidth="1"/>
    <col min="10" max="11" width="25.710937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4279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4291</v>
      </c>
      <c r="B3" s="225">
        <v>150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4281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4282</v>
      </c>
      <c r="B5" s="225">
        <v>200</v>
      </c>
      <c r="C5" s="219" t="s">
        <v>11</v>
      </c>
      <c r="D5" s="219" t="s">
        <v>2086</v>
      </c>
      <c r="E5" s="226" t="s">
        <v>2</v>
      </c>
      <c r="F5" s="227" t="s">
        <v>3661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4280</v>
      </c>
      <c r="B6" s="225">
        <v>150</v>
      </c>
      <c r="C6" s="219" t="s">
        <v>13</v>
      </c>
      <c r="D6" s="219" t="s">
        <v>2086</v>
      </c>
      <c r="E6" s="226" t="s">
        <v>0</v>
      </c>
      <c r="F6" s="227" t="s">
        <v>3661</v>
      </c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4283</v>
      </c>
      <c r="B7" s="250">
        <v>200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4284</v>
      </c>
      <c r="B8" s="225">
        <v>200</v>
      </c>
      <c r="C8" s="219" t="s">
        <v>11</v>
      </c>
      <c r="D8" s="219" t="s">
        <v>16</v>
      </c>
      <c r="E8" s="226" t="s">
        <v>3265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4285</v>
      </c>
      <c r="B9" s="225">
        <v>150</v>
      </c>
      <c r="C9" s="219" t="s">
        <v>13</v>
      </c>
      <c r="D9" s="219" t="s">
        <v>4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55"/>
    </row>
    <row r="10" spans="1:12" ht="30" customHeight="1" x14ac:dyDescent="0.25">
      <c r="A10" s="222" t="s">
        <v>4286</v>
      </c>
      <c r="B10" s="217">
        <v>200</v>
      </c>
      <c r="C10" s="218" t="s">
        <v>11</v>
      </c>
      <c r="D10" s="218" t="s">
        <v>2086</v>
      </c>
      <c r="E10" s="220" t="s">
        <v>2</v>
      </c>
      <c r="F10" s="221" t="s">
        <v>3661</v>
      </c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3421</v>
      </c>
      <c r="B11" s="225">
        <v>200</v>
      </c>
      <c r="C11" s="219" t="s">
        <v>11</v>
      </c>
      <c r="D11" s="219" t="s">
        <v>16</v>
      </c>
      <c r="E11" s="226" t="s">
        <v>3265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4287</v>
      </c>
      <c r="B12" s="225">
        <v>150</v>
      </c>
      <c r="C12" s="219" t="s">
        <v>13</v>
      </c>
      <c r="D12" s="219" t="s">
        <v>2086</v>
      </c>
      <c r="E12" s="226" t="s">
        <v>0</v>
      </c>
      <c r="F12" s="227" t="s">
        <v>3661</v>
      </c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4288</v>
      </c>
      <c r="B13" s="225">
        <v>150</v>
      </c>
      <c r="C13" s="219" t="s">
        <v>13</v>
      </c>
      <c r="D13" s="219" t="s">
        <v>2086</v>
      </c>
      <c r="E13" s="226" t="s">
        <v>0</v>
      </c>
      <c r="F13" s="227" t="s">
        <v>3661</v>
      </c>
      <c r="G13" s="30"/>
      <c r="H13" s="30"/>
      <c r="I13" s="30"/>
      <c r="J13" s="55"/>
      <c r="K13" s="55"/>
      <c r="L13" s="55"/>
    </row>
    <row r="14" spans="1:12" ht="30" customHeight="1" x14ac:dyDescent="0.25">
      <c r="A14" s="254" t="s">
        <v>4289</v>
      </c>
      <c r="B14" s="228">
        <v>150</v>
      </c>
      <c r="C14" s="229" t="s">
        <v>13</v>
      </c>
      <c r="D14" s="229" t="s">
        <v>4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4290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4292</v>
      </c>
      <c r="B16" s="225">
        <v>200</v>
      </c>
      <c r="C16" s="219" t="s">
        <v>11</v>
      </c>
      <c r="D16" s="219" t="s">
        <v>2086</v>
      </c>
      <c r="E16" s="226" t="s">
        <v>2</v>
      </c>
      <c r="F16" s="226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2048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4293</v>
      </c>
      <c r="B18" s="225">
        <v>200</v>
      </c>
      <c r="C18" s="219" t="s">
        <v>11</v>
      </c>
      <c r="D18" s="219" t="s">
        <v>16</v>
      </c>
      <c r="E18" s="226" t="s">
        <v>2</v>
      </c>
      <c r="F18" s="226"/>
      <c r="I18" s="29"/>
    </row>
    <row r="19" spans="1:12" ht="30" customHeight="1" x14ac:dyDescent="0.25">
      <c r="A19" s="224" t="s">
        <v>4294</v>
      </c>
      <c r="B19" s="225">
        <v>200</v>
      </c>
      <c r="C19" s="219" t="s">
        <v>11</v>
      </c>
      <c r="D19" s="219" t="s">
        <v>16</v>
      </c>
      <c r="E19" s="226" t="s">
        <v>2</v>
      </c>
      <c r="F19" s="226"/>
      <c r="I19" s="29"/>
    </row>
    <row r="20" spans="1:12" ht="30" customHeight="1" x14ac:dyDescent="0.25">
      <c r="A20" s="224" t="s">
        <v>4295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36" t="s">
        <v>4296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/>
      <c r="I21" s="29"/>
    </row>
    <row r="22" spans="1:12" ht="30" customHeight="1" x14ac:dyDescent="0.25">
      <c r="A22" s="224" t="s">
        <v>4297</v>
      </c>
      <c r="B22" s="225">
        <v>150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24" t="s">
        <v>4298</v>
      </c>
      <c r="B23" s="225">
        <v>200</v>
      </c>
      <c r="C23" s="219" t="s">
        <v>11</v>
      </c>
      <c r="D23" s="219" t="s">
        <v>2086</v>
      </c>
      <c r="E23" s="226" t="s">
        <v>3265</v>
      </c>
      <c r="F23" s="226"/>
      <c r="I23" s="29"/>
    </row>
    <row r="24" spans="1:12" ht="30" customHeight="1" x14ac:dyDescent="0.25">
      <c r="A24" s="224" t="s">
        <v>4299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</row>
    <row r="25" spans="1:12" ht="30" customHeight="1" x14ac:dyDescent="0.25">
      <c r="A25" s="224" t="s">
        <v>1740</v>
      </c>
      <c r="B25" s="225">
        <v>200</v>
      </c>
      <c r="C25" s="219" t="s">
        <v>11</v>
      </c>
      <c r="D25" s="219" t="s">
        <v>2086</v>
      </c>
      <c r="E25" s="226" t="s">
        <v>2</v>
      </c>
      <c r="F25" s="226"/>
    </row>
    <row r="26" spans="1:12" ht="30" customHeight="1" x14ac:dyDescent="0.25">
      <c r="A26" s="224" t="s">
        <v>1396</v>
      </c>
      <c r="B26" s="225">
        <v>200</v>
      </c>
      <c r="C26" s="219" t="s">
        <v>11</v>
      </c>
      <c r="D26" s="219" t="s">
        <v>16</v>
      </c>
      <c r="E26" s="226" t="s">
        <v>0</v>
      </c>
      <c r="F26" s="226" t="s">
        <v>1647</v>
      </c>
    </row>
    <row r="27" spans="1:12" ht="30" customHeight="1" x14ac:dyDescent="0.25">
      <c r="A27" s="252" t="s">
        <v>4300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1517</v>
      </c>
      <c r="B28" s="225">
        <v>200</v>
      </c>
      <c r="C28" s="219" t="s">
        <v>11</v>
      </c>
      <c r="D28" s="219" t="s">
        <v>16</v>
      </c>
      <c r="E28" s="226" t="s">
        <v>2</v>
      </c>
      <c r="F28" s="226"/>
    </row>
    <row r="29" spans="1:12" ht="30" customHeight="1" x14ac:dyDescent="0.25">
      <c r="A29" s="252" t="s">
        <v>4301</v>
      </c>
      <c r="B29" s="225">
        <v>200</v>
      </c>
      <c r="C29" s="219" t="s">
        <v>11</v>
      </c>
      <c r="D29" s="219" t="s">
        <v>4</v>
      </c>
      <c r="E29" s="226" t="s">
        <v>2</v>
      </c>
      <c r="F29" s="226"/>
    </row>
    <row r="30" spans="1:12" ht="30" customHeight="1" x14ac:dyDescent="0.25">
      <c r="A30" s="252" t="s">
        <v>2980</v>
      </c>
      <c r="B30" s="225">
        <v>150</v>
      </c>
      <c r="C30" s="219" t="s">
        <v>13</v>
      </c>
      <c r="D30" s="219" t="s">
        <v>2086</v>
      </c>
      <c r="E30" s="226" t="s">
        <v>0</v>
      </c>
      <c r="F30" s="226" t="s">
        <v>3661</v>
      </c>
    </row>
    <row r="31" spans="1:12" ht="30" customHeight="1" x14ac:dyDescent="0.25">
      <c r="A31" s="252" t="s">
        <v>4302</v>
      </c>
      <c r="B31" s="225">
        <v>150</v>
      </c>
      <c r="C31" s="219" t="s">
        <v>13</v>
      </c>
      <c r="D31" s="219" t="s">
        <v>2086</v>
      </c>
      <c r="E31" s="226" t="s">
        <v>0</v>
      </c>
      <c r="F31" s="226"/>
    </row>
    <row r="32" spans="1:12" s="29" customFormat="1" ht="30" customHeight="1" x14ac:dyDescent="0.25">
      <c r="A32" s="272" t="s">
        <v>4303</v>
      </c>
      <c r="B32" s="273">
        <v>200</v>
      </c>
      <c r="C32" s="274" t="s">
        <v>11</v>
      </c>
      <c r="D32" s="274" t="s">
        <v>2086</v>
      </c>
      <c r="E32" s="275" t="s">
        <v>3265</v>
      </c>
      <c r="F32" s="275" t="s">
        <v>4306</v>
      </c>
    </row>
    <row r="33" spans="1:6" ht="30" customHeight="1" x14ac:dyDescent="0.25">
      <c r="A33" s="252" t="s">
        <v>4304</v>
      </c>
      <c r="B33" s="225">
        <v>150</v>
      </c>
      <c r="C33" s="219" t="s">
        <v>13</v>
      </c>
      <c r="D33" s="219" t="s">
        <v>4</v>
      </c>
      <c r="E33" s="226" t="s">
        <v>0</v>
      </c>
      <c r="F33" s="226"/>
    </row>
    <row r="34" spans="1:6" ht="30" customHeight="1" x14ac:dyDescent="0.25">
      <c r="A34" s="252" t="s">
        <v>4305</v>
      </c>
      <c r="B34" s="225">
        <v>200</v>
      </c>
      <c r="C34" s="219" t="s">
        <v>11</v>
      </c>
      <c r="D34" s="219" t="s">
        <v>16</v>
      </c>
      <c r="E34" s="226" t="s">
        <v>2</v>
      </c>
      <c r="F34" s="226"/>
    </row>
    <row r="35" spans="1:6" ht="30" customHeight="1" x14ac:dyDescent="0.25">
      <c r="A35" s="252" t="s">
        <v>4307</v>
      </c>
      <c r="B35" s="225">
        <v>200</v>
      </c>
      <c r="C35" s="219" t="s">
        <v>11</v>
      </c>
      <c r="D35" s="219" t="s">
        <v>2086</v>
      </c>
      <c r="E35" s="226" t="s">
        <v>2</v>
      </c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57" t="s">
        <v>10</v>
      </c>
      <c r="B42" s="257">
        <f>COUNTIF($C$3:$C$41,H1)</f>
        <v>0</v>
      </c>
      <c r="C42" s="258">
        <f>SUMIF($C$3:$C$41,H1,$B$3:$B$41)</f>
        <v>0</v>
      </c>
      <c r="D42" s="257"/>
      <c r="E42" s="257" t="s">
        <v>16</v>
      </c>
      <c r="F42" s="258">
        <f>SUMIF($D$3:$D$41,I1,$B$3:$B$41)</f>
        <v>2650</v>
      </c>
    </row>
    <row r="43" spans="1:6" ht="30" customHeight="1" x14ac:dyDescent="0.25">
      <c r="A43" s="259" t="s">
        <v>11</v>
      </c>
      <c r="B43" s="259">
        <f>COUNTIF($C$3:$C$41,H2)</f>
        <v>16</v>
      </c>
      <c r="C43" s="260">
        <f>SUMIF($C$3:$C$41,H2,$B$3:$B$41)</f>
        <v>3200</v>
      </c>
      <c r="D43" s="259"/>
      <c r="E43" s="259" t="s">
        <v>4</v>
      </c>
      <c r="F43" s="260">
        <f>SUMIF($D$3:$D$41,I2,$B$3:$B$41)</f>
        <v>800</v>
      </c>
    </row>
    <row r="44" spans="1:6" ht="30" customHeight="1" x14ac:dyDescent="0.25">
      <c r="A44" s="259" t="s">
        <v>29</v>
      </c>
      <c r="B44" s="259">
        <f>COUNTIF($C$3:$C$41,H3)</f>
        <v>17</v>
      </c>
      <c r="C44" s="260">
        <f>SUMIF($C$3:$C$41,H3,$B$3:$B$41)</f>
        <v>2550</v>
      </c>
      <c r="D44" s="259"/>
      <c r="E44" s="261"/>
      <c r="F44" s="260"/>
    </row>
    <row r="45" spans="1:6" ht="30" customHeight="1" x14ac:dyDescent="0.25">
      <c r="A45" s="259" t="s">
        <v>8</v>
      </c>
      <c r="B45" s="259">
        <f>COUNTIF($C$3:$C$41,H4)</f>
        <v>0</v>
      </c>
      <c r="C45" s="260">
        <f>SUMIF($C$3:$C$41,H4,$B$3:$B$41)</f>
        <v>0</v>
      </c>
      <c r="D45" s="259"/>
      <c r="E45" s="259"/>
      <c r="F45" s="260"/>
    </row>
    <row r="46" spans="1:6" ht="30" customHeight="1" x14ac:dyDescent="0.25">
      <c r="A46" s="259" t="s">
        <v>7</v>
      </c>
      <c r="B46" s="259">
        <f>COUNTIF($C$3:$C$41,H5)</f>
        <v>0</v>
      </c>
      <c r="C46" s="260">
        <f>SUMIF($C$3:$C$41,H5,$B$3:$B$41)</f>
        <v>0</v>
      </c>
      <c r="D46" s="259"/>
      <c r="E46" s="259"/>
      <c r="F46" s="260"/>
    </row>
    <row r="47" spans="1:6" ht="30" customHeight="1" x14ac:dyDescent="0.25">
      <c r="A47" s="262" t="s">
        <v>23</v>
      </c>
      <c r="B47" s="262">
        <f>SUM(B42:B46)</f>
        <v>33</v>
      </c>
      <c r="C47" s="263">
        <f>SUM(C42:C46)</f>
        <v>5750</v>
      </c>
      <c r="D47" s="262"/>
      <c r="E47" s="264"/>
      <c r="F47" s="265"/>
    </row>
    <row r="48" spans="1:6" ht="30" customHeight="1" x14ac:dyDescent="0.25">
      <c r="A48" s="259" t="s">
        <v>25</v>
      </c>
      <c r="B48" s="262">
        <f>COUNTIF($E$3:$E$41,H6)</f>
        <v>18</v>
      </c>
      <c r="C48" s="322"/>
      <c r="D48" s="323"/>
      <c r="E48" s="323"/>
      <c r="F48" s="324"/>
    </row>
    <row r="49" spans="1:6" ht="30" customHeight="1" x14ac:dyDescent="0.25">
      <c r="A49" s="259" t="s">
        <v>31</v>
      </c>
      <c r="B49" s="262">
        <f>COUNTIF(E3:E41,#REF!)</f>
        <v>0</v>
      </c>
      <c r="C49" s="325"/>
      <c r="D49" s="326"/>
      <c r="E49" s="326"/>
      <c r="F49" s="327"/>
    </row>
    <row r="50" spans="1:6" ht="30" customHeight="1" x14ac:dyDescent="0.25">
      <c r="A50" s="259" t="s">
        <v>33</v>
      </c>
      <c r="B50" s="262">
        <f>COUNTIF(E3:E41,H8)</f>
        <v>0</v>
      </c>
      <c r="C50" s="325"/>
      <c r="D50" s="326"/>
      <c r="E50" s="326"/>
      <c r="F50" s="327"/>
    </row>
    <row r="51" spans="1:6" ht="30" customHeight="1" x14ac:dyDescent="0.25">
      <c r="A51" s="259" t="s">
        <v>24</v>
      </c>
      <c r="B51" s="262">
        <f>COUNTIF($E$3:$E$41,H7)</f>
        <v>11</v>
      </c>
      <c r="C51" s="325"/>
      <c r="D51" s="326"/>
      <c r="E51" s="326"/>
      <c r="F51" s="327"/>
    </row>
    <row r="52" spans="1:6" ht="30" customHeight="1" x14ac:dyDescent="0.25">
      <c r="A52" s="259" t="s">
        <v>26</v>
      </c>
      <c r="B52" s="262">
        <v>4</v>
      </c>
      <c r="C52" s="328"/>
      <c r="D52" s="329"/>
      <c r="E52" s="329"/>
      <c r="F52" s="330"/>
    </row>
    <row r="53" spans="1:6" x14ac:dyDescent="0.25">
      <c r="A53" s="29"/>
      <c r="B53" s="29"/>
      <c r="C53" s="29"/>
      <c r="D53" s="29"/>
      <c r="E53" s="34"/>
      <c r="F53" s="34"/>
    </row>
  </sheetData>
  <mergeCells count="3">
    <mergeCell ref="A1:D1"/>
    <mergeCell ref="E1:F1"/>
    <mergeCell ref="C48:F52"/>
  </mergeCells>
  <dataValidations count="3">
    <dataValidation type="list" allowBlank="1" showInputMessage="1" showErrorMessage="1" sqref="C3:C41">
      <formula1>$H$1:$H$5</formula1>
    </dataValidation>
    <dataValidation type="list" allowBlank="1" showInputMessage="1" showErrorMessage="1" sqref="D3:D41">
      <formula1>$I$1:$I$5</formula1>
    </dataValidation>
    <dataValidation type="list" allowBlank="1" showInputMessage="1" showErrorMessage="1" sqref="E3:E41">
      <formula1>$H$6:$H$8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1" zoomScale="70" zoomScaleNormal="70" workbookViewId="0">
      <selection activeCell="B52" sqref="B52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19.85546875" hidden="1" customWidth="1"/>
    <col min="8" max="8" width="0.28515625" customWidth="1"/>
    <col min="9" max="9" width="34.7109375" hidden="1" customWidth="1"/>
    <col min="10" max="10" width="35.28515625" hidden="1" customWidth="1"/>
    <col min="11" max="11" width="0.1406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4308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4309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4310</v>
      </c>
      <c r="B4" s="225">
        <v>150</v>
      </c>
      <c r="C4" s="219" t="s">
        <v>13</v>
      </c>
      <c r="D4" s="219" t="s">
        <v>2086</v>
      </c>
      <c r="E4" s="226" t="s">
        <v>0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4311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1501</v>
      </c>
      <c r="B6" s="225">
        <v>200</v>
      </c>
      <c r="C6" s="219" t="s">
        <v>11</v>
      </c>
      <c r="D6" s="219" t="s">
        <v>4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2543</v>
      </c>
      <c r="B7" s="250">
        <v>100</v>
      </c>
      <c r="C7" s="219" t="s">
        <v>13</v>
      </c>
      <c r="D7" s="219" t="s">
        <v>16</v>
      </c>
      <c r="E7" s="226" t="s">
        <v>0</v>
      </c>
      <c r="F7" s="227" t="s">
        <v>4319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4312</v>
      </c>
      <c r="B8" s="225">
        <v>150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77" t="s">
        <v>4339</v>
      </c>
      <c r="B9" s="278">
        <v>150</v>
      </c>
      <c r="C9" s="279" t="s">
        <v>13</v>
      </c>
      <c r="D9" s="279" t="s">
        <v>16</v>
      </c>
      <c r="E9" s="280" t="s">
        <v>0</v>
      </c>
      <c r="F9" s="281" t="s">
        <v>4313</v>
      </c>
      <c r="G9" s="68"/>
      <c r="H9" s="253" t="s">
        <v>1458</v>
      </c>
      <c r="I9" s="68"/>
      <c r="J9" s="69"/>
      <c r="K9" s="55"/>
      <c r="L9" s="282" t="s">
        <v>0</v>
      </c>
    </row>
    <row r="10" spans="1:12" ht="30" customHeight="1" x14ac:dyDescent="0.25">
      <c r="A10" s="224" t="s">
        <v>4314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55"/>
    </row>
    <row r="11" spans="1:12" ht="30" customHeight="1" x14ac:dyDescent="0.25">
      <c r="A11" s="224" t="s">
        <v>1826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2015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4315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30"/>
      <c r="H13" s="30"/>
      <c r="I13" s="30"/>
      <c r="J13" s="55"/>
      <c r="K13" s="55"/>
      <c r="L13" s="55"/>
    </row>
    <row r="14" spans="1:12" ht="30" customHeight="1" x14ac:dyDescent="0.25">
      <c r="A14" s="237" t="s">
        <v>4316</v>
      </c>
      <c r="B14" s="225">
        <v>200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4317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4318</v>
      </c>
      <c r="B16" s="225">
        <v>150</v>
      </c>
      <c r="C16" s="219" t="s">
        <v>13</v>
      </c>
      <c r="D16" s="219" t="s">
        <v>4</v>
      </c>
      <c r="E16" s="226" t="s">
        <v>0</v>
      </c>
      <c r="F16" s="226"/>
      <c r="G16" s="68"/>
      <c r="H16" s="68"/>
      <c r="I16" s="68"/>
      <c r="J16" s="69"/>
      <c r="K16" s="69"/>
      <c r="L16" s="69"/>
    </row>
    <row r="17" spans="1:12" ht="30" customHeight="1" x14ac:dyDescent="0.25">
      <c r="A17" s="238" t="s">
        <v>4320</v>
      </c>
      <c r="B17" s="228">
        <v>150</v>
      </c>
      <c r="C17" s="229" t="s">
        <v>13</v>
      </c>
      <c r="D17" s="229" t="s">
        <v>16</v>
      </c>
      <c r="E17" s="230" t="s">
        <v>0</v>
      </c>
      <c r="F17" s="230"/>
      <c r="G17" s="30"/>
      <c r="H17" s="30"/>
      <c r="I17" s="30"/>
      <c r="J17" s="55"/>
      <c r="K17" s="55"/>
      <c r="L17" s="55"/>
    </row>
    <row r="18" spans="1:12" ht="30" customHeight="1" x14ac:dyDescent="0.25">
      <c r="A18" s="276" t="s">
        <v>4321</v>
      </c>
      <c r="B18" s="273">
        <v>0</v>
      </c>
      <c r="C18" s="274" t="s">
        <v>11</v>
      </c>
      <c r="D18" s="274" t="s">
        <v>16</v>
      </c>
      <c r="E18" s="275" t="s">
        <v>2</v>
      </c>
      <c r="F18" s="275" t="s">
        <v>4322</v>
      </c>
      <c r="I18" s="29"/>
    </row>
    <row r="19" spans="1:12" ht="30" customHeight="1" x14ac:dyDescent="0.25">
      <c r="A19" s="224" t="s">
        <v>4323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 t="s">
        <v>3661</v>
      </c>
      <c r="I19" s="29"/>
    </row>
    <row r="20" spans="1:12" ht="30" customHeight="1" x14ac:dyDescent="0.25">
      <c r="A20" s="224" t="s">
        <v>4324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36" t="s">
        <v>3259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 t="s">
        <v>3661</v>
      </c>
      <c r="I21" s="29"/>
    </row>
    <row r="22" spans="1:12" ht="30" customHeight="1" x14ac:dyDescent="0.25">
      <c r="A22" s="224" t="s">
        <v>4325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24" t="s">
        <v>4326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 t="s">
        <v>3661</v>
      </c>
      <c r="I23" s="29"/>
    </row>
    <row r="24" spans="1:12" ht="30" customHeight="1" x14ac:dyDescent="0.25">
      <c r="A24" s="224" t="s">
        <v>4327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 t="s">
        <v>3661</v>
      </c>
    </row>
    <row r="25" spans="1:12" ht="30" customHeight="1" x14ac:dyDescent="0.25">
      <c r="A25" s="224" t="s">
        <v>815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4328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4329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4335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4330</v>
      </c>
      <c r="B29" s="225">
        <v>150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4331</v>
      </c>
      <c r="B30" s="225">
        <v>150</v>
      </c>
      <c r="C30" s="219" t="s">
        <v>13</v>
      </c>
      <c r="D30" s="219" t="s">
        <v>2086</v>
      </c>
      <c r="E30" s="226" t="s">
        <v>0</v>
      </c>
      <c r="F30" s="226" t="s">
        <v>3661</v>
      </c>
    </row>
    <row r="31" spans="1:12" s="29" customFormat="1" ht="30" customHeight="1" x14ac:dyDescent="0.25">
      <c r="A31" s="252" t="s">
        <v>4332</v>
      </c>
      <c r="B31" s="225">
        <v>200</v>
      </c>
      <c r="C31" s="219" t="s">
        <v>11</v>
      </c>
      <c r="D31" s="219" t="s">
        <v>2086</v>
      </c>
      <c r="E31" s="226" t="s">
        <v>2</v>
      </c>
      <c r="F31" s="226" t="s">
        <v>3661</v>
      </c>
    </row>
    <row r="32" spans="1:12" ht="30" customHeight="1" x14ac:dyDescent="0.25">
      <c r="A32" s="252" t="s">
        <v>4333</v>
      </c>
      <c r="B32" s="225">
        <v>200</v>
      </c>
      <c r="C32" s="219" t="s">
        <v>11</v>
      </c>
      <c r="D32" s="219" t="s">
        <v>16</v>
      </c>
      <c r="E32" s="226" t="s">
        <v>1458</v>
      </c>
      <c r="F32" s="226"/>
    </row>
    <row r="33" spans="1:6" ht="30" customHeight="1" x14ac:dyDescent="0.25">
      <c r="A33" s="252" t="s">
        <v>4334</v>
      </c>
      <c r="B33" s="225">
        <v>200</v>
      </c>
      <c r="C33" s="219" t="s">
        <v>11</v>
      </c>
      <c r="D33" s="219" t="s">
        <v>16</v>
      </c>
      <c r="E33" s="226" t="s">
        <v>1458</v>
      </c>
      <c r="F33" s="226"/>
    </row>
    <row r="34" spans="1:6" ht="30" customHeight="1" x14ac:dyDescent="0.25">
      <c r="A34" s="252" t="s">
        <v>4336</v>
      </c>
      <c r="B34" s="225">
        <v>150</v>
      </c>
      <c r="C34" s="219" t="s">
        <v>13</v>
      </c>
      <c r="D34" s="219" t="s">
        <v>4</v>
      </c>
      <c r="E34" s="226" t="s">
        <v>0</v>
      </c>
      <c r="F34" s="226"/>
    </row>
    <row r="35" spans="1:6" ht="30" customHeight="1" x14ac:dyDescent="0.25">
      <c r="A35" s="252" t="s">
        <v>4337</v>
      </c>
      <c r="B35" s="225">
        <v>200</v>
      </c>
      <c r="C35" s="219" t="s">
        <v>11</v>
      </c>
      <c r="D35" s="219" t="s">
        <v>16</v>
      </c>
      <c r="E35" s="226" t="s">
        <v>2</v>
      </c>
      <c r="F35" s="226"/>
    </row>
    <row r="36" spans="1:6" ht="30" customHeight="1" x14ac:dyDescent="0.25">
      <c r="A36" s="252" t="s">
        <v>4338</v>
      </c>
      <c r="B36" s="225">
        <v>150</v>
      </c>
      <c r="C36" s="219" t="s">
        <v>13</v>
      </c>
      <c r="D36" s="219" t="s">
        <v>16</v>
      </c>
      <c r="E36" s="226" t="s">
        <v>0</v>
      </c>
      <c r="F36" s="226"/>
    </row>
    <row r="37" spans="1:6" ht="30" customHeight="1" x14ac:dyDescent="0.25">
      <c r="A37" s="252" t="s">
        <v>4340</v>
      </c>
      <c r="B37" s="225">
        <v>150</v>
      </c>
      <c r="C37" s="219" t="s">
        <v>13</v>
      </c>
      <c r="D37" s="219" t="s">
        <v>2086</v>
      </c>
      <c r="E37" s="226" t="s">
        <v>0</v>
      </c>
      <c r="F37" s="226" t="s">
        <v>3661</v>
      </c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24"/>
      <c r="B40" s="225"/>
      <c r="C40" s="219"/>
      <c r="D40" s="219"/>
      <c r="E40" s="226"/>
      <c r="F40" s="226"/>
    </row>
    <row r="41" spans="1:6" ht="30" customHeight="1" x14ac:dyDescent="0.25">
      <c r="A41" s="257" t="s">
        <v>10</v>
      </c>
      <c r="B41" s="257">
        <f>COUNTIF($C$3:$C$40,H1)</f>
        <v>0</v>
      </c>
      <c r="C41" s="258">
        <f>SUMIF($C$3:$C$40,H1,$B$3:$B$40)</f>
        <v>0</v>
      </c>
      <c r="D41" s="257"/>
      <c r="E41" s="257" t="s">
        <v>16</v>
      </c>
      <c r="F41" s="258">
        <f>SUMIF($D$3:$D$40,I1,$B$3:$B$40)</f>
        <v>3600</v>
      </c>
    </row>
    <row r="42" spans="1:6" ht="30" customHeight="1" x14ac:dyDescent="0.25">
      <c r="A42" s="259" t="s">
        <v>11</v>
      </c>
      <c r="B42" s="259">
        <f>COUNTIF($C$3:$C$40,H2)</f>
        <v>10</v>
      </c>
      <c r="C42" s="260">
        <f>SUMIF($C$3:$C$40,H2,$B$3:$B$40)</f>
        <v>1800</v>
      </c>
      <c r="D42" s="259"/>
      <c r="E42" s="259" t="s">
        <v>4</v>
      </c>
      <c r="F42" s="260">
        <f>SUMIF($D$3:$D$40,I2,$B$3:$B$40)</f>
        <v>650</v>
      </c>
    </row>
    <row r="43" spans="1:6" ht="30" customHeight="1" x14ac:dyDescent="0.25">
      <c r="A43" s="259" t="s">
        <v>29</v>
      </c>
      <c r="B43" s="259">
        <f>COUNTIF($C$3:$C$40,H3)</f>
        <v>25</v>
      </c>
      <c r="C43" s="260">
        <f>SUMIF($C$3:$C$40,H3,$B$3:$B$40)</f>
        <v>3700</v>
      </c>
      <c r="D43" s="259"/>
      <c r="E43" s="261"/>
      <c r="F43" s="260"/>
    </row>
    <row r="44" spans="1:6" ht="30" customHeight="1" x14ac:dyDescent="0.25">
      <c r="A44" s="259" t="s">
        <v>8</v>
      </c>
      <c r="B44" s="259">
        <f>COUNTIF($C$3:$C$40,H4)</f>
        <v>0</v>
      </c>
      <c r="C44" s="260">
        <f>SUMIF($C$3:$C$40,H4,$B$3:$B$40)</f>
        <v>0</v>
      </c>
      <c r="D44" s="259"/>
      <c r="E44" s="259"/>
      <c r="F44" s="260"/>
    </row>
    <row r="45" spans="1:6" ht="30" customHeight="1" x14ac:dyDescent="0.25">
      <c r="A45" s="259" t="s">
        <v>7</v>
      </c>
      <c r="B45" s="259">
        <f>COUNTIF($C$3:$C$40,H5)</f>
        <v>0</v>
      </c>
      <c r="C45" s="260">
        <f>SUMIF($C$3:$C$40,H5,$B$3:$B$40)</f>
        <v>0</v>
      </c>
      <c r="D45" s="259"/>
      <c r="E45" s="259"/>
      <c r="F45" s="260"/>
    </row>
    <row r="46" spans="1:6" ht="30" customHeight="1" x14ac:dyDescent="0.25">
      <c r="A46" s="262" t="s">
        <v>23</v>
      </c>
      <c r="B46" s="262">
        <f>SUM(B41:B45)</f>
        <v>35</v>
      </c>
      <c r="C46" s="263">
        <f>SUM(C41:C45)</f>
        <v>5500</v>
      </c>
      <c r="D46" s="262"/>
      <c r="E46" s="264"/>
      <c r="F46" s="265"/>
    </row>
    <row r="47" spans="1:6" ht="30" customHeight="1" x14ac:dyDescent="0.25">
      <c r="A47" s="259" t="s">
        <v>25</v>
      </c>
      <c r="B47" s="262">
        <f>COUNTIF($E$3:$E$40,H6)</f>
        <v>25</v>
      </c>
      <c r="C47" s="322"/>
      <c r="D47" s="323"/>
      <c r="E47" s="323"/>
      <c r="F47" s="324"/>
    </row>
    <row r="48" spans="1:6" ht="30" customHeight="1" x14ac:dyDescent="0.25">
      <c r="A48" s="259" t="s">
        <v>31</v>
      </c>
      <c r="B48" s="262">
        <f>COUNTIF(E3:E40,#REF!)</f>
        <v>0</v>
      </c>
      <c r="C48" s="325"/>
      <c r="D48" s="326"/>
      <c r="E48" s="326"/>
      <c r="F48" s="327"/>
    </row>
    <row r="49" spans="1:6" ht="30" customHeight="1" x14ac:dyDescent="0.25">
      <c r="A49" s="259" t="s">
        <v>33</v>
      </c>
      <c r="B49" s="262">
        <f>COUNTIF(E3:E40,H8)</f>
        <v>0</v>
      </c>
      <c r="C49" s="325"/>
      <c r="D49" s="326"/>
      <c r="E49" s="326"/>
      <c r="F49" s="327"/>
    </row>
    <row r="50" spans="1:6" ht="30" customHeight="1" x14ac:dyDescent="0.25">
      <c r="A50" s="259" t="s">
        <v>24</v>
      </c>
      <c r="B50" s="262">
        <f>COUNTIF($E$3:$E$40,H7)</f>
        <v>8</v>
      </c>
      <c r="C50" s="325"/>
      <c r="D50" s="326"/>
      <c r="E50" s="326"/>
      <c r="F50" s="327"/>
    </row>
    <row r="51" spans="1:6" ht="30" customHeight="1" x14ac:dyDescent="0.25">
      <c r="A51" s="259" t="s">
        <v>26</v>
      </c>
      <c r="B51" s="262">
        <v>2</v>
      </c>
      <c r="C51" s="328"/>
      <c r="D51" s="329"/>
      <c r="E51" s="329"/>
      <c r="F51" s="330"/>
    </row>
    <row r="52" spans="1:6" x14ac:dyDescent="0.25">
      <c r="A52" s="29"/>
      <c r="B52" s="29"/>
      <c r="C52" s="29"/>
      <c r="D52" s="29"/>
      <c r="E52" s="34"/>
      <c r="F52" s="34"/>
    </row>
  </sheetData>
  <mergeCells count="3">
    <mergeCell ref="A1:D1"/>
    <mergeCell ref="E1:F1"/>
    <mergeCell ref="C47:F51"/>
  </mergeCells>
  <dataValidations count="4">
    <dataValidation type="list" allowBlank="1" showInputMessage="1" showErrorMessage="1" sqref="E3:E31">
      <formula1>$H$6:$H$8</formula1>
    </dataValidation>
    <dataValidation type="list" allowBlank="1" showInputMessage="1" showErrorMessage="1" sqref="D3:D40">
      <formula1>$I$1:$I$5</formula1>
    </dataValidation>
    <dataValidation type="list" allowBlank="1" showInputMessage="1" showErrorMessage="1" sqref="C3:C40">
      <formula1>$H$1:$H$5</formula1>
    </dataValidation>
    <dataValidation type="list" allowBlank="1" showInputMessage="1" showErrorMessage="1" sqref="E32:E40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6" zoomScale="70" zoomScaleNormal="70" workbookViewId="0">
      <selection activeCell="B52" sqref="B52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0.28515625" hidden="1" customWidth="1"/>
    <col min="8" max="8" width="23.140625" hidden="1" customWidth="1"/>
    <col min="9" max="9" width="27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4341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4342</v>
      </c>
      <c r="B3" s="225">
        <v>150</v>
      </c>
      <c r="C3" s="219" t="s">
        <v>13</v>
      </c>
      <c r="D3" s="219" t="s">
        <v>2086</v>
      </c>
      <c r="E3" s="226" t="s">
        <v>0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4343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4344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1903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4345</v>
      </c>
      <c r="B7" s="250">
        <v>200</v>
      </c>
      <c r="C7" s="219" t="s">
        <v>11</v>
      </c>
      <c r="D7" s="219" t="s">
        <v>16</v>
      </c>
      <c r="E7" s="226" t="s">
        <v>2</v>
      </c>
      <c r="F7" s="227" t="s">
        <v>2157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4346</v>
      </c>
      <c r="B8" s="225">
        <v>150</v>
      </c>
      <c r="C8" s="219" t="s">
        <v>13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4347</v>
      </c>
      <c r="B9" s="225">
        <v>200</v>
      </c>
      <c r="C9" s="219" t="s">
        <v>11</v>
      </c>
      <c r="D9" s="219" t="s">
        <v>2086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2704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4348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38" t="s">
        <v>4349</v>
      </c>
      <c r="B12" s="228">
        <v>150</v>
      </c>
      <c r="C12" s="229" t="s">
        <v>13</v>
      </c>
      <c r="D12" s="229" t="s">
        <v>16</v>
      </c>
      <c r="E12" s="230" t="s">
        <v>0</v>
      </c>
      <c r="F12" s="231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4350</v>
      </c>
      <c r="B13" s="225">
        <v>200</v>
      </c>
      <c r="C13" s="219" t="s">
        <v>11</v>
      </c>
      <c r="D13" s="219" t="s">
        <v>16</v>
      </c>
      <c r="E13" s="226" t="s">
        <v>1458</v>
      </c>
      <c r="F13" s="227"/>
      <c r="G13" s="30"/>
      <c r="H13" s="30"/>
      <c r="I13" s="30"/>
      <c r="J13" s="55"/>
      <c r="K13" s="55"/>
      <c r="L13" s="55"/>
    </row>
    <row r="14" spans="1:12" ht="30" customHeight="1" x14ac:dyDescent="0.25">
      <c r="A14" s="237" t="s">
        <v>314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 t="s">
        <v>3661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2069</v>
      </c>
      <c r="B15" s="225">
        <v>200</v>
      </c>
      <c r="C15" s="219" t="s">
        <v>11</v>
      </c>
      <c r="D15" s="219" t="s">
        <v>16</v>
      </c>
      <c r="E15" s="226" t="s">
        <v>2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4355</v>
      </c>
      <c r="B16" s="225">
        <v>150</v>
      </c>
      <c r="C16" s="219" t="s">
        <v>13</v>
      </c>
      <c r="D16" s="219" t="s">
        <v>16</v>
      </c>
      <c r="E16" s="226" t="s">
        <v>0</v>
      </c>
      <c r="F16" s="226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4351</v>
      </c>
      <c r="B17" s="225">
        <v>200</v>
      </c>
      <c r="C17" s="219" t="s">
        <v>11</v>
      </c>
      <c r="D17" s="219" t="s">
        <v>2086</v>
      </c>
      <c r="E17" s="226" t="s">
        <v>1458</v>
      </c>
      <c r="F17" s="226" t="s">
        <v>4356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4352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4353</v>
      </c>
      <c r="B19" s="225">
        <v>200</v>
      </c>
      <c r="C19" s="219" t="s">
        <v>11</v>
      </c>
      <c r="D19" s="219" t="s">
        <v>4</v>
      </c>
      <c r="E19" s="226" t="s">
        <v>1458</v>
      </c>
      <c r="F19" s="226" t="s">
        <v>4363</v>
      </c>
      <c r="I19" s="29"/>
    </row>
    <row r="20" spans="1:12" ht="30" customHeight="1" x14ac:dyDescent="0.25">
      <c r="A20" s="224" t="s">
        <v>4354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36" t="s">
        <v>4357</v>
      </c>
      <c r="B21" s="250">
        <v>150</v>
      </c>
      <c r="C21" s="233" t="s">
        <v>13</v>
      </c>
      <c r="D21" s="233" t="s">
        <v>16</v>
      </c>
      <c r="E21" s="251" t="s">
        <v>0</v>
      </c>
      <c r="F21" s="226" t="s">
        <v>3661</v>
      </c>
      <c r="I21" s="29"/>
    </row>
    <row r="22" spans="1:12" ht="30" customHeight="1" x14ac:dyDescent="0.25">
      <c r="A22" s="224" t="s">
        <v>4358</v>
      </c>
      <c r="B22" s="225">
        <v>200</v>
      </c>
      <c r="C22" s="219" t="s">
        <v>11</v>
      </c>
      <c r="D22" s="219" t="s">
        <v>2086</v>
      </c>
      <c r="E22" s="226" t="s">
        <v>2</v>
      </c>
      <c r="F22" s="226" t="s">
        <v>4362</v>
      </c>
      <c r="I22" s="29"/>
    </row>
    <row r="23" spans="1:12" ht="30" customHeight="1" x14ac:dyDescent="0.25">
      <c r="A23" s="224" t="s">
        <v>4359</v>
      </c>
      <c r="B23" s="225">
        <v>150</v>
      </c>
      <c r="C23" s="219" t="s">
        <v>13</v>
      </c>
      <c r="D23" s="219" t="s">
        <v>16</v>
      </c>
      <c r="E23" s="226" t="s">
        <v>0</v>
      </c>
      <c r="F23" s="226"/>
      <c r="I23" s="29"/>
    </row>
    <row r="24" spans="1:12" ht="30" customHeight="1" x14ac:dyDescent="0.25">
      <c r="A24" s="224" t="s">
        <v>4360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</row>
    <row r="25" spans="1:12" ht="30" customHeight="1" x14ac:dyDescent="0.25">
      <c r="A25" s="224" t="s">
        <v>4361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589</v>
      </c>
      <c r="B26" s="225">
        <v>150</v>
      </c>
      <c r="C26" s="219" t="s">
        <v>13</v>
      </c>
      <c r="D26" s="219" t="s">
        <v>2086</v>
      </c>
      <c r="E26" s="226" t="s">
        <v>0</v>
      </c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s="29" customFormat="1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24"/>
      <c r="B40" s="225"/>
      <c r="C40" s="219"/>
      <c r="D40" s="219"/>
      <c r="E40" s="226"/>
      <c r="F40" s="226"/>
    </row>
    <row r="41" spans="1:6" ht="30" customHeight="1" x14ac:dyDescent="0.25">
      <c r="A41" s="257" t="s">
        <v>10</v>
      </c>
      <c r="B41" s="257">
        <f>COUNTIF($C$3:$C$40,H1)</f>
        <v>0</v>
      </c>
      <c r="C41" s="258">
        <f>SUMIF($C$3:$C$40,H1,$B$3:$B$40)</f>
        <v>0</v>
      </c>
      <c r="D41" s="257"/>
      <c r="E41" s="257" t="s">
        <v>16</v>
      </c>
      <c r="F41" s="258">
        <f>SUMIF($D$3:$D$40,I1,$B$3:$B$40)</f>
        <v>2600</v>
      </c>
    </row>
    <row r="42" spans="1:6" ht="30" customHeight="1" x14ac:dyDescent="0.25">
      <c r="A42" s="259" t="s">
        <v>11</v>
      </c>
      <c r="B42" s="259">
        <f>COUNTIF($C$3:$C$40,H2)</f>
        <v>8</v>
      </c>
      <c r="C42" s="260">
        <f>SUMIF($C$3:$C$40,H2,$B$3:$B$40)</f>
        <v>1600</v>
      </c>
      <c r="D42" s="259"/>
      <c r="E42" s="259" t="s">
        <v>4</v>
      </c>
      <c r="F42" s="260">
        <f>SUMIF($D$3:$D$40,I2,$B$3:$B$40)</f>
        <v>200</v>
      </c>
    </row>
    <row r="43" spans="1:6" ht="30" customHeight="1" x14ac:dyDescent="0.25">
      <c r="A43" s="259" t="s">
        <v>29</v>
      </c>
      <c r="B43" s="259">
        <f>COUNTIF($C$3:$C$40,H3)</f>
        <v>16</v>
      </c>
      <c r="C43" s="260">
        <f>SUMIF($C$3:$C$40,H3,$B$3:$B$40)</f>
        <v>2400</v>
      </c>
      <c r="D43" s="259"/>
      <c r="E43" s="261"/>
      <c r="F43" s="260"/>
    </row>
    <row r="44" spans="1:6" ht="30" customHeight="1" x14ac:dyDescent="0.25">
      <c r="A44" s="259" t="s">
        <v>8</v>
      </c>
      <c r="B44" s="259">
        <f>COUNTIF($C$3:$C$40,H4)</f>
        <v>0</v>
      </c>
      <c r="C44" s="260">
        <f>SUMIF($C$3:$C$40,H4,$B$3:$B$40)</f>
        <v>0</v>
      </c>
      <c r="D44" s="259"/>
      <c r="E44" s="259"/>
      <c r="F44" s="260"/>
    </row>
    <row r="45" spans="1:6" ht="30" customHeight="1" x14ac:dyDescent="0.25">
      <c r="A45" s="259" t="s">
        <v>7</v>
      </c>
      <c r="B45" s="259">
        <f>COUNTIF($C$3:$C$40,H5)</f>
        <v>0</v>
      </c>
      <c r="C45" s="260">
        <f>SUMIF($C$3:$C$40,H5,$B$3:$B$40)</f>
        <v>0</v>
      </c>
      <c r="D45" s="259"/>
      <c r="E45" s="259"/>
      <c r="F45" s="260"/>
    </row>
    <row r="46" spans="1:6" ht="30" customHeight="1" x14ac:dyDescent="0.25">
      <c r="A46" s="262" t="s">
        <v>23</v>
      </c>
      <c r="B46" s="262">
        <f>SUM(B41:B45)</f>
        <v>24</v>
      </c>
      <c r="C46" s="263">
        <f>SUM(C41:C45)</f>
        <v>4000</v>
      </c>
      <c r="D46" s="262"/>
      <c r="E46" s="264"/>
      <c r="F46" s="265"/>
    </row>
    <row r="47" spans="1:6" ht="30" customHeight="1" x14ac:dyDescent="0.25">
      <c r="A47" s="259" t="s">
        <v>25</v>
      </c>
      <c r="B47" s="262">
        <f>COUNTIF($E$3:$E$40,H6)</f>
        <v>16</v>
      </c>
      <c r="C47" s="322"/>
      <c r="D47" s="323"/>
      <c r="E47" s="323"/>
      <c r="F47" s="324"/>
    </row>
    <row r="48" spans="1:6" ht="30" customHeight="1" x14ac:dyDescent="0.25">
      <c r="A48" s="259" t="s">
        <v>31</v>
      </c>
      <c r="B48" s="262">
        <f>COUNTIF(E3:E40,#REF!)</f>
        <v>0</v>
      </c>
      <c r="C48" s="325"/>
      <c r="D48" s="326"/>
      <c r="E48" s="326"/>
      <c r="F48" s="327"/>
    </row>
    <row r="49" spans="1:6" ht="30" customHeight="1" x14ac:dyDescent="0.25">
      <c r="A49" s="259" t="s">
        <v>33</v>
      </c>
      <c r="B49" s="262">
        <f>COUNTIF(E3:E40,H8)</f>
        <v>0</v>
      </c>
      <c r="C49" s="325"/>
      <c r="D49" s="326"/>
      <c r="E49" s="326"/>
      <c r="F49" s="327"/>
    </row>
    <row r="50" spans="1:6" ht="30" customHeight="1" x14ac:dyDescent="0.25">
      <c r="A50" s="259" t="s">
        <v>24</v>
      </c>
      <c r="B50" s="262">
        <f>COUNTIF($E$3:$E$40,H7)</f>
        <v>5</v>
      </c>
      <c r="C50" s="325"/>
      <c r="D50" s="326"/>
      <c r="E50" s="326"/>
      <c r="F50" s="327"/>
    </row>
    <row r="51" spans="1:6" ht="30" customHeight="1" x14ac:dyDescent="0.25">
      <c r="A51" s="259" t="s">
        <v>26</v>
      </c>
      <c r="B51" s="262">
        <v>3</v>
      </c>
      <c r="C51" s="328"/>
      <c r="D51" s="329"/>
      <c r="E51" s="329"/>
      <c r="F51" s="330"/>
    </row>
    <row r="52" spans="1:6" x14ac:dyDescent="0.25">
      <c r="A52" s="29"/>
      <c r="B52" s="29"/>
      <c r="C52" s="29"/>
      <c r="D52" s="29"/>
      <c r="E52" s="34"/>
      <c r="F52" s="34"/>
    </row>
  </sheetData>
  <mergeCells count="3">
    <mergeCell ref="A1:D1"/>
    <mergeCell ref="E1:F1"/>
    <mergeCell ref="C47:F51"/>
  </mergeCells>
  <dataValidations count="4">
    <dataValidation type="list" allowBlank="1" showInputMessage="1" showErrorMessage="1" sqref="E13">
      <formula1>$H$6:$H$9</formula1>
    </dataValidation>
    <dataValidation type="list" allowBlank="1" showInputMessage="1" showErrorMessage="1" sqref="C3:C40">
      <formula1>$H$1:$H$5</formula1>
    </dataValidation>
    <dataValidation type="list" allowBlank="1" showInputMessage="1" showErrorMessage="1" sqref="D3:D40">
      <formula1>$I$1:$I$5</formula1>
    </dataValidation>
    <dataValidation type="list" allowBlank="1" showInputMessage="1" showErrorMessage="1" sqref="E3:E12 E14:E40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9" zoomScale="70" zoomScaleNormal="70" workbookViewId="0">
      <selection activeCell="D24" sqref="D24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0.28515625" hidden="1" customWidth="1"/>
    <col min="8" max="8" width="23.140625" hidden="1" customWidth="1"/>
    <col min="9" max="9" width="27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4364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4365</v>
      </c>
      <c r="B3" s="225">
        <v>200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4366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4367</v>
      </c>
      <c r="B5" s="225">
        <v>200</v>
      </c>
      <c r="C5" s="219" t="s">
        <v>11</v>
      </c>
      <c r="D5" s="219" t="s">
        <v>16</v>
      </c>
      <c r="E5" s="226" t="s">
        <v>0</v>
      </c>
      <c r="F5" s="227" t="s">
        <v>4373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4368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4369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88</v>
      </c>
      <c r="B8" s="225">
        <v>150</v>
      </c>
      <c r="C8" s="219" t="s">
        <v>13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4370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4371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4372</v>
      </c>
      <c r="B11" s="225">
        <v>150</v>
      </c>
      <c r="C11" s="219" t="s">
        <v>13</v>
      </c>
      <c r="D11" s="219" t="s">
        <v>4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38" t="s">
        <v>766</v>
      </c>
      <c r="B12" s="228">
        <v>150</v>
      </c>
      <c r="C12" s="229" t="s">
        <v>13</v>
      </c>
      <c r="D12" s="229" t="s">
        <v>16</v>
      </c>
      <c r="E12" s="230" t="s">
        <v>0</v>
      </c>
      <c r="F12" s="231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4374</v>
      </c>
      <c r="B13" s="225">
        <v>150</v>
      </c>
      <c r="C13" s="219" t="s">
        <v>13</v>
      </c>
      <c r="D13" s="219" t="s">
        <v>4</v>
      </c>
      <c r="E13" s="226" t="s">
        <v>0</v>
      </c>
      <c r="F13" s="227"/>
      <c r="G13" s="30"/>
      <c r="H13" s="30"/>
      <c r="I13" s="30"/>
      <c r="J13" s="55"/>
      <c r="K13" s="55"/>
      <c r="L13" s="55"/>
    </row>
    <row r="14" spans="1:12" ht="30" customHeight="1" x14ac:dyDescent="0.25">
      <c r="A14" s="237" t="s">
        <v>4375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 t="s">
        <v>3661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4376</v>
      </c>
      <c r="B15" s="225">
        <v>200</v>
      </c>
      <c r="C15" s="219" t="s">
        <v>11</v>
      </c>
      <c r="D15" s="219" t="s">
        <v>2086</v>
      </c>
      <c r="E15" s="226" t="s">
        <v>0</v>
      </c>
      <c r="F15" s="226" t="s">
        <v>4382</v>
      </c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4377</v>
      </c>
      <c r="B16" s="225">
        <v>150</v>
      </c>
      <c r="C16" s="219" t="s">
        <v>13</v>
      </c>
      <c r="D16" s="219" t="s">
        <v>2086</v>
      </c>
      <c r="E16" s="226" t="s">
        <v>0</v>
      </c>
      <c r="F16" s="226" t="s">
        <v>3661</v>
      </c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4378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4379</v>
      </c>
      <c r="B18" s="225">
        <v>200</v>
      </c>
      <c r="C18" s="219" t="s">
        <v>11</v>
      </c>
      <c r="D18" s="219" t="s">
        <v>16</v>
      </c>
      <c r="E18" s="226" t="s">
        <v>2</v>
      </c>
      <c r="F18" s="226"/>
      <c r="I18" s="29"/>
    </row>
    <row r="19" spans="1:12" ht="30" customHeight="1" x14ac:dyDescent="0.25">
      <c r="A19" s="224" t="s">
        <v>4380</v>
      </c>
      <c r="B19" s="225">
        <v>150</v>
      </c>
      <c r="C19" s="219" t="s">
        <v>13</v>
      </c>
      <c r="D19" s="219" t="s">
        <v>4</v>
      </c>
      <c r="E19" s="226" t="s">
        <v>0</v>
      </c>
      <c r="F19" s="226"/>
      <c r="I19" s="29"/>
    </row>
    <row r="20" spans="1:12" ht="30" customHeight="1" x14ac:dyDescent="0.25">
      <c r="A20" s="224" t="s">
        <v>4381</v>
      </c>
      <c r="B20" s="225">
        <v>150</v>
      </c>
      <c r="C20" s="219" t="s">
        <v>13</v>
      </c>
      <c r="D20" s="219" t="s">
        <v>2086</v>
      </c>
      <c r="E20" s="226" t="s">
        <v>0</v>
      </c>
      <c r="F20" s="226" t="s">
        <v>3661</v>
      </c>
      <c r="I20" s="29"/>
    </row>
    <row r="21" spans="1:12" ht="30" customHeight="1" x14ac:dyDescent="0.25">
      <c r="A21" s="236" t="s">
        <v>3577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/>
      <c r="I21" s="29"/>
    </row>
    <row r="22" spans="1:12" ht="30" customHeight="1" x14ac:dyDescent="0.25">
      <c r="A22" s="224" t="s">
        <v>4383</v>
      </c>
      <c r="B22" s="225">
        <v>150</v>
      </c>
      <c r="C22" s="219" t="s">
        <v>13</v>
      </c>
      <c r="D22" s="219" t="s">
        <v>2086</v>
      </c>
      <c r="E22" s="226" t="s">
        <v>0</v>
      </c>
      <c r="F22" s="226"/>
      <c r="I22" s="29"/>
    </row>
    <row r="23" spans="1:12" ht="30" customHeight="1" x14ac:dyDescent="0.25">
      <c r="A23" s="224" t="s">
        <v>4384</v>
      </c>
      <c r="B23" s="225">
        <v>200</v>
      </c>
      <c r="C23" s="219" t="s">
        <v>11</v>
      </c>
      <c r="D23" s="219" t="s">
        <v>2086</v>
      </c>
      <c r="E23" s="226" t="s">
        <v>2</v>
      </c>
      <c r="F23" s="226"/>
      <c r="I23" s="29"/>
    </row>
    <row r="24" spans="1:12" ht="30" customHeight="1" x14ac:dyDescent="0.25">
      <c r="A24" s="224" t="s">
        <v>4385</v>
      </c>
      <c r="B24" s="225">
        <v>200</v>
      </c>
      <c r="C24" s="219" t="s">
        <v>11</v>
      </c>
      <c r="D24" s="219" t="s">
        <v>4</v>
      </c>
      <c r="E24" s="226" t="s">
        <v>2</v>
      </c>
      <c r="F24" s="226"/>
    </row>
    <row r="25" spans="1:12" ht="30" customHeight="1" x14ac:dyDescent="0.25">
      <c r="A25" s="224" t="s">
        <v>4386</v>
      </c>
      <c r="B25" s="225">
        <v>200</v>
      </c>
      <c r="C25" s="219" t="s">
        <v>11</v>
      </c>
      <c r="D25" s="219" t="s">
        <v>2086</v>
      </c>
      <c r="E25" s="226" t="s">
        <v>2</v>
      </c>
      <c r="F25" s="226" t="s">
        <v>3661</v>
      </c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s="29" customFormat="1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24"/>
      <c r="B40" s="225"/>
      <c r="C40" s="219"/>
      <c r="D40" s="219"/>
      <c r="E40" s="226"/>
      <c r="F40" s="226"/>
    </row>
    <row r="41" spans="1:6" ht="30" customHeight="1" x14ac:dyDescent="0.25">
      <c r="A41" s="257" t="s">
        <v>10</v>
      </c>
      <c r="B41" s="257">
        <f>COUNTIF($C$3:$C$40,H1)</f>
        <v>0</v>
      </c>
      <c r="C41" s="258">
        <f>SUMIF($C$3:$C$40,H1,$B$3:$B$40)</f>
        <v>0</v>
      </c>
      <c r="D41" s="257"/>
      <c r="E41" s="257" t="s">
        <v>16</v>
      </c>
      <c r="F41" s="258">
        <f>SUMIF($D$3:$D$40,I1,$B$3:$B$40)</f>
        <v>1600</v>
      </c>
    </row>
    <row r="42" spans="1:6" ht="30" customHeight="1" x14ac:dyDescent="0.25">
      <c r="A42" s="259" t="s">
        <v>11</v>
      </c>
      <c r="B42" s="259">
        <f>COUNTIF($C$3:$C$40,H2)</f>
        <v>9</v>
      </c>
      <c r="C42" s="260">
        <f>SUMIF($C$3:$C$40,H2,$B$3:$B$40)</f>
        <v>1800</v>
      </c>
      <c r="D42" s="259"/>
      <c r="E42" s="259" t="s">
        <v>4</v>
      </c>
      <c r="F42" s="260">
        <f>SUMIF($D$3:$D$40,I2,$B$3:$B$40)</f>
        <v>800</v>
      </c>
    </row>
    <row r="43" spans="1:6" ht="30" customHeight="1" x14ac:dyDescent="0.25">
      <c r="A43" s="259" t="s">
        <v>29</v>
      </c>
      <c r="B43" s="259">
        <f>COUNTIF($C$3:$C$40,H3)</f>
        <v>14</v>
      </c>
      <c r="C43" s="260">
        <f>SUMIF($C$3:$C$40,H3,$B$3:$B$40)</f>
        <v>2100</v>
      </c>
      <c r="D43" s="259"/>
      <c r="E43" s="261"/>
      <c r="F43" s="260"/>
    </row>
    <row r="44" spans="1:6" ht="30" customHeight="1" x14ac:dyDescent="0.25">
      <c r="A44" s="259" t="s">
        <v>8</v>
      </c>
      <c r="B44" s="259">
        <f>COUNTIF($C$3:$C$40,H4)</f>
        <v>0</v>
      </c>
      <c r="C44" s="260">
        <f>SUMIF($C$3:$C$40,H4,$B$3:$B$40)</f>
        <v>0</v>
      </c>
      <c r="D44" s="259"/>
      <c r="E44" s="259"/>
      <c r="F44" s="260"/>
    </row>
    <row r="45" spans="1:6" ht="30" customHeight="1" x14ac:dyDescent="0.25">
      <c r="A45" s="259" t="s">
        <v>7</v>
      </c>
      <c r="B45" s="259">
        <f>COUNTIF($C$3:$C$40,H5)</f>
        <v>0</v>
      </c>
      <c r="C45" s="260">
        <f>SUMIF($C$3:$C$40,H5,$B$3:$B$40)</f>
        <v>0</v>
      </c>
      <c r="D45" s="259"/>
      <c r="E45" s="259"/>
      <c r="F45" s="260"/>
    </row>
    <row r="46" spans="1:6" ht="30" customHeight="1" x14ac:dyDescent="0.25">
      <c r="A46" s="262" t="s">
        <v>23</v>
      </c>
      <c r="B46" s="262">
        <f>SUM(B41:B45)</f>
        <v>23</v>
      </c>
      <c r="C46" s="263">
        <f>SUM(C41:C45)</f>
        <v>3900</v>
      </c>
      <c r="D46" s="262"/>
      <c r="E46" s="264"/>
      <c r="F46" s="265"/>
    </row>
    <row r="47" spans="1:6" ht="30" customHeight="1" x14ac:dyDescent="0.25">
      <c r="A47" s="259" t="s">
        <v>25</v>
      </c>
      <c r="B47" s="262">
        <f>COUNTIF($E$3:$E$40,H6)</f>
        <v>16</v>
      </c>
      <c r="C47" s="322"/>
      <c r="D47" s="323"/>
      <c r="E47" s="323"/>
      <c r="F47" s="324"/>
    </row>
    <row r="48" spans="1:6" ht="30" customHeight="1" x14ac:dyDescent="0.25">
      <c r="A48" s="259" t="s">
        <v>31</v>
      </c>
      <c r="B48" s="262">
        <f>COUNTIF(E3:E40,#REF!)</f>
        <v>0</v>
      </c>
      <c r="C48" s="325"/>
      <c r="D48" s="326"/>
      <c r="E48" s="326"/>
      <c r="F48" s="327"/>
    </row>
    <row r="49" spans="1:6" ht="30" customHeight="1" x14ac:dyDescent="0.25">
      <c r="A49" s="259" t="s">
        <v>33</v>
      </c>
      <c r="B49" s="262">
        <f>COUNTIF(E3:E40,H8)</f>
        <v>0</v>
      </c>
      <c r="C49" s="325"/>
      <c r="D49" s="326"/>
      <c r="E49" s="326"/>
      <c r="F49" s="327"/>
    </row>
    <row r="50" spans="1:6" ht="30" customHeight="1" x14ac:dyDescent="0.25">
      <c r="A50" s="259" t="s">
        <v>24</v>
      </c>
      <c r="B50" s="262">
        <f>COUNTIF($E$3:$E$40,H7)</f>
        <v>7</v>
      </c>
      <c r="C50" s="325"/>
      <c r="D50" s="326"/>
      <c r="E50" s="326"/>
      <c r="F50" s="327"/>
    </row>
    <row r="51" spans="1:6" ht="30" customHeight="1" x14ac:dyDescent="0.25">
      <c r="A51" s="259" t="s">
        <v>26</v>
      </c>
      <c r="B51" s="262">
        <f>COUNTIF($E$3:$E$40,#REF!)</f>
        <v>0</v>
      </c>
      <c r="C51" s="328"/>
      <c r="D51" s="329"/>
      <c r="E51" s="329"/>
      <c r="F51" s="330"/>
    </row>
    <row r="52" spans="1:6" x14ac:dyDescent="0.25">
      <c r="A52" s="29"/>
      <c r="B52" s="29"/>
      <c r="C52" s="29"/>
      <c r="D52" s="29"/>
      <c r="E52" s="34"/>
      <c r="F52" s="34"/>
    </row>
  </sheetData>
  <mergeCells count="3">
    <mergeCell ref="A1:D1"/>
    <mergeCell ref="E1:F1"/>
    <mergeCell ref="C47:F51"/>
  </mergeCells>
  <dataValidations count="3">
    <dataValidation type="list" allowBlank="1" showInputMessage="1" showErrorMessage="1" sqref="E3:E40">
      <formula1>$H$6:$H$9</formula1>
    </dataValidation>
    <dataValidation type="list" allowBlank="1" showInputMessage="1" showErrorMessage="1" sqref="D3:D40">
      <formula1>$I$1:$I$5</formula1>
    </dataValidation>
    <dataValidation type="list" allowBlank="1" showInputMessage="1" showErrorMessage="1" sqref="C3:C40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9" zoomScale="70" zoomScaleNormal="70" workbookViewId="0">
      <selection activeCell="A3" sqref="A3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4387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4388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4389</v>
      </c>
      <c r="B4" s="225">
        <v>200</v>
      </c>
      <c r="C4" s="219" t="s">
        <v>11</v>
      </c>
      <c r="D4" s="219" t="s">
        <v>2086</v>
      </c>
      <c r="E4" s="226" t="s">
        <v>0</v>
      </c>
      <c r="F4" s="227" t="s">
        <v>4407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4390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3589</v>
      </c>
      <c r="B6" s="225">
        <v>200</v>
      </c>
      <c r="C6" s="219" t="s">
        <v>11</v>
      </c>
      <c r="D6" s="219" t="s">
        <v>2086</v>
      </c>
      <c r="E6" s="226" t="s">
        <v>1458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4391</v>
      </c>
      <c r="B7" s="250">
        <v>150</v>
      </c>
      <c r="C7" s="219" t="s">
        <v>13</v>
      </c>
      <c r="D7" s="219" t="s">
        <v>2086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4392</v>
      </c>
      <c r="B8" s="225">
        <v>200</v>
      </c>
      <c r="C8" s="219" t="s">
        <v>11</v>
      </c>
      <c r="D8" s="219" t="s">
        <v>2086</v>
      </c>
      <c r="E8" s="226" t="s">
        <v>1458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4393</v>
      </c>
      <c r="B9" s="225">
        <v>150</v>
      </c>
      <c r="C9" s="219" t="s">
        <v>13</v>
      </c>
      <c r="D9" s="219" t="s">
        <v>4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4394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4395</v>
      </c>
      <c r="B11" s="225">
        <v>200</v>
      </c>
      <c r="C11" s="219" t="s">
        <v>11</v>
      </c>
      <c r="D11" s="219" t="s">
        <v>4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4396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4397</v>
      </c>
      <c r="B13" s="225">
        <v>200</v>
      </c>
      <c r="C13" s="219" t="s">
        <v>11</v>
      </c>
      <c r="D13" s="219" t="s">
        <v>4</v>
      </c>
      <c r="E13" s="226" t="s">
        <v>2</v>
      </c>
      <c r="F13" s="227"/>
      <c r="G13" s="30"/>
      <c r="H13" s="30"/>
      <c r="I13" s="30"/>
      <c r="J13" s="55"/>
      <c r="K13" s="55"/>
      <c r="L13" s="55"/>
    </row>
    <row r="14" spans="1:12" ht="30" customHeight="1" x14ac:dyDescent="0.25">
      <c r="A14" s="237" t="s">
        <v>1610</v>
      </c>
      <c r="B14" s="225">
        <v>200</v>
      </c>
      <c r="C14" s="219" t="s">
        <v>11</v>
      </c>
      <c r="D14" s="219" t="s">
        <v>16</v>
      </c>
      <c r="E14" s="226" t="s">
        <v>1458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1609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38" t="s">
        <v>1640</v>
      </c>
      <c r="B16" s="228">
        <v>200</v>
      </c>
      <c r="C16" s="229" t="s">
        <v>11</v>
      </c>
      <c r="D16" s="229" t="s">
        <v>16</v>
      </c>
      <c r="E16" s="230" t="s">
        <v>2</v>
      </c>
      <c r="F16" s="23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3083</v>
      </c>
      <c r="B17" s="225">
        <v>200</v>
      </c>
      <c r="C17" s="219" t="s">
        <v>11</v>
      </c>
      <c r="D17" s="219" t="s">
        <v>16</v>
      </c>
      <c r="E17" s="226" t="s">
        <v>2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4398</v>
      </c>
      <c r="B18" s="225">
        <v>200</v>
      </c>
      <c r="C18" s="219" t="s">
        <v>11</v>
      </c>
      <c r="D18" s="219" t="s">
        <v>16</v>
      </c>
      <c r="E18" s="226" t="s">
        <v>1458</v>
      </c>
      <c r="F18" s="226"/>
      <c r="I18" s="29"/>
    </row>
    <row r="19" spans="1:12" ht="30" customHeight="1" x14ac:dyDescent="0.25">
      <c r="A19" s="224" t="s">
        <v>4399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I19" s="29"/>
    </row>
    <row r="20" spans="1:12" ht="30" customHeight="1" x14ac:dyDescent="0.25">
      <c r="A20" s="224" t="s">
        <v>1779</v>
      </c>
      <c r="B20" s="225">
        <v>200</v>
      </c>
      <c r="C20" s="219" t="s">
        <v>11</v>
      </c>
      <c r="D20" s="219" t="s">
        <v>16</v>
      </c>
      <c r="E20" s="226" t="s">
        <v>1458</v>
      </c>
      <c r="F20" s="226"/>
      <c r="I20" s="29"/>
    </row>
    <row r="21" spans="1:12" ht="30" customHeight="1" x14ac:dyDescent="0.25">
      <c r="A21" s="236" t="s">
        <v>4400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 t="s">
        <v>4356</v>
      </c>
      <c r="I21" s="29"/>
    </row>
    <row r="22" spans="1:12" ht="30" customHeight="1" x14ac:dyDescent="0.25">
      <c r="A22" s="224" t="s">
        <v>4401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24" t="s">
        <v>4402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 t="s">
        <v>3661</v>
      </c>
      <c r="I23" s="29"/>
    </row>
    <row r="24" spans="1:12" ht="30" customHeight="1" x14ac:dyDescent="0.25">
      <c r="A24" s="224" t="s">
        <v>4403</v>
      </c>
      <c r="B24" s="225">
        <v>200</v>
      </c>
      <c r="C24" s="219" t="s">
        <v>11</v>
      </c>
      <c r="D24" s="219" t="s">
        <v>16</v>
      </c>
      <c r="E24" s="226" t="s">
        <v>2</v>
      </c>
      <c r="F24" s="226"/>
    </row>
    <row r="25" spans="1:12" ht="30" customHeight="1" x14ac:dyDescent="0.25">
      <c r="A25" s="224" t="s">
        <v>4404</v>
      </c>
      <c r="B25" s="225">
        <v>200</v>
      </c>
      <c r="C25" s="219" t="s">
        <v>11</v>
      </c>
      <c r="D25" s="219" t="s">
        <v>16</v>
      </c>
      <c r="E25" s="226" t="s">
        <v>2</v>
      </c>
      <c r="F25" s="226"/>
    </row>
    <row r="26" spans="1:12" ht="30" customHeight="1" x14ac:dyDescent="0.25">
      <c r="A26" s="252" t="s">
        <v>4405</v>
      </c>
      <c r="B26" s="225">
        <v>200</v>
      </c>
      <c r="C26" s="219" t="s">
        <v>11</v>
      </c>
      <c r="D26" s="219" t="s">
        <v>16</v>
      </c>
      <c r="E26" s="226" t="s">
        <v>1458</v>
      </c>
      <c r="F26" s="226"/>
    </row>
    <row r="27" spans="1:12" ht="30" customHeight="1" x14ac:dyDescent="0.25">
      <c r="A27" s="252" t="s">
        <v>4406</v>
      </c>
      <c r="B27" s="225">
        <v>200</v>
      </c>
      <c r="C27" s="219" t="s">
        <v>11</v>
      </c>
      <c r="D27" s="219" t="s">
        <v>16</v>
      </c>
      <c r="E27" s="226" t="s">
        <v>2</v>
      </c>
      <c r="F27" s="226"/>
    </row>
    <row r="28" spans="1:12" ht="30" customHeight="1" x14ac:dyDescent="0.25">
      <c r="A28" s="252" t="s">
        <v>4408</v>
      </c>
      <c r="B28" s="225">
        <v>150</v>
      </c>
      <c r="C28" s="219" t="s">
        <v>13</v>
      </c>
      <c r="D28" s="219" t="s">
        <v>2086</v>
      </c>
      <c r="E28" s="226" t="s">
        <v>0</v>
      </c>
      <c r="F28" s="226" t="s">
        <v>3661</v>
      </c>
    </row>
    <row r="29" spans="1:12" ht="30" customHeight="1" x14ac:dyDescent="0.25">
      <c r="A29" s="252" t="s">
        <v>4409</v>
      </c>
      <c r="B29" s="225">
        <v>150</v>
      </c>
      <c r="C29" s="219" t="s">
        <v>13</v>
      </c>
      <c r="D29" s="219" t="s">
        <v>2086</v>
      </c>
      <c r="E29" s="226" t="s">
        <v>0</v>
      </c>
      <c r="F29" s="226" t="s">
        <v>3661</v>
      </c>
    </row>
    <row r="30" spans="1:12" ht="30" customHeight="1" x14ac:dyDescent="0.25">
      <c r="A30" s="252" t="s">
        <v>4410</v>
      </c>
      <c r="B30" s="225">
        <v>200</v>
      </c>
      <c r="C30" s="219" t="s">
        <v>11</v>
      </c>
      <c r="D30" s="219" t="s">
        <v>16</v>
      </c>
      <c r="E30" s="226" t="s">
        <v>1458</v>
      </c>
      <c r="F30" s="226"/>
    </row>
    <row r="31" spans="1:12" s="29" customFormat="1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24"/>
      <c r="B40" s="225"/>
      <c r="C40" s="219"/>
      <c r="D40" s="219"/>
      <c r="E40" s="226"/>
      <c r="F40" s="226"/>
    </row>
    <row r="41" spans="1:6" ht="30" customHeight="1" x14ac:dyDescent="0.25">
      <c r="A41" s="257" t="s">
        <v>10</v>
      </c>
      <c r="B41" s="257">
        <f>COUNTIF($C$3:$C$40,H1)</f>
        <v>0</v>
      </c>
      <c r="C41" s="258">
        <f>SUMIF($C$3:$C$40,H1,$B$3:$B$40)</f>
        <v>0</v>
      </c>
      <c r="D41" s="257"/>
      <c r="E41" s="257" t="s">
        <v>16</v>
      </c>
      <c r="F41" s="258">
        <f>SUMIF($D$3:$D$40,I1,$B$3:$B$40)</f>
        <v>3150</v>
      </c>
    </row>
    <row r="42" spans="1:6" ht="30" customHeight="1" x14ac:dyDescent="0.25">
      <c r="A42" s="259" t="s">
        <v>11</v>
      </c>
      <c r="B42" s="259">
        <f>COUNTIF($C$3:$C$40,H2)</f>
        <v>17</v>
      </c>
      <c r="C42" s="260">
        <f>SUMIF($C$3:$C$40,H2,$B$3:$B$40)</f>
        <v>3400</v>
      </c>
      <c r="D42" s="259"/>
      <c r="E42" s="259" t="s">
        <v>4</v>
      </c>
      <c r="F42" s="260">
        <f>SUMIF($D$3:$D$40,I2,$B$3:$B$40)</f>
        <v>550</v>
      </c>
    </row>
    <row r="43" spans="1:6" ht="30" customHeight="1" x14ac:dyDescent="0.25">
      <c r="A43" s="259" t="s">
        <v>29</v>
      </c>
      <c r="B43" s="259">
        <f>COUNTIF($C$3:$C$40,H3)</f>
        <v>11</v>
      </c>
      <c r="C43" s="260">
        <f>SUMIF($C$3:$C$40,H3,$B$3:$B$40)</f>
        <v>1650</v>
      </c>
      <c r="D43" s="259"/>
      <c r="E43" s="261"/>
      <c r="F43" s="260"/>
    </row>
    <row r="44" spans="1:6" ht="30" customHeight="1" x14ac:dyDescent="0.25">
      <c r="A44" s="259" t="s">
        <v>8</v>
      </c>
      <c r="B44" s="259">
        <f>COUNTIF($C$3:$C$40,H4)</f>
        <v>0</v>
      </c>
      <c r="C44" s="260">
        <f>SUMIF($C$3:$C$40,H4,$B$3:$B$40)</f>
        <v>0</v>
      </c>
      <c r="D44" s="259"/>
      <c r="E44" s="259"/>
      <c r="F44" s="260"/>
    </row>
    <row r="45" spans="1:6" ht="30" customHeight="1" x14ac:dyDescent="0.25">
      <c r="A45" s="259" t="s">
        <v>7</v>
      </c>
      <c r="B45" s="259">
        <f>COUNTIF($C$3:$C$40,H5)</f>
        <v>0</v>
      </c>
      <c r="C45" s="260">
        <f>SUMIF($C$3:$C$40,H5,$B$3:$B$40)</f>
        <v>0</v>
      </c>
      <c r="D45" s="259"/>
      <c r="E45" s="259"/>
      <c r="F45" s="260"/>
    </row>
    <row r="46" spans="1:6" ht="30" customHeight="1" x14ac:dyDescent="0.25">
      <c r="A46" s="262" t="s">
        <v>23</v>
      </c>
      <c r="B46" s="262">
        <f>SUM(B41:B45)</f>
        <v>28</v>
      </c>
      <c r="C46" s="263">
        <f>SUM(C41:C45)</f>
        <v>5050</v>
      </c>
      <c r="D46" s="262"/>
      <c r="E46" s="264"/>
      <c r="F46" s="265"/>
    </row>
    <row r="47" spans="1:6" ht="30" customHeight="1" x14ac:dyDescent="0.25">
      <c r="A47" s="259" t="s">
        <v>25</v>
      </c>
      <c r="B47" s="262">
        <f>COUNTIF($E$3:$E$40,H6)</f>
        <v>12</v>
      </c>
      <c r="C47" s="322"/>
      <c r="D47" s="323"/>
      <c r="E47" s="323"/>
      <c r="F47" s="324"/>
    </row>
    <row r="48" spans="1:6" ht="30" customHeight="1" x14ac:dyDescent="0.25">
      <c r="A48" s="259" t="s">
        <v>31</v>
      </c>
      <c r="B48" s="262">
        <f>COUNTIF(E3:E40,#REF!)</f>
        <v>0</v>
      </c>
      <c r="C48" s="325"/>
      <c r="D48" s="326"/>
      <c r="E48" s="326"/>
      <c r="F48" s="327"/>
    </row>
    <row r="49" spans="1:6" ht="30" customHeight="1" x14ac:dyDescent="0.25">
      <c r="A49" s="259" t="s">
        <v>33</v>
      </c>
      <c r="B49" s="262">
        <f>COUNTIF(E3:E40,H8)</f>
        <v>0</v>
      </c>
      <c r="C49" s="325"/>
      <c r="D49" s="326"/>
      <c r="E49" s="326"/>
      <c r="F49" s="327"/>
    </row>
    <row r="50" spans="1:6" ht="30" customHeight="1" x14ac:dyDescent="0.25">
      <c r="A50" s="259" t="s">
        <v>24</v>
      </c>
      <c r="B50" s="262">
        <f>COUNTIF($E$3:$E$40,H7)</f>
        <v>9</v>
      </c>
      <c r="C50" s="325"/>
      <c r="D50" s="326"/>
      <c r="E50" s="326"/>
      <c r="F50" s="327"/>
    </row>
    <row r="51" spans="1:6" ht="30" customHeight="1" x14ac:dyDescent="0.25">
      <c r="A51" s="259" t="s">
        <v>26</v>
      </c>
      <c r="B51" s="262">
        <f>COUNTIF($E$3:$E$40,H9)</f>
        <v>7</v>
      </c>
      <c r="C51" s="328"/>
      <c r="D51" s="329"/>
      <c r="E51" s="329"/>
      <c r="F51" s="330"/>
    </row>
    <row r="52" spans="1:6" x14ac:dyDescent="0.25">
      <c r="A52" s="29"/>
      <c r="B52" s="29"/>
      <c r="C52" s="29"/>
      <c r="D52" s="29"/>
      <c r="E52" s="34"/>
      <c r="F52" s="34"/>
    </row>
  </sheetData>
  <mergeCells count="3">
    <mergeCell ref="A1:D1"/>
    <mergeCell ref="E1:F1"/>
    <mergeCell ref="C47:F51"/>
  </mergeCells>
  <dataValidations count="3">
    <dataValidation type="list" allowBlank="1" showInputMessage="1" showErrorMessage="1" sqref="C3:C40">
      <formula1>$H$1:$H$5</formula1>
    </dataValidation>
    <dataValidation type="list" allowBlank="1" showInputMessage="1" showErrorMessage="1" sqref="D3:D40">
      <formula1>$I$1:$I$5</formula1>
    </dataValidation>
    <dataValidation type="list" allowBlank="1" showInputMessage="1" showErrorMessage="1" sqref="E3:E40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F30" sqref="F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43531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423</v>
      </c>
      <c r="B3" s="22">
        <v>150</v>
      </c>
      <c r="C3" s="19" t="s">
        <v>12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395</v>
      </c>
      <c r="B4" s="22">
        <v>150</v>
      </c>
      <c r="C4" s="19" t="s">
        <v>12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352</v>
      </c>
      <c r="B5" s="22">
        <v>0</v>
      </c>
      <c r="C5" s="19" t="s">
        <v>12</v>
      </c>
      <c r="D5" s="19" t="s">
        <v>16</v>
      </c>
      <c r="E5" s="3" t="s">
        <v>2</v>
      </c>
      <c r="F5" s="9" t="s">
        <v>436</v>
      </c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424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425</v>
      </c>
      <c r="B7" s="7">
        <v>140</v>
      </c>
      <c r="C7" s="19" t="s">
        <v>11</v>
      </c>
      <c r="D7" s="19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426</v>
      </c>
      <c r="B8" s="12">
        <v>140</v>
      </c>
      <c r="C8" s="26" t="s">
        <v>11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427</v>
      </c>
      <c r="B9" s="23">
        <v>100</v>
      </c>
      <c r="C9" s="26" t="s">
        <v>13</v>
      </c>
      <c r="D9" s="26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428</v>
      </c>
      <c r="B10" s="17">
        <v>100</v>
      </c>
      <c r="C10" s="19" t="s">
        <v>13</v>
      </c>
      <c r="D10" s="19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429</v>
      </c>
      <c r="B11" s="23">
        <v>140</v>
      </c>
      <c r="C11" s="54" t="s">
        <v>11</v>
      </c>
      <c r="D11" s="26" t="s">
        <v>16</v>
      </c>
      <c r="E11" s="3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8" t="s">
        <v>430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4" t="s">
        <v>431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432</v>
      </c>
      <c r="B14" s="22">
        <v>140</v>
      </c>
      <c r="C14" s="6" t="s">
        <v>11</v>
      </c>
      <c r="D14" s="6" t="s">
        <v>16</v>
      </c>
      <c r="E14" s="3" t="s">
        <v>5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435</v>
      </c>
      <c r="B15" s="22">
        <v>100</v>
      </c>
      <c r="C15" s="19" t="s">
        <v>13</v>
      </c>
      <c r="D15" s="19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437</v>
      </c>
      <c r="B16" s="7">
        <v>140</v>
      </c>
      <c r="C16" s="19" t="s">
        <v>11</v>
      </c>
      <c r="D16" s="19" t="s">
        <v>16</v>
      </c>
      <c r="E16" s="3" t="s">
        <v>5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13" t="s">
        <v>438</v>
      </c>
      <c r="B17" s="24">
        <v>100</v>
      </c>
      <c r="C17" s="52" t="s">
        <v>13</v>
      </c>
      <c r="D17" s="52" t="s">
        <v>4</v>
      </c>
      <c r="E17" s="10" t="s">
        <v>0</v>
      </c>
      <c r="F17" s="10" t="s">
        <v>442</v>
      </c>
      <c r="G17" s="30"/>
      <c r="H17" s="30"/>
      <c r="I17" s="30"/>
      <c r="J17" s="55"/>
      <c r="K17" s="55"/>
      <c r="L17" s="55"/>
    </row>
    <row r="18" spans="1:12" x14ac:dyDescent="0.25">
      <c r="A18" s="8" t="s">
        <v>439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440</v>
      </c>
      <c r="B19" s="12">
        <v>140</v>
      </c>
      <c r="C19" s="26" t="s">
        <v>11</v>
      </c>
      <c r="D19" s="26" t="s">
        <v>16</v>
      </c>
      <c r="E19" s="25" t="s">
        <v>2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441</v>
      </c>
      <c r="B20" s="12">
        <v>100</v>
      </c>
      <c r="C20" s="26" t="s">
        <v>13</v>
      </c>
      <c r="D20" s="26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8" t="s">
        <v>443</v>
      </c>
      <c r="B21" s="12">
        <v>140</v>
      </c>
      <c r="C21" s="26" t="s">
        <v>11</v>
      </c>
      <c r="D21" s="26" t="s">
        <v>16</v>
      </c>
      <c r="E21" s="25" t="s">
        <v>2</v>
      </c>
      <c r="F21" s="25"/>
      <c r="G21" s="30"/>
      <c r="H21" s="30"/>
      <c r="I21" s="30"/>
    </row>
    <row r="22" spans="1:12" x14ac:dyDescent="0.25">
      <c r="A22" s="4" t="s">
        <v>444</v>
      </c>
      <c r="B22" s="17">
        <v>100</v>
      </c>
      <c r="C22" s="6" t="s">
        <v>13</v>
      </c>
      <c r="D22" s="6" t="s">
        <v>16</v>
      </c>
      <c r="E22" s="3" t="s">
        <v>0</v>
      </c>
      <c r="F22" s="25"/>
      <c r="G22" s="30"/>
      <c r="H22" s="30"/>
      <c r="I22" s="30"/>
    </row>
    <row r="23" spans="1:12" x14ac:dyDescent="0.25">
      <c r="A23" s="4" t="s">
        <v>445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446</v>
      </c>
      <c r="B24" s="7">
        <v>140</v>
      </c>
      <c r="C24" s="19" t="s">
        <v>11</v>
      </c>
      <c r="D24" s="19" t="s">
        <v>16</v>
      </c>
      <c r="E24" s="3" t="s">
        <v>2</v>
      </c>
      <c r="F24" s="25"/>
      <c r="I24" s="29"/>
    </row>
    <row r="25" spans="1:12" x14ac:dyDescent="0.25">
      <c r="A25" s="4" t="s">
        <v>447</v>
      </c>
      <c r="B25" s="7">
        <v>100</v>
      </c>
      <c r="C25" s="19" t="s">
        <v>13</v>
      </c>
      <c r="D25" s="19" t="s">
        <v>16</v>
      </c>
      <c r="E25" s="3" t="s">
        <v>0</v>
      </c>
      <c r="F25" s="25"/>
      <c r="I25" s="29"/>
    </row>
    <row r="26" spans="1:12" x14ac:dyDescent="0.25">
      <c r="A26" s="4" t="s">
        <v>448</v>
      </c>
      <c r="B26" s="7">
        <v>100</v>
      </c>
      <c r="C26" s="19" t="s">
        <v>13</v>
      </c>
      <c r="D26" s="19" t="s">
        <v>16</v>
      </c>
      <c r="E26" s="3" t="s">
        <v>0</v>
      </c>
      <c r="F26" s="2"/>
      <c r="I26" s="29"/>
    </row>
    <row r="27" spans="1:12" x14ac:dyDescent="0.25">
      <c r="A27" s="4" t="s">
        <v>449</v>
      </c>
      <c r="B27" s="7">
        <v>140</v>
      </c>
      <c r="C27" s="19" t="s">
        <v>11</v>
      </c>
      <c r="D27" s="19" t="s">
        <v>16</v>
      </c>
      <c r="E27" s="3" t="s">
        <v>2</v>
      </c>
      <c r="F27" s="2"/>
      <c r="I27" s="29"/>
    </row>
    <row r="28" spans="1:12" x14ac:dyDescent="0.25">
      <c r="A28" s="4" t="s">
        <v>450</v>
      </c>
      <c r="B28" s="7">
        <v>100</v>
      </c>
      <c r="C28" s="19" t="s">
        <v>13</v>
      </c>
      <c r="D28" s="19" t="s">
        <v>16</v>
      </c>
      <c r="E28" s="3" t="s">
        <v>0</v>
      </c>
      <c r="F28" s="2"/>
      <c r="I28" s="29"/>
    </row>
    <row r="29" spans="1:12" x14ac:dyDescent="0.25">
      <c r="A29" s="4" t="s">
        <v>451</v>
      </c>
      <c r="B29" s="7">
        <v>100</v>
      </c>
      <c r="C29" s="6" t="s">
        <v>13</v>
      </c>
      <c r="D29" s="6" t="s">
        <v>4</v>
      </c>
      <c r="E29" s="3" t="s">
        <v>0</v>
      </c>
      <c r="F29" s="2"/>
      <c r="I29" s="29"/>
    </row>
    <row r="30" spans="1:12" x14ac:dyDescent="0.25">
      <c r="A30" s="4" t="s">
        <v>452</v>
      </c>
      <c r="B30" s="7">
        <v>140</v>
      </c>
      <c r="C30" s="19" t="s">
        <v>11</v>
      </c>
      <c r="D30" s="19" t="s">
        <v>16</v>
      </c>
      <c r="E30" s="3" t="s">
        <v>2</v>
      </c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 t="s">
        <v>433</v>
      </c>
      <c r="B54" s="12">
        <v>0</v>
      </c>
      <c r="C54" s="19" t="s">
        <v>6</v>
      </c>
      <c r="D54" s="19" t="s">
        <v>17</v>
      </c>
      <c r="E54" s="3" t="s">
        <v>2</v>
      </c>
      <c r="F54" s="2"/>
    </row>
    <row r="55" spans="1:9" x14ac:dyDescent="0.25">
      <c r="A55" s="4" t="s">
        <v>434</v>
      </c>
      <c r="B55" s="12">
        <v>0</v>
      </c>
      <c r="C55" s="19" t="s">
        <v>6</v>
      </c>
      <c r="D55" s="19" t="s">
        <v>17</v>
      </c>
      <c r="E55" s="3" t="s">
        <v>2</v>
      </c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3</v>
      </c>
      <c r="C61" s="65">
        <f>SUMIF($C$3:$C$60,H1,$B$3:$B$60)</f>
        <v>300</v>
      </c>
      <c r="D61" s="64"/>
      <c r="E61" s="64" t="s">
        <v>19</v>
      </c>
      <c r="F61" s="65">
        <f>SUMIF($D$3:$D$52,I1,$B$3:$B$52)</f>
        <v>2900</v>
      </c>
    </row>
    <row r="62" spans="1:9" ht="15" customHeight="1" x14ac:dyDescent="0.25">
      <c r="A62" s="35" t="s">
        <v>11</v>
      </c>
      <c r="B62" s="35">
        <f>COUNTIF($C$3:$C$60,H2)</f>
        <v>10</v>
      </c>
      <c r="C62" s="36">
        <f>SUMIF($C$3:$C$60,H2,$B$3:$B$60)</f>
        <v>1400</v>
      </c>
      <c r="D62" s="35"/>
      <c r="E62" s="35" t="s">
        <v>18</v>
      </c>
      <c r="F62" s="36">
        <f>SUMIF($D$3:$D$52,I2,$B$3:$B$52)</f>
        <v>300</v>
      </c>
    </row>
    <row r="63" spans="1:9" ht="15" customHeight="1" x14ac:dyDescent="0.25">
      <c r="A63" s="35" t="s">
        <v>29</v>
      </c>
      <c r="B63" s="35">
        <f>COUNTIF($C$3:$C$60,H3)</f>
        <v>15</v>
      </c>
      <c r="C63" s="36">
        <f>SUMIF($C$3:$C$60,H3,$B$3:$B$60)</f>
        <v>1500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600</v>
      </c>
    </row>
    <row r="65" spans="1:6" x14ac:dyDescent="0.25">
      <c r="A65" s="35" t="s">
        <v>7</v>
      </c>
      <c r="B65" s="35">
        <f>COUNTIF($C$3:$C$60,H5)</f>
        <v>2</v>
      </c>
      <c r="C65" s="36">
        <f>SUMIF($C$3:$C$60,H5,$B$3:$B$60)</f>
        <v>0</v>
      </c>
      <c r="D65" s="35"/>
      <c r="E65" s="35" t="s">
        <v>20</v>
      </c>
      <c r="F65" s="36">
        <f>SUM(F62+F64)</f>
        <v>900</v>
      </c>
    </row>
    <row r="66" spans="1:6" x14ac:dyDescent="0.25">
      <c r="A66" s="38" t="s">
        <v>23</v>
      </c>
      <c r="B66" s="38">
        <f>SUM(B61:B65)</f>
        <v>30</v>
      </c>
      <c r="C66" s="39">
        <f>SUM(C61:C65)</f>
        <v>3200</v>
      </c>
      <c r="D66" s="38"/>
      <c r="E66" s="40" t="s">
        <v>30</v>
      </c>
      <c r="F66" s="41">
        <f>SUM(C66+F64)</f>
        <v>3800</v>
      </c>
    </row>
    <row r="67" spans="1:6" x14ac:dyDescent="0.25">
      <c r="A67" s="35" t="s">
        <v>25</v>
      </c>
      <c r="B67" s="38">
        <f>COUNTIF($E$3:$E$60,H6)</f>
        <v>15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13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2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  <row r="97" spans="6:6" x14ac:dyDescent="0.25">
      <c r="F97" s="1" t="s">
        <v>387</v>
      </c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E3:E59">
      <formula1>$H$6:$H$10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C3:C5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70" zoomScaleNormal="70" workbookViewId="0">
      <selection activeCell="E12" sqref="E12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4411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4412</v>
      </c>
      <c r="B3" s="225">
        <v>150</v>
      </c>
      <c r="C3" s="219" t="s">
        <v>13</v>
      </c>
      <c r="D3" s="219" t="s">
        <v>4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4413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4414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4415</v>
      </c>
      <c r="B6" s="225">
        <v>200</v>
      </c>
      <c r="C6" s="219" t="s">
        <v>11</v>
      </c>
      <c r="D6" s="219" t="s">
        <v>2086</v>
      </c>
      <c r="E6" s="226" t="s">
        <v>1458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4416</v>
      </c>
      <c r="B7" s="250">
        <v>150</v>
      </c>
      <c r="C7" s="219" t="s">
        <v>13</v>
      </c>
      <c r="D7" s="219" t="s">
        <v>2086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4417</v>
      </c>
      <c r="B8" s="225">
        <v>200</v>
      </c>
      <c r="C8" s="219" t="s">
        <v>11</v>
      </c>
      <c r="D8" s="219" t="s">
        <v>16</v>
      </c>
      <c r="E8" s="226" t="s">
        <v>1458</v>
      </c>
      <c r="F8" s="227" t="s">
        <v>4422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4418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4419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4420</v>
      </c>
      <c r="B11" s="225">
        <v>200</v>
      </c>
      <c r="C11" s="219" t="s">
        <v>11</v>
      </c>
      <c r="D11" s="219" t="s">
        <v>16</v>
      </c>
      <c r="E11" s="226" t="s">
        <v>2</v>
      </c>
      <c r="F11" s="227" t="s">
        <v>4421</v>
      </c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38" t="s">
        <v>4423</v>
      </c>
      <c r="B12" s="228">
        <v>200</v>
      </c>
      <c r="C12" s="229" t="s">
        <v>11</v>
      </c>
      <c r="D12" s="229" t="s">
        <v>16</v>
      </c>
      <c r="E12" s="230" t="s">
        <v>2</v>
      </c>
      <c r="F12" s="231"/>
      <c r="G12" s="68"/>
      <c r="H12" s="68"/>
      <c r="I12" s="68"/>
      <c r="J12" s="69"/>
      <c r="K12" s="69"/>
      <c r="L12" s="69"/>
    </row>
    <row r="13" spans="1:12" ht="30" customHeight="1" x14ac:dyDescent="0.25">
      <c r="A13" s="222" t="s">
        <v>4424</v>
      </c>
      <c r="B13" s="217">
        <v>200</v>
      </c>
      <c r="C13" s="218" t="s">
        <v>11</v>
      </c>
      <c r="D13" s="218" t="s">
        <v>2086</v>
      </c>
      <c r="E13" s="220" t="s">
        <v>1458</v>
      </c>
      <c r="F13" s="221" t="s">
        <v>4435</v>
      </c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4425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4426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4427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2" t="s">
        <v>4428</v>
      </c>
      <c r="B17" s="217">
        <v>200</v>
      </c>
      <c r="C17" s="218" t="s">
        <v>11</v>
      </c>
      <c r="D17" s="218" t="s">
        <v>16</v>
      </c>
      <c r="E17" s="220" t="s">
        <v>2</v>
      </c>
      <c r="F17" s="220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4429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4430</v>
      </c>
      <c r="B19" s="225">
        <v>150</v>
      </c>
      <c r="C19" s="219" t="s">
        <v>13</v>
      </c>
      <c r="D19" s="219" t="s">
        <v>16</v>
      </c>
      <c r="E19" s="226" t="s">
        <v>534</v>
      </c>
      <c r="F19" s="226"/>
      <c r="I19" s="29"/>
    </row>
    <row r="20" spans="1:12" ht="30" customHeight="1" x14ac:dyDescent="0.25">
      <c r="A20" s="224" t="s">
        <v>4431</v>
      </c>
      <c r="B20" s="225">
        <v>200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36" t="s">
        <v>4432</v>
      </c>
      <c r="B21" s="250">
        <v>150</v>
      </c>
      <c r="C21" s="233" t="s">
        <v>13</v>
      </c>
      <c r="D21" s="233" t="s">
        <v>16</v>
      </c>
      <c r="E21" s="251" t="s">
        <v>0</v>
      </c>
      <c r="F21" s="226"/>
      <c r="I21" s="29"/>
    </row>
    <row r="22" spans="1:12" ht="30" customHeight="1" x14ac:dyDescent="0.25">
      <c r="A22" s="224" t="s">
        <v>4433</v>
      </c>
      <c r="B22" s="225">
        <v>200</v>
      </c>
      <c r="C22" s="219" t="s">
        <v>11</v>
      </c>
      <c r="D22" s="219" t="s">
        <v>2086</v>
      </c>
      <c r="E22" s="226" t="s">
        <v>2</v>
      </c>
      <c r="F22" s="226"/>
      <c r="I22" s="29"/>
    </row>
    <row r="23" spans="1:12" ht="30" customHeight="1" x14ac:dyDescent="0.25">
      <c r="A23" s="224" t="s">
        <v>4434</v>
      </c>
      <c r="B23" s="225">
        <v>200</v>
      </c>
      <c r="C23" s="219" t="s">
        <v>11</v>
      </c>
      <c r="D23" s="219" t="s">
        <v>16</v>
      </c>
      <c r="E23" s="226" t="s">
        <v>2</v>
      </c>
      <c r="F23" s="226"/>
      <c r="I23" s="29"/>
    </row>
    <row r="24" spans="1:12" ht="30" customHeight="1" x14ac:dyDescent="0.25">
      <c r="A24" s="224" t="s">
        <v>4436</v>
      </c>
      <c r="B24" s="225">
        <v>200</v>
      </c>
      <c r="C24" s="219" t="s">
        <v>11</v>
      </c>
      <c r="D24" s="219" t="s">
        <v>16</v>
      </c>
      <c r="E24" s="226" t="s">
        <v>2</v>
      </c>
      <c r="F24" s="226"/>
    </row>
    <row r="25" spans="1:12" ht="30" customHeight="1" x14ac:dyDescent="0.25">
      <c r="A25" s="224" t="s">
        <v>4437</v>
      </c>
      <c r="B25" s="225">
        <v>150</v>
      </c>
      <c r="C25" s="219" t="s">
        <v>13</v>
      </c>
      <c r="D25" s="219" t="s">
        <v>2086</v>
      </c>
      <c r="E25" s="226" t="s">
        <v>0</v>
      </c>
      <c r="F25" s="226"/>
    </row>
    <row r="26" spans="1:12" ht="30" customHeight="1" x14ac:dyDescent="0.25">
      <c r="A26" s="252" t="s">
        <v>4438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1432</v>
      </c>
      <c r="B27" s="225">
        <v>150</v>
      </c>
      <c r="C27" s="219" t="s">
        <v>13</v>
      </c>
      <c r="D27" s="219" t="s">
        <v>4</v>
      </c>
      <c r="E27" s="226" t="s">
        <v>0</v>
      </c>
      <c r="F27" s="226"/>
    </row>
    <row r="28" spans="1:12" ht="30" customHeight="1" x14ac:dyDescent="0.25">
      <c r="A28" s="252" t="s">
        <v>4439</v>
      </c>
      <c r="B28" s="225">
        <v>200</v>
      </c>
      <c r="C28" s="219" t="s">
        <v>11</v>
      </c>
      <c r="D28" s="219" t="s">
        <v>2086</v>
      </c>
      <c r="E28" s="226" t="s">
        <v>2</v>
      </c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s="29" customFormat="1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24"/>
      <c r="B40" s="225"/>
      <c r="C40" s="219"/>
      <c r="D40" s="219"/>
      <c r="E40" s="226"/>
      <c r="F40" s="226"/>
    </row>
    <row r="41" spans="1:6" ht="30" customHeight="1" x14ac:dyDescent="0.25">
      <c r="A41" s="257" t="s">
        <v>10</v>
      </c>
      <c r="B41" s="257">
        <f>COUNTIF($C$3:$C$40,H1)</f>
        <v>0</v>
      </c>
      <c r="C41" s="258">
        <f>SUMIF($C$3:$C$40,H1,$B$3:$B$40)</f>
        <v>0</v>
      </c>
      <c r="D41" s="257"/>
      <c r="E41" s="257" t="s">
        <v>16</v>
      </c>
      <c r="F41" s="258">
        <f>SUMIF($D$3:$D$40,I1,$B$3:$B$40)</f>
        <v>3100</v>
      </c>
    </row>
    <row r="42" spans="1:6" ht="30" customHeight="1" x14ac:dyDescent="0.25">
      <c r="A42" s="259" t="s">
        <v>11</v>
      </c>
      <c r="B42" s="259">
        <f>COUNTIF($C$3:$C$40,H2)</f>
        <v>12</v>
      </c>
      <c r="C42" s="260">
        <f>SUMIF($C$3:$C$40,H2,$B$3:$B$40)</f>
        <v>2400</v>
      </c>
      <c r="D42" s="259"/>
      <c r="E42" s="259" t="s">
        <v>4</v>
      </c>
      <c r="F42" s="260">
        <f>SUMIF($D$3:$D$40,I2,$B$3:$B$40)</f>
        <v>300</v>
      </c>
    </row>
    <row r="43" spans="1:6" ht="30" customHeight="1" x14ac:dyDescent="0.25">
      <c r="A43" s="259" t="s">
        <v>29</v>
      </c>
      <c r="B43" s="259">
        <f>COUNTIF($C$3:$C$40,H3)</f>
        <v>14</v>
      </c>
      <c r="C43" s="260">
        <f>SUMIF($C$3:$C$40,H3,$B$3:$B$40)</f>
        <v>2100</v>
      </c>
      <c r="D43" s="259"/>
      <c r="E43" s="261"/>
      <c r="F43" s="260"/>
    </row>
    <row r="44" spans="1:6" ht="30" customHeight="1" x14ac:dyDescent="0.25">
      <c r="A44" s="259" t="s">
        <v>8</v>
      </c>
      <c r="B44" s="259">
        <f>COUNTIF($C$3:$C$40,H4)</f>
        <v>0</v>
      </c>
      <c r="C44" s="260">
        <f>SUMIF($C$3:$C$40,H4,$B$3:$B$40)</f>
        <v>0</v>
      </c>
      <c r="D44" s="259"/>
      <c r="E44" s="259"/>
      <c r="F44" s="260"/>
    </row>
    <row r="45" spans="1:6" ht="30" customHeight="1" x14ac:dyDescent="0.25">
      <c r="A45" s="259" t="s">
        <v>7</v>
      </c>
      <c r="B45" s="259">
        <f>COUNTIF($C$3:$C$40,H5)</f>
        <v>0</v>
      </c>
      <c r="C45" s="260">
        <f>SUMIF($C$3:$C$40,H5,$B$3:$B$40)</f>
        <v>0</v>
      </c>
      <c r="D45" s="259"/>
      <c r="E45" s="259"/>
      <c r="F45" s="260"/>
    </row>
    <row r="46" spans="1:6" ht="30" customHeight="1" x14ac:dyDescent="0.25">
      <c r="A46" s="262" t="s">
        <v>23</v>
      </c>
      <c r="B46" s="262">
        <f>SUM(B41:B45)</f>
        <v>26</v>
      </c>
      <c r="C46" s="263">
        <f>SUM(C41:C45)</f>
        <v>4500</v>
      </c>
      <c r="D46" s="262"/>
      <c r="E46" s="264"/>
      <c r="F46" s="265"/>
    </row>
    <row r="47" spans="1:6" ht="30" customHeight="1" x14ac:dyDescent="0.25">
      <c r="A47" s="259" t="s">
        <v>25</v>
      </c>
      <c r="B47" s="262">
        <f>COUNTIF($E$3:$E$40,H6)</f>
        <v>14</v>
      </c>
      <c r="C47" s="322"/>
      <c r="D47" s="323"/>
      <c r="E47" s="323"/>
      <c r="F47" s="324"/>
    </row>
    <row r="48" spans="1:6" ht="30" customHeight="1" x14ac:dyDescent="0.25">
      <c r="A48" s="259" t="s">
        <v>31</v>
      </c>
      <c r="B48" s="262">
        <f>COUNTIF(E3:E40,#REF!)</f>
        <v>0</v>
      </c>
      <c r="C48" s="325"/>
      <c r="D48" s="326"/>
      <c r="E48" s="326"/>
      <c r="F48" s="327"/>
    </row>
    <row r="49" spans="1:6" ht="30" customHeight="1" x14ac:dyDescent="0.25">
      <c r="A49" s="259" t="s">
        <v>33</v>
      </c>
      <c r="B49" s="262">
        <f>COUNTIF(E3:E40,H8)</f>
        <v>0</v>
      </c>
      <c r="C49" s="325"/>
      <c r="D49" s="326"/>
      <c r="E49" s="326"/>
      <c r="F49" s="327"/>
    </row>
    <row r="50" spans="1:6" ht="30" customHeight="1" x14ac:dyDescent="0.25">
      <c r="A50" s="259" t="s">
        <v>24</v>
      </c>
      <c r="B50" s="262">
        <f>COUNTIF($E$3:$E$40,H7)</f>
        <v>9</v>
      </c>
      <c r="C50" s="325"/>
      <c r="D50" s="326"/>
      <c r="E50" s="326"/>
      <c r="F50" s="327"/>
    </row>
    <row r="51" spans="1:6" ht="30" customHeight="1" x14ac:dyDescent="0.25">
      <c r="A51" s="259" t="s">
        <v>26</v>
      </c>
      <c r="B51" s="262">
        <f>COUNTIF($E$3:$E$40,H9)</f>
        <v>3</v>
      </c>
      <c r="C51" s="328"/>
      <c r="D51" s="329"/>
      <c r="E51" s="329"/>
      <c r="F51" s="330"/>
    </row>
    <row r="52" spans="1:6" x14ac:dyDescent="0.25">
      <c r="A52" s="29"/>
      <c r="B52" s="29"/>
      <c r="C52" s="29"/>
      <c r="D52" s="29"/>
      <c r="E52" s="34"/>
      <c r="F52" s="34"/>
    </row>
  </sheetData>
  <mergeCells count="3">
    <mergeCell ref="A1:D1"/>
    <mergeCell ref="E1:F1"/>
    <mergeCell ref="C47:F51"/>
  </mergeCells>
  <dataValidations count="3">
    <dataValidation type="list" allowBlank="1" showInputMessage="1" showErrorMessage="1" sqref="E3:E40">
      <formula1>$H$6:$H$9</formula1>
    </dataValidation>
    <dataValidation type="list" allowBlank="1" showInputMessage="1" showErrorMessage="1" sqref="D3:D40">
      <formula1>$I$1:$I$5</formula1>
    </dataValidation>
    <dataValidation type="list" allowBlank="1" showInputMessage="1" showErrorMessage="1" sqref="C3:C40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A20" sqref="A20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4440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4441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4442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4443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4444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4445</v>
      </c>
      <c r="B7" s="250">
        <v>200</v>
      </c>
      <c r="C7" s="219" t="s">
        <v>11</v>
      </c>
      <c r="D7" s="219" t="s">
        <v>16</v>
      </c>
      <c r="E7" s="226" t="s">
        <v>32</v>
      </c>
      <c r="F7" s="227" t="s">
        <v>4481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4446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4447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4448</v>
      </c>
      <c r="B10" s="225">
        <v>200</v>
      </c>
      <c r="C10" s="219" t="s">
        <v>11</v>
      </c>
      <c r="D10" s="219" t="s">
        <v>16</v>
      </c>
      <c r="E10" s="226" t="s">
        <v>1458</v>
      </c>
      <c r="F10" s="227" t="s">
        <v>4453</v>
      </c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4449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3688</v>
      </c>
      <c r="B12" s="225">
        <v>150</v>
      </c>
      <c r="C12" s="219" t="s">
        <v>13</v>
      </c>
      <c r="D12" s="219" t="s">
        <v>4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2" t="s">
        <v>4450</v>
      </c>
      <c r="B13" s="217">
        <v>200</v>
      </c>
      <c r="C13" s="218" t="s">
        <v>11</v>
      </c>
      <c r="D13" s="218" t="s">
        <v>16</v>
      </c>
      <c r="E13" s="220" t="s">
        <v>2</v>
      </c>
      <c r="F13" s="221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282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4451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4452</v>
      </c>
      <c r="B16" s="217">
        <v>150</v>
      </c>
      <c r="C16" s="218" t="s">
        <v>13</v>
      </c>
      <c r="D16" s="218" t="s">
        <v>4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2" t="s">
        <v>4454</v>
      </c>
      <c r="B17" s="217">
        <v>150</v>
      </c>
      <c r="C17" s="218" t="s">
        <v>13</v>
      </c>
      <c r="D17" s="218" t="s">
        <v>16</v>
      </c>
      <c r="E17" s="220" t="s">
        <v>0</v>
      </c>
      <c r="F17" s="220"/>
      <c r="G17" s="30"/>
      <c r="H17" s="30"/>
      <c r="I17" s="30"/>
      <c r="J17" s="55"/>
      <c r="K17" s="55"/>
      <c r="L17" s="55"/>
    </row>
    <row r="18" spans="1:12" ht="30" customHeight="1" x14ac:dyDescent="0.25">
      <c r="A18" s="238" t="s">
        <v>4455</v>
      </c>
      <c r="B18" s="228">
        <v>150</v>
      </c>
      <c r="C18" s="229" t="s">
        <v>13</v>
      </c>
      <c r="D18" s="229" t="s">
        <v>4</v>
      </c>
      <c r="E18" s="230" t="s">
        <v>0</v>
      </c>
      <c r="F18" s="230"/>
      <c r="I18" s="29"/>
    </row>
    <row r="19" spans="1:12" ht="30" customHeight="1" x14ac:dyDescent="0.25">
      <c r="A19" s="224" t="s">
        <v>4456</v>
      </c>
      <c r="B19" s="225">
        <v>200</v>
      </c>
      <c r="C19" s="219" t="s">
        <v>11</v>
      </c>
      <c r="D19" s="219" t="s">
        <v>4</v>
      </c>
      <c r="E19" s="226" t="s">
        <v>2</v>
      </c>
      <c r="F19" s="226" t="s">
        <v>4142</v>
      </c>
      <c r="I19" s="29"/>
    </row>
    <row r="20" spans="1:12" ht="30" customHeight="1" x14ac:dyDescent="0.25">
      <c r="A20" s="224" t="s">
        <v>4457</v>
      </c>
      <c r="B20" s="225">
        <v>200</v>
      </c>
      <c r="C20" s="219" t="s">
        <v>11</v>
      </c>
      <c r="D20" s="219" t="s">
        <v>2086</v>
      </c>
      <c r="E20" s="226" t="s">
        <v>0</v>
      </c>
      <c r="F20" s="226" t="s">
        <v>4467</v>
      </c>
      <c r="I20" s="29"/>
    </row>
    <row r="21" spans="1:12" ht="30" customHeight="1" x14ac:dyDescent="0.25">
      <c r="A21" s="236" t="s">
        <v>4458</v>
      </c>
      <c r="B21" s="250">
        <v>200</v>
      </c>
      <c r="C21" s="233" t="s">
        <v>11</v>
      </c>
      <c r="D21" s="233" t="s">
        <v>16</v>
      </c>
      <c r="E21" s="251" t="s">
        <v>2</v>
      </c>
      <c r="F21" s="226"/>
      <c r="I21" s="29"/>
    </row>
    <row r="22" spans="1:12" ht="30" customHeight="1" x14ac:dyDescent="0.25">
      <c r="A22" s="224" t="s">
        <v>4459</v>
      </c>
      <c r="B22" s="225">
        <v>150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24" t="s">
        <v>4460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/>
      <c r="I23" s="29"/>
    </row>
    <row r="24" spans="1:12" ht="30" customHeight="1" x14ac:dyDescent="0.25">
      <c r="A24" s="224" t="s">
        <v>4470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</row>
    <row r="25" spans="1:12" ht="30" customHeight="1" x14ac:dyDescent="0.25">
      <c r="A25" s="224" t="s">
        <v>4461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4462</v>
      </c>
      <c r="B26" s="225">
        <v>150</v>
      </c>
      <c r="C26" s="219" t="s">
        <v>13</v>
      </c>
      <c r="D26" s="219" t="s">
        <v>2086</v>
      </c>
      <c r="E26" s="226" t="s">
        <v>0</v>
      </c>
      <c r="F26" s="226"/>
    </row>
    <row r="27" spans="1:12" ht="30" customHeight="1" x14ac:dyDescent="0.25">
      <c r="A27" s="252" t="s">
        <v>4463</v>
      </c>
      <c r="B27" s="225">
        <v>200</v>
      </c>
      <c r="C27" s="219" t="s">
        <v>11</v>
      </c>
      <c r="D27" s="219" t="s">
        <v>2086</v>
      </c>
      <c r="E27" s="226" t="s">
        <v>2</v>
      </c>
      <c r="F27" s="226" t="s">
        <v>4464</v>
      </c>
    </row>
    <row r="28" spans="1:12" ht="30" customHeight="1" x14ac:dyDescent="0.25">
      <c r="A28" s="252" t="s">
        <v>4465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ht="30" customHeight="1" x14ac:dyDescent="0.25">
      <c r="A29" s="252" t="s">
        <v>4466</v>
      </c>
      <c r="B29" s="225">
        <v>150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4468</v>
      </c>
      <c r="B30" s="225">
        <v>200</v>
      </c>
      <c r="C30" s="219" t="s">
        <v>11</v>
      </c>
      <c r="D30" s="219" t="s">
        <v>16</v>
      </c>
      <c r="E30" s="226" t="s">
        <v>2</v>
      </c>
      <c r="F30" s="226"/>
    </row>
    <row r="31" spans="1:12" s="29" customFormat="1" ht="30" customHeight="1" x14ac:dyDescent="0.25">
      <c r="A31" s="252" t="s">
        <v>4469</v>
      </c>
      <c r="B31" s="225">
        <v>200</v>
      </c>
      <c r="C31" s="219" t="s">
        <v>11</v>
      </c>
      <c r="D31" s="219" t="s">
        <v>16</v>
      </c>
      <c r="E31" s="226" t="s">
        <v>1458</v>
      </c>
      <c r="F31" s="226"/>
    </row>
    <row r="32" spans="1:12" ht="30" customHeight="1" x14ac:dyDescent="0.25">
      <c r="A32" s="252" t="s">
        <v>4471</v>
      </c>
      <c r="B32" s="225">
        <v>200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4472</v>
      </c>
      <c r="B33" s="225">
        <v>200</v>
      </c>
      <c r="C33" s="219" t="s">
        <v>11</v>
      </c>
      <c r="D33" s="219" t="s">
        <v>16</v>
      </c>
      <c r="E33" s="226" t="s">
        <v>2</v>
      </c>
      <c r="F33" s="226"/>
    </row>
    <row r="34" spans="1:6" ht="30" customHeight="1" x14ac:dyDescent="0.25">
      <c r="A34" s="252" t="s">
        <v>4473</v>
      </c>
      <c r="B34" s="225">
        <v>200</v>
      </c>
      <c r="C34" s="219" t="s">
        <v>11</v>
      </c>
      <c r="D34" s="219" t="s">
        <v>16</v>
      </c>
      <c r="E34" s="226" t="s">
        <v>1458</v>
      </c>
      <c r="F34" s="226"/>
    </row>
    <row r="35" spans="1:6" ht="30" customHeight="1" x14ac:dyDescent="0.25">
      <c r="A35" s="252" t="s">
        <v>4474</v>
      </c>
      <c r="B35" s="225">
        <v>150</v>
      </c>
      <c r="C35" s="219" t="s">
        <v>13</v>
      </c>
      <c r="D35" s="219" t="s">
        <v>16</v>
      </c>
      <c r="E35" s="226" t="s">
        <v>0</v>
      </c>
      <c r="F35" s="226"/>
    </row>
    <row r="36" spans="1:6" ht="30" customHeight="1" x14ac:dyDescent="0.25">
      <c r="A36" s="252" t="s">
        <v>4475</v>
      </c>
      <c r="B36" s="225">
        <v>150</v>
      </c>
      <c r="C36" s="219" t="s">
        <v>13</v>
      </c>
      <c r="D36" s="219" t="s">
        <v>4</v>
      </c>
      <c r="E36" s="226" t="s">
        <v>0</v>
      </c>
      <c r="F36" s="226"/>
    </row>
    <row r="37" spans="1:6" ht="30" customHeight="1" x14ac:dyDescent="0.25">
      <c r="A37" s="252" t="s">
        <v>2134</v>
      </c>
      <c r="B37" s="225">
        <v>150</v>
      </c>
      <c r="C37" s="219" t="s">
        <v>13</v>
      </c>
      <c r="D37" s="219" t="s">
        <v>16</v>
      </c>
      <c r="E37" s="226" t="s">
        <v>0</v>
      </c>
      <c r="F37" s="226"/>
    </row>
    <row r="38" spans="1:6" ht="30" customHeight="1" x14ac:dyDescent="0.25">
      <c r="A38" s="252" t="s">
        <v>4476</v>
      </c>
      <c r="B38" s="225">
        <v>150</v>
      </c>
      <c r="C38" s="219" t="s">
        <v>13</v>
      </c>
      <c r="D38" s="219" t="s">
        <v>16</v>
      </c>
      <c r="E38" s="226" t="s">
        <v>0</v>
      </c>
      <c r="F38" s="226"/>
    </row>
    <row r="39" spans="1:6" ht="30" customHeight="1" x14ac:dyDescent="0.25">
      <c r="A39" s="252" t="s">
        <v>4477</v>
      </c>
      <c r="B39" s="225">
        <v>150</v>
      </c>
      <c r="C39" s="219" t="s">
        <v>13</v>
      </c>
      <c r="D39" s="219" t="s">
        <v>2086</v>
      </c>
      <c r="E39" s="226" t="s">
        <v>0</v>
      </c>
      <c r="F39" s="226"/>
    </row>
    <row r="40" spans="1:6" ht="30" customHeight="1" x14ac:dyDescent="0.25">
      <c r="A40" s="252" t="s">
        <v>4478</v>
      </c>
      <c r="B40" s="225">
        <v>200</v>
      </c>
      <c r="C40" s="219" t="s">
        <v>11</v>
      </c>
      <c r="D40" s="219" t="s">
        <v>16</v>
      </c>
      <c r="E40" s="226" t="s">
        <v>2</v>
      </c>
      <c r="F40" s="226"/>
    </row>
    <row r="41" spans="1:6" ht="30" customHeight="1" x14ac:dyDescent="0.25">
      <c r="A41" s="252" t="s">
        <v>4479</v>
      </c>
      <c r="B41" s="225">
        <v>200</v>
      </c>
      <c r="C41" s="219" t="s">
        <v>11</v>
      </c>
      <c r="D41" s="219" t="s">
        <v>16</v>
      </c>
      <c r="E41" s="226" t="s">
        <v>2</v>
      </c>
      <c r="F41" s="226"/>
    </row>
    <row r="42" spans="1:6" ht="30" customHeight="1" x14ac:dyDescent="0.25">
      <c r="A42" s="252" t="s">
        <v>3146</v>
      </c>
      <c r="B42" s="225">
        <v>150</v>
      </c>
      <c r="C42" s="219" t="s">
        <v>13</v>
      </c>
      <c r="D42" s="219" t="s">
        <v>16</v>
      </c>
      <c r="E42" s="226" t="s">
        <v>0</v>
      </c>
      <c r="F42" s="226"/>
    </row>
    <row r="43" spans="1:6" ht="30" customHeight="1" x14ac:dyDescent="0.25">
      <c r="A43" s="224" t="s">
        <v>4480</v>
      </c>
      <c r="B43" s="225">
        <v>200</v>
      </c>
      <c r="C43" s="219" t="s">
        <v>11</v>
      </c>
      <c r="D43" s="219" t="s">
        <v>16</v>
      </c>
      <c r="E43" s="226" t="s">
        <v>2</v>
      </c>
      <c r="F43" s="226"/>
    </row>
    <row r="44" spans="1:6" ht="30" customHeight="1" x14ac:dyDescent="0.25">
      <c r="A44" s="283" t="s">
        <v>1198</v>
      </c>
      <c r="B44" s="284">
        <v>200</v>
      </c>
      <c r="C44" s="285" t="s">
        <v>11</v>
      </c>
      <c r="D44" s="285" t="s">
        <v>16</v>
      </c>
      <c r="E44" s="286" t="s">
        <v>2</v>
      </c>
      <c r="F44" s="286"/>
    </row>
    <row r="45" spans="1:6" ht="30" customHeight="1" x14ac:dyDescent="0.25">
      <c r="A45" s="257" t="s">
        <v>10</v>
      </c>
      <c r="B45" s="257">
        <f>COUNTIF($C$3:$C$44,H1)</f>
        <v>0</v>
      </c>
      <c r="C45" s="258">
        <f>SUMIF($C$3:$C$43,H1,$B$3:$B$43)</f>
        <v>0</v>
      </c>
      <c r="D45" s="257"/>
      <c r="E45" s="257" t="s">
        <v>16</v>
      </c>
      <c r="F45" s="258">
        <f>SUMIF($D$3:$D$44,I1,$B$3:$B$44)</f>
        <v>5450</v>
      </c>
    </row>
    <row r="46" spans="1:6" ht="30" customHeight="1" x14ac:dyDescent="0.25">
      <c r="A46" s="259" t="s">
        <v>11</v>
      </c>
      <c r="B46" s="259">
        <f>COUNTIF($C$3:$C$44,H2)</f>
        <v>16</v>
      </c>
      <c r="C46" s="260">
        <f>SUMIF($C$3:$C$43,H2,$B$3:$B$43)</f>
        <v>3000</v>
      </c>
      <c r="D46" s="259"/>
      <c r="E46" s="259" t="s">
        <v>4</v>
      </c>
      <c r="F46" s="260">
        <f>SUMIF($D$3:$D$44,I2,$B$3:$B$44)</f>
        <v>800</v>
      </c>
    </row>
    <row r="47" spans="1:6" ht="30" customHeight="1" x14ac:dyDescent="0.25">
      <c r="A47" s="259" t="s">
        <v>29</v>
      </c>
      <c r="B47" s="259">
        <f>COUNTIF($C$3:$C$44,H3)</f>
        <v>26</v>
      </c>
      <c r="C47" s="260">
        <f>SUMIF($C$3:$C$43,H3,$B$3:$B$43)</f>
        <v>3900</v>
      </c>
      <c r="D47" s="259"/>
      <c r="E47" s="261"/>
      <c r="F47" s="260"/>
    </row>
    <row r="48" spans="1:6" ht="30" customHeight="1" x14ac:dyDescent="0.25">
      <c r="A48" s="259" t="s">
        <v>8</v>
      </c>
      <c r="B48" s="259">
        <f>COUNTIF($C$3:$C$44,H4)</f>
        <v>0</v>
      </c>
      <c r="C48" s="260">
        <f>SUMIF($C$3:$C$43,H4,$B$3:$B$43)</f>
        <v>0</v>
      </c>
      <c r="D48" s="259"/>
      <c r="E48" s="259"/>
      <c r="F48" s="260"/>
    </row>
    <row r="49" spans="1:6" ht="30" customHeight="1" x14ac:dyDescent="0.25">
      <c r="A49" s="259" t="s">
        <v>7</v>
      </c>
      <c r="B49" s="259">
        <f>COUNTIF($C$3:$C$44,H5)</f>
        <v>0</v>
      </c>
      <c r="C49" s="260">
        <f>SUMIF($C$3:$C$43,H5,$B$3:$B$43)</f>
        <v>0</v>
      </c>
      <c r="D49" s="259"/>
      <c r="E49" s="259"/>
      <c r="F49" s="260"/>
    </row>
    <row r="50" spans="1:6" ht="30" customHeight="1" x14ac:dyDescent="0.25">
      <c r="A50" s="262" t="s">
        <v>23</v>
      </c>
      <c r="B50" s="262">
        <f>SUM(B45:B49)</f>
        <v>42</v>
      </c>
      <c r="C50" s="263">
        <f>SUM(C45:C49)</f>
        <v>6900</v>
      </c>
      <c r="D50" s="262"/>
      <c r="E50" s="264"/>
      <c r="F50" s="265"/>
    </row>
    <row r="51" spans="1:6" ht="30" customHeight="1" x14ac:dyDescent="0.25">
      <c r="A51" s="259" t="s">
        <v>25</v>
      </c>
      <c r="B51" s="262">
        <f>COUNTIF($E$3:$E$43,H6)</f>
        <v>27</v>
      </c>
      <c r="C51" s="322"/>
      <c r="D51" s="323"/>
      <c r="E51" s="323"/>
      <c r="F51" s="324"/>
    </row>
    <row r="52" spans="1:6" ht="30" customHeight="1" x14ac:dyDescent="0.25">
      <c r="A52" s="259" t="s">
        <v>31</v>
      </c>
      <c r="B52" s="262">
        <f>COUNTIF(E3:E43,#REF!)</f>
        <v>0</v>
      </c>
      <c r="C52" s="325"/>
      <c r="D52" s="326"/>
      <c r="E52" s="326"/>
      <c r="F52" s="327"/>
    </row>
    <row r="53" spans="1:6" ht="30" customHeight="1" x14ac:dyDescent="0.25">
      <c r="A53" s="259" t="s">
        <v>33</v>
      </c>
      <c r="B53" s="262">
        <f>COUNTIF(E3:E43,H8)</f>
        <v>1</v>
      </c>
      <c r="C53" s="325"/>
      <c r="D53" s="326"/>
      <c r="E53" s="326"/>
      <c r="F53" s="327"/>
    </row>
    <row r="54" spans="1:6" ht="30" customHeight="1" x14ac:dyDescent="0.25">
      <c r="A54" s="259" t="s">
        <v>24</v>
      </c>
      <c r="B54" s="262">
        <f>COUNTIF($E$3:$E$43,H7)</f>
        <v>10</v>
      </c>
      <c r="C54" s="325"/>
      <c r="D54" s="326"/>
      <c r="E54" s="326"/>
      <c r="F54" s="327"/>
    </row>
    <row r="55" spans="1:6" ht="30" customHeight="1" x14ac:dyDescent="0.25">
      <c r="A55" s="259" t="s">
        <v>26</v>
      </c>
      <c r="B55" s="262">
        <f>COUNTIF($E$3:$E$43,H9)</f>
        <v>3</v>
      </c>
      <c r="C55" s="328"/>
      <c r="D55" s="329"/>
      <c r="E55" s="329"/>
      <c r="F55" s="330"/>
    </row>
    <row r="56" spans="1:6" x14ac:dyDescent="0.25">
      <c r="A56" s="29"/>
      <c r="B56" s="29"/>
      <c r="C56" s="29"/>
      <c r="D56" s="29"/>
      <c r="E56" s="34"/>
      <c r="F56" s="34"/>
    </row>
  </sheetData>
  <mergeCells count="3">
    <mergeCell ref="A1:D1"/>
    <mergeCell ref="E1:F1"/>
    <mergeCell ref="C51:F55"/>
  </mergeCells>
  <dataValidations count="3">
    <dataValidation type="list" allowBlank="1" showInputMessage="1" showErrorMessage="1" sqref="C3:C44">
      <formula1>$H$1:$H$5</formula1>
    </dataValidation>
    <dataValidation type="list" allowBlank="1" showInputMessage="1" showErrorMessage="1" sqref="D3:D44">
      <formula1>$I$1:$I$5</formula1>
    </dataValidation>
    <dataValidation type="list" allowBlank="1" showInputMessage="1" showErrorMessage="1" sqref="E3:E44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6" zoomScale="70" zoomScaleNormal="70" workbookViewId="0">
      <selection activeCell="F31" sqref="F31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4482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4483</v>
      </c>
      <c r="B3" s="225">
        <v>199</v>
      </c>
      <c r="C3" s="219" t="s">
        <v>11</v>
      </c>
      <c r="D3" s="219" t="s">
        <v>4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4484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4485</v>
      </c>
      <c r="B5" s="225">
        <v>200</v>
      </c>
      <c r="C5" s="219" t="s">
        <v>11</v>
      </c>
      <c r="D5" s="219" t="s">
        <v>16</v>
      </c>
      <c r="E5" s="226" t="s">
        <v>1458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4486</v>
      </c>
      <c r="B6" s="225">
        <v>200</v>
      </c>
      <c r="C6" s="219" t="s">
        <v>11</v>
      </c>
      <c r="D6" s="219" t="s">
        <v>2086</v>
      </c>
      <c r="E6" s="226" t="s">
        <v>2</v>
      </c>
      <c r="F6" s="227" t="s">
        <v>3661</v>
      </c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4487</v>
      </c>
      <c r="B7" s="250">
        <v>150</v>
      </c>
      <c r="C7" s="219" t="s">
        <v>13</v>
      </c>
      <c r="D7" s="219" t="s">
        <v>2086</v>
      </c>
      <c r="E7" s="226" t="s">
        <v>0</v>
      </c>
      <c r="F7" s="227" t="s">
        <v>4491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4488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4489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4490</v>
      </c>
      <c r="B10" s="225">
        <v>200</v>
      </c>
      <c r="C10" s="219" t="s">
        <v>11</v>
      </c>
      <c r="D10" s="219" t="s">
        <v>16</v>
      </c>
      <c r="E10" s="226" t="s">
        <v>1458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38" t="s">
        <v>3307</v>
      </c>
      <c r="B11" s="228">
        <v>200</v>
      </c>
      <c r="C11" s="229" t="s">
        <v>11</v>
      </c>
      <c r="D11" s="229" t="s">
        <v>16</v>
      </c>
      <c r="E11" s="230" t="s">
        <v>2</v>
      </c>
      <c r="F11" s="231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4492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2" t="s">
        <v>4493</v>
      </c>
      <c r="B13" s="217">
        <v>150</v>
      </c>
      <c r="C13" s="218" t="s">
        <v>13</v>
      </c>
      <c r="D13" s="218" t="s">
        <v>16</v>
      </c>
      <c r="E13" s="220" t="s">
        <v>0</v>
      </c>
      <c r="F13" s="221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233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 t="s">
        <v>3661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4494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4495</v>
      </c>
      <c r="B16" s="217">
        <v>200</v>
      </c>
      <c r="C16" s="218" t="s">
        <v>11</v>
      </c>
      <c r="D16" s="218" t="s">
        <v>16</v>
      </c>
      <c r="E16" s="220" t="s">
        <v>2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4496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4497</v>
      </c>
      <c r="B18" s="225">
        <v>150</v>
      </c>
      <c r="C18" s="219" t="s">
        <v>13</v>
      </c>
      <c r="D18" s="219" t="s">
        <v>2086</v>
      </c>
      <c r="E18" s="226" t="s">
        <v>0</v>
      </c>
      <c r="F18" s="226" t="s">
        <v>3661</v>
      </c>
      <c r="I18" s="29"/>
    </row>
    <row r="19" spans="1:12" ht="30" customHeight="1" x14ac:dyDescent="0.25">
      <c r="A19" s="224" t="s">
        <v>4498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 t="s">
        <v>3661</v>
      </c>
      <c r="I19" s="29"/>
    </row>
    <row r="20" spans="1:12" ht="30" customHeight="1" x14ac:dyDescent="0.25">
      <c r="A20" s="224" t="s">
        <v>4499</v>
      </c>
      <c r="B20" s="225">
        <v>200</v>
      </c>
      <c r="C20" s="219" t="s">
        <v>11</v>
      </c>
      <c r="D20" s="219" t="s">
        <v>4</v>
      </c>
      <c r="E20" s="226" t="s">
        <v>2</v>
      </c>
      <c r="F20" s="226"/>
      <c r="I20" s="29"/>
    </row>
    <row r="21" spans="1:12" ht="30" customHeight="1" x14ac:dyDescent="0.25">
      <c r="A21" s="236" t="s">
        <v>2208</v>
      </c>
      <c r="B21" s="250">
        <v>150</v>
      </c>
      <c r="C21" s="233" t="s">
        <v>13</v>
      </c>
      <c r="D21" s="233" t="s">
        <v>4</v>
      </c>
      <c r="E21" s="251" t="s">
        <v>0</v>
      </c>
      <c r="F21" s="226"/>
      <c r="I21" s="29"/>
    </row>
    <row r="22" spans="1:12" ht="30" customHeight="1" x14ac:dyDescent="0.25">
      <c r="A22" s="224" t="s">
        <v>4500</v>
      </c>
      <c r="B22" s="225">
        <v>150</v>
      </c>
      <c r="C22" s="219" t="s">
        <v>13</v>
      </c>
      <c r="D22" s="219" t="s">
        <v>2086</v>
      </c>
      <c r="E22" s="226" t="s">
        <v>0</v>
      </c>
      <c r="F22" s="226" t="s">
        <v>3661</v>
      </c>
      <c r="I22" s="29"/>
    </row>
    <row r="23" spans="1:12" ht="30" customHeight="1" x14ac:dyDescent="0.25">
      <c r="A23" s="224" t="s">
        <v>4501</v>
      </c>
      <c r="B23" s="225">
        <v>150</v>
      </c>
      <c r="C23" s="219" t="s">
        <v>13</v>
      </c>
      <c r="D23" s="219" t="s">
        <v>4</v>
      </c>
      <c r="E23" s="226" t="s">
        <v>0</v>
      </c>
      <c r="F23" s="226"/>
      <c r="I23" s="29"/>
    </row>
    <row r="24" spans="1:12" ht="30" customHeight="1" x14ac:dyDescent="0.25">
      <c r="A24" s="224" t="s">
        <v>4502</v>
      </c>
      <c r="B24" s="225">
        <v>200</v>
      </c>
      <c r="C24" s="219" t="s">
        <v>11</v>
      </c>
      <c r="D24" s="219" t="s">
        <v>16</v>
      </c>
      <c r="E24" s="226" t="s">
        <v>2</v>
      </c>
      <c r="F24" s="226"/>
    </row>
    <row r="25" spans="1:12" ht="30" customHeight="1" x14ac:dyDescent="0.25">
      <c r="A25" s="224" t="s">
        <v>4503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4504</v>
      </c>
      <c r="B26" s="225">
        <v>200</v>
      </c>
      <c r="C26" s="219" t="s">
        <v>11</v>
      </c>
      <c r="D26" s="219" t="s">
        <v>16</v>
      </c>
      <c r="E26" s="226" t="s">
        <v>2</v>
      </c>
      <c r="F26" s="226"/>
    </row>
    <row r="27" spans="1:12" ht="30" customHeight="1" x14ac:dyDescent="0.25">
      <c r="A27" s="252" t="s">
        <v>4505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4506</v>
      </c>
      <c r="B28" s="225">
        <v>150</v>
      </c>
      <c r="C28" s="219" t="s">
        <v>13</v>
      </c>
      <c r="D28" s="219" t="s">
        <v>2086</v>
      </c>
      <c r="E28" s="226" t="s">
        <v>0</v>
      </c>
      <c r="F28" s="226"/>
    </row>
    <row r="29" spans="1:12" s="29" customFormat="1" ht="30" customHeight="1" x14ac:dyDescent="0.25">
      <c r="A29" s="252" t="s">
        <v>4507</v>
      </c>
      <c r="B29" s="225">
        <v>200</v>
      </c>
      <c r="C29" s="219" t="s">
        <v>11</v>
      </c>
      <c r="D29" s="219" t="s">
        <v>2086</v>
      </c>
      <c r="E29" s="226" t="s">
        <v>0</v>
      </c>
      <c r="F29" s="226" t="s">
        <v>3661</v>
      </c>
    </row>
    <row r="30" spans="1:12" ht="30" customHeight="1" x14ac:dyDescent="0.25">
      <c r="A30" s="252" t="s">
        <v>4508</v>
      </c>
      <c r="B30" s="225">
        <v>150</v>
      </c>
      <c r="C30" s="219" t="s">
        <v>13</v>
      </c>
      <c r="D30" s="219" t="s">
        <v>2086</v>
      </c>
      <c r="E30" s="226" t="s">
        <v>0</v>
      </c>
      <c r="F30" s="226" t="s">
        <v>3661</v>
      </c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2550</v>
      </c>
    </row>
    <row r="44" spans="1:6" ht="30" customHeight="1" x14ac:dyDescent="0.25">
      <c r="A44" s="259" t="s">
        <v>11</v>
      </c>
      <c r="B44" s="259">
        <f>COUNTIF($C$3:$C$42,H2)</f>
        <v>10</v>
      </c>
      <c r="C44" s="260">
        <f>SUMIF($C$3:$C$41,H2,$B$3:$B$41)</f>
        <v>1999</v>
      </c>
      <c r="D44" s="259"/>
      <c r="E44" s="259" t="s">
        <v>4</v>
      </c>
      <c r="F44" s="260">
        <f>SUMIF($D$3:$D$42,I2,$B$3:$B$42)</f>
        <v>699</v>
      </c>
    </row>
    <row r="45" spans="1:6" ht="30" customHeight="1" x14ac:dyDescent="0.25">
      <c r="A45" s="259" t="s">
        <v>29</v>
      </c>
      <c r="B45" s="259">
        <f>COUNTIF($C$3:$C$42,H3)</f>
        <v>18</v>
      </c>
      <c r="C45" s="260">
        <f>SUMIF($C$3:$C$41,H3,$B$3:$B$41)</f>
        <v>2700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28</v>
      </c>
      <c r="C48" s="263">
        <f>SUM(C43:C47)</f>
        <v>4699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19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7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2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E24" sqref="E24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4509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4510</v>
      </c>
      <c r="B3" s="225">
        <v>200</v>
      </c>
      <c r="C3" s="219" t="s">
        <v>11</v>
      </c>
      <c r="D3" s="219" t="s">
        <v>2086</v>
      </c>
      <c r="E3" s="226" t="s">
        <v>1458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4516</v>
      </c>
      <c r="B4" s="225">
        <v>200</v>
      </c>
      <c r="C4" s="219" t="s">
        <v>11</v>
      </c>
      <c r="D4" s="219" t="s">
        <v>2086</v>
      </c>
      <c r="E4" s="226" t="s">
        <v>0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4511</v>
      </c>
      <c r="B5" s="225">
        <v>150</v>
      </c>
      <c r="C5" s="219" t="s">
        <v>13</v>
      </c>
      <c r="D5" s="219" t="s">
        <v>2086</v>
      </c>
      <c r="E5" s="226" t="s">
        <v>0</v>
      </c>
      <c r="F5" s="227" t="s">
        <v>3661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4512</v>
      </c>
      <c r="B6" s="225">
        <v>150</v>
      </c>
      <c r="C6" s="219" t="s">
        <v>13</v>
      </c>
      <c r="D6" s="219" t="s">
        <v>4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4513</v>
      </c>
      <c r="B7" s="250">
        <v>200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4514</v>
      </c>
      <c r="B8" s="225">
        <v>200</v>
      </c>
      <c r="C8" s="219" t="s">
        <v>12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4515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4517</v>
      </c>
      <c r="B10" s="225">
        <v>200</v>
      </c>
      <c r="C10" s="219" t="s">
        <v>11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38" t="s">
        <v>4518</v>
      </c>
      <c r="B11" s="228">
        <v>200</v>
      </c>
      <c r="C11" s="229" t="s">
        <v>11</v>
      </c>
      <c r="D11" s="229" t="s">
        <v>2086</v>
      </c>
      <c r="E11" s="230" t="s">
        <v>1458</v>
      </c>
      <c r="F11" s="231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4519</v>
      </c>
      <c r="B12" s="225">
        <v>150</v>
      </c>
      <c r="C12" s="219" t="s">
        <v>13</v>
      </c>
      <c r="D12" s="219" t="s">
        <v>2086</v>
      </c>
      <c r="E12" s="226" t="s">
        <v>0</v>
      </c>
      <c r="F12" s="227" t="s">
        <v>4525</v>
      </c>
      <c r="G12" s="68"/>
      <c r="H12" s="68"/>
      <c r="I12" s="68"/>
      <c r="J12" s="69"/>
      <c r="K12" s="69"/>
      <c r="L12" s="69"/>
    </row>
    <row r="13" spans="1:12" ht="30" customHeight="1" x14ac:dyDescent="0.25">
      <c r="A13" s="222" t="s">
        <v>4520</v>
      </c>
      <c r="B13" s="217">
        <v>200</v>
      </c>
      <c r="C13" s="218" t="s">
        <v>11</v>
      </c>
      <c r="D13" s="218" t="s">
        <v>16</v>
      </c>
      <c r="E13" s="220" t="s">
        <v>2</v>
      </c>
      <c r="F13" s="221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4521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 t="s">
        <v>4525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4522</v>
      </c>
      <c r="B15" s="225">
        <v>200</v>
      </c>
      <c r="C15" s="219" t="s">
        <v>11</v>
      </c>
      <c r="D15" s="219" t="s">
        <v>2086</v>
      </c>
      <c r="E15" s="226" t="s">
        <v>2</v>
      </c>
      <c r="F15" s="226" t="s">
        <v>4526</v>
      </c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4523</v>
      </c>
      <c r="B16" s="217">
        <v>200</v>
      </c>
      <c r="C16" s="218" t="s">
        <v>11</v>
      </c>
      <c r="D16" s="218" t="s">
        <v>2086</v>
      </c>
      <c r="E16" s="220" t="s">
        <v>1458</v>
      </c>
      <c r="F16" s="220" t="s">
        <v>3661</v>
      </c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3625</v>
      </c>
      <c r="B17" s="225">
        <v>150</v>
      </c>
      <c r="C17" s="219" t="s">
        <v>13</v>
      </c>
      <c r="D17" s="219" t="s">
        <v>2086</v>
      </c>
      <c r="E17" s="226" t="s">
        <v>0</v>
      </c>
      <c r="F17" s="226" t="s">
        <v>3661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4524</v>
      </c>
      <c r="B18" s="225">
        <v>150</v>
      </c>
      <c r="C18" s="219" t="s">
        <v>13</v>
      </c>
      <c r="D18" s="219" t="s">
        <v>2086</v>
      </c>
      <c r="E18" s="226" t="s">
        <v>0</v>
      </c>
      <c r="F18" s="226" t="s">
        <v>3661</v>
      </c>
      <c r="I18" s="29"/>
    </row>
    <row r="19" spans="1:12" ht="30" customHeight="1" x14ac:dyDescent="0.25">
      <c r="A19" s="224" t="s">
        <v>1831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 t="s">
        <v>3661</v>
      </c>
      <c r="I19" s="29"/>
    </row>
    <row r="20" spans="1:12" ht="30" customHeight="1" x14ac:dyDescent="0.25">
      <c r="A20" s="224" t="s">
        <v>4527</v>
      </c>
      <c r="B20" s="225">
        <v>0</v>
      </c>
      <c r="C20" s="219" t="s">
        <v>11</v>
      </c>
      <c r="D20" s="219" t="s">
        <v>16</v>
      </c>
      <c r="E20" s="226" t="s">
        <v>2</v>
      </c>
      <c r="F20" s="226" t="s">
        <v>4532</v>
      </c>
      <c r="I20" s="29"/>
    </row>
    <row r="21" spans="1:12" ht="30" customHeight="1" x14ac:dyDescent="0.25">
      <c r="A21" s="236" t="s">
        <v>4528</v>
      </c>
      <c r="B21" s="250">
        <v>0</v>
      </c>
      <c r="C21" s="233" t="s">
        <v>11</v>
      </c>
      <c r="D21" s="233" t="s">
        <v>16</v>
      </c>
      <c r="E21" s="251" t="s">
        <v>2</v>
      </c>
      <c r="F21" s="226" t="s">
        <v>4532</v>
      </c>
      <c r="I21" s="29"/>
    </row>
    <row r="22" spans="1:12" ht="30" customHeight="1" x14ac:dyDescent="0.25">
      <c r="A22" s="224" t="s">
        <v>4529</v>
      </c>
      <c r="B22" s="225">
        <v>150</v>
      </c>
      <c r="C22" s="219" t="s">
        <v>13</v>
      </c>
      <c r="D22" s="219" t="s">
        <v>2086</v>
      </c>
      <c r="E22" s="226" t="s">
        <v>0</v>
      </c>
      <c r="F22" s="226" t="s">
        <v>3661</v>
      </c>
      <c r="I22" s="29"/>
    </row>
    <row r="23" spans="1:12" ht="30" customHeight="1" x14ac:dyDescent="0.25">
      <c r="A23" s="224" t="s">
        <v>4530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 t="s">
        <v>3661</v>
      </c>
      <c r="I23" s="29"/>
    </row>
    <row r="24" spans="1:12" ht="30" customHeight="1" x14ac:dyDescent="0.25">
      <c r="A24" s="224" t="s">
        <v>4531</v>
      </c>
      <c r="B24" s="225">
        <v>200</v>
      </c>
      <c r="C24" s="219" t="s">
        <v>11</v>
      </c>
      <c r="D24" s="219" t="s">
        <v>16</v>
      </c>
      <c r="E24" s="226" t="s">
        <v>2</v>
      </c>
      <c r="F24" s="226"/>
    </row>
    <row r="25" spans="1:12" ht="30" customHeight="1" x14ac:dyDescent="0.25">
      <c r="A25" s="224" t="s">
        <v>4533</v>
      </c>
      <c r="B25" s="225">
        <v>200</v>
      </c>
      <c r="C25" s="219" t="s">
        <v>11</v>
      </c>
      <c r="D25" s="219" t="s">
        <v>2086</v>
      </c>
      <c r="E25" s="226" t="s">
        <v>1458</v>
      </c>
      <c r="F25" s="226"/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1</v>
      </c>
      <c r="C43" s="258">
        <f>SUMIF($C$3:$C$41,H1,$B$3:$B$41)</f>
        <v>200</v>
      </c>
      <c r="D43" s="257"/>
      <c r="E43" s="257" t="s">
        <v>16</v>
      </c>
      <c r="F43" s="258">
        <f>SUMIF($D$3:$D$42,I1,$B$3:$B$42)</f>
        <v>1200</v>
      </c>
    </row>
    <row r="44" spans="1:6" ht="30" customHeight="1" x14ac:dyDescent="0.25">
      <c r="A44" s="259" t="s">
        <v>11</v>
      </c>
      <c r="B44" s="259">
        <f>COUNTIF($C$3:$C$42,H2)</f>
        <v>13</v>
      </c>
      <c r="C44" s="260">
        <f>SUMIF($C$3:$C$41,H2,$B$3:$B$41)</f>
        <v>2200</v>
      </c>
      <c r="D44" s="259"/>
      <c r="E44" s="259" t="s">
        <v>4</v>
      </c>
      <c r="F44" s="260">
        <f>SUMIF($D$3:$D$42,I2,$B$3:$B$42)</f>
        <v>150</v>
      </c>
    </row>
    <row r="45" spans="1:6" ht="30" customHeight="1" x14ac:dyDescent="0.25">
      <c r="A45" s="259" t="s">
        <v>29</v>
      </c>
      <c r="B45" s="259">
        <f>COUNTIF($C$3:$C$42,H3)</f>
        <v>9</v>
      </c>
      <c r="C45" s="260">
        <f>SUMIF($C$3:$C$41,H3,$B$3:$B$41)</f>
        <v>1350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23</v>
      </c>
      <c r="C48" s="263">
        <f>SUM(C43:C47)</f>
        <v>3750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11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8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4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0" zoomScale="70" zoomScaleNormal="70" workbookViewId="0">
      <selection activeCell="F14" sqref="F14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4534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4535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4536</v>
      </c>
      <c r="B4" s="225">
        <v>200</v>
      </c>
      <c r="C4" s="219" t="s">
        <v>11</v>
      </c>
      <c r="D4" s="219" t="s">
        <v>16</v>
      </c>
      <c r="E4" s="226" t="s">
        <v>1458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4537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4538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4227</v>
      </c>
      <c r="B7" s="250">
        <v>200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4539</v>
      </c>
      <c r="B8" s="225">
        <v>150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4540</v>
      </c>
      <c r="B9" s="225">
        <v>200</v>
      </c>
      <c r="C9" s="219" t="s">
        <v>11</v>
      </c>
      <c r="D9" s="219" t="s">
        <v>2086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38" t="s">
        <v>3080</v>
      </c>
      <c r="B10" s="228">
        <v>200</v>
      </c>
      <c r="C10" s="229" t="s">
        <v>11</v>
      </c>
      <c r="D10" s="229" t="s">
        <v>16</v>
      </c>
      <c r="E10" s="230" t="s">
        <v>2</v>
      </c>
      <c r="F10" s="231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4541</v>
      </c>
      <c r="B11" s="225">
        <v>200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3548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2" t="s">
        <v>4542</v>
      </c>
      <c r="B13" s="217">
        <v>150</v>
      </c>
      <c r="C13" s="218" t="s">
        <v>13</v>
      </c>
      <c r="D13" s="218" t="s">
        <v>16</v>
      </c>
      <c r="E13" s="220" t="s">
        <v>0</v>
      </c>
      <c r="F13" s="221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4543</v>
      </c>
      <c r="B14" s="225">
        <v>150</v>
      </c>
      <c r="C14" s="219" t="s">
        <v>13</v>
      </c>
      <c r="D14" s="219" t="s">
        <v>4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4544</v>
      </c>
      <c r="B15" s="225">
        <v>200</v>
      </c>
      <c r="C15" s="219" t="s">
        <v>11</v>
      </c>
      <c r="D15" s="219" t="s">
        <v>16</v>
      </c>
      <c r="E15" s="226" t="s">
        <v>2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4545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4546</v>
      </c>
      <c r="B17" s="225">
        <v>200</v>
      </c>
      <c r="C17" s="219" t="s">
        <v>11</v>
      </c>
      <c r="D17" s="219" t="s">
        <v>2086</v>
      </c>
      <c r="E17" s="226" t="s">
        <v>2</v>
      </c>
      <c r="F17" s="226" t="s">
        <v>3661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/>
      <c r="B18" s="225"/>
      <c r="C18" s="219"/>
      <c r="D18" s="219"/>
      <c r="E18" s="226"/>
      <c r="F18" s="226"/>
      <c r="I18" s="29"/>
    </row>
    <row r="19" spans="1:12" ht="30" customHeight="1" x14ac:dyDescent="0.25">
      <c r="A19" s="224"/>
      <c r="B19" s="225"/>
      <c r="C19" s="219"/>
      <c r="D19" s="219"/>
      <c r="E19" s="226"/>
      <c r="F19" s="226"/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36"/>
      <c r="B21" s="250"/>
      <c r="C21" s="233"/>
      <c r="D21" s="233"/>
      <c r="E21" s="251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1950</v>
      </c>
    </row>
    <row r="44" spans="1:6" ht="30" customHeight="1" x14ac:dyDescent="0.25">
      <c r="A44" s="259" t="s">
        <v>11</v>
      </c>
      <c r="B44" s="259">
        <f>COUNTIF($C$3:$C$42,H2)</f>
        <v>8</v>
      </c>
      <c r="C44" s="260">
        <f>SUMIF($C$3:$C$41,H2,$B$3:$B$41)</f>
        <v>1600</v>
      </c>
      <c r="D44" s="259"/>
      <c r="E44" s="259" t="s">
        <v>4</v>
      </c>
      <c r="F44" s="260">
        <f>SUMIF($D$3:$D$42,I2,$B$3:$B$42)</f>
        <v>300</v>
      </c>
    </row>
    <row r="45" spans="1:6" ht="30" customHeight="1" x14ac:dyDescent="0.25">
      <c r="A45" s="259" t="s">
        <v>29</v>
      </c>
      <c r="B45" s="259">
        <f>COUNTIF($C$3:$C$42,H3)</f>
        <v>7</v>
      </c>
      <c r="C45" s="260">
        <f>SUMIF($C$3:$C$41,H3,$B$3:$B$41)</f>
        <v>1050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15</v>
      </c>
      <c r="C48" s="263">
        <f>SUM(C43:C47)</f>
        <v>2650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7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7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1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2" zoomScale="70" zoomScaleNormal="70" workbookViewId="0">
      <selection activeCell="E32" sqref="E32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5.285156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4547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2071</v>
      </c>
      <c r="B3" s="225">
        <v>150</v>
      </c>
      <c r="C3" s="219" t="s">
        <v>13</v>
      </c>
      <c r="D3" s="219" t="s">
        <v>2086</v>
      </c>
      <c r="E3" s="226" t="s">
        <v>0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4548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2037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4549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596</v>
      </c>
      <c r="B7" s="250">
        <v>150</v>
      </c>
      <c r="C7" s="219" t="s">
        <v>13</v>
      </c>
      <c r="D7" s="219" t="s">
        <v>2086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4550</v>
      </c>
      <c r="B8" s="225">
        <v>150</v>
      </c>
      <c r="C8" s="219" t="s">
        <v>13</v>
      </c>
      <c r="D8" s="219" t="s">
        <v>4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87" t="s">
        <v>4552</v>
      </c>
      <c r="B9" s="225">
        <v>150</v>
      </c>
      <c r="C9" s="219" t="s">
        <v>13</v>
      </c>
      <c r="D9" s="219" t="s">
        <v>2086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4551</v>
      </c>
      <c r="B10" s="225">
        <v>150</v>
      </c>
      <c r="C10" s="219" t="s">
        <v>13</v>
      </c>
      <c r="D10" s="219" t="s">
        <v>2086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4553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4554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38" t="s">
        <v>4555</v>
      </c>
      <c r="B13" s="228">
        <v>200</v>
      </c>
      <c r="C13" s="229" t="s">
        <v>11</v>
      </c>
      <c r="D13" s="229" t="s">
        <v>16</v>
      </c>
      <c r="E13" s="230" t="s">
        <v>2</v>
      </c>
      <c r="F13" s="231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4556</v>
      </c>
      <c r="B14" s="225">
        <v>200</v>
      </c>
      <c r="C14" s="219" t="s">
        <v>11</v>
      </c>
      <c r="D14" s="219" t="s">
        <v>4</v>
      </c>
      <c r="E14" s="226" t="s">
        <v>1458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4557</v>
      </c>
      <c r="B15" s="225">
        <v>150</v>
      </c>
      <c r="C15" s="219" t="s">
        <v>13</v>
      </c>
      <c r="D15" s="219" t="s">
        <v>4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1289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3747</v>
      </c>
      <c r="B17" s="225">
        <v>150</v>
      </c>
      <c r="C17" s="219" t="s">
        <v>13</v>
      </c>
      <c r="D17" s="219" t="s">
        <v>2086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3057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4558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I19" s="29"/>
    </row>
    <row r="20" spans="1:12" ht="30" customHeight="1" x14ac:dyDescent="0.25">
      <c r="A20" s="224" t="s">
        <v>4559</v>
      </c>
      <c r="B20" s="225">
        <v>200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24" t="s">
        <v>4564</v>
      </c>
      <c r="B21" s="225">
        <v>200</v>
      </c>
      <c r="C21" s="219" t="s">
        <v>11</v>
      </c>
      <c r="D21" s="219" t="s">
        <v>16</v>
      </c>
      <c r="E21" s="226" t="s">
        <v>1458</v>
      </c>
      <c r="F21" s="226" t="s">
        <v>4565</v>
      </c>
      <c r="I21" s="29"/>
    </row>
    <row r="22" spans="1:12" ht="30" customHeight="1" x14ac:dyDescent="0.25">
      <c r="A22" s="236" t="s">
        <v>4560</v>
      </c>
      <c r="B22" s="250">
        <v>150</v>
      </c>
      <c r="C22" s="233" t="s">
        <v>13</v>
      </c>
      <c r="D22" s="233" t="s">
        <v>2086</v>
      </c>
      <c r="E22" s="251" t="s">
        <v>0</v>
      </c>
      <c r="F22" s="226" t="s">
        <v>4568</v>
      </c>
      <c r="I22" s="29"/>
    </row>
    <row r="23" spans="1:12" ht="30" customHeight="1" x14ac:dyDescent="0.25">
      <c r="A23" s="224" t="s">
        <v>4561</v>
      </c>
      <c r="B23" s="225">
        <v>200</v>
      </c>
      <c r="C23" s="219" t="s">
        <v>11</v>
      </c>
      <c r="D23" s="219" t="s">
        <v>16</v>
      </c>
      <c r="E23" s="226" t="s">
        <v>1458</v>
      </c>
      <c r="F23" s="226"/>
      <c r="I23" s="29"/>
    </row>
    <row r="24" spans="1:12" ht="30" customHeight="1" x14ac:dyDescent="0.25">
      <c r="A24" s="224" t="s">
        <v>4562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/>
      <c r="I24" s="29"/>
    </row>
    <row r="25" spans="1:12" ht="30" customHeight="1" x14ac:dyDescent="0.25">
      <c r="A25" s="224" t="s">
        <v>4563</v>
      </c>
      <c r="B25" s="225">
        <v>150</v>
      </c>
      <c r="C25" s="219" t="s">
        <v>13</v>
      </c>
      <c r="D25" s="219" t="s">
        <v>2086</v>
      </c>
      <c r="E25" s="226" t="s">
        <v>0</v>
      </c>
      <c r="F25" s="226"/>
    </row>
    <row r="26" spans="1:12" ht="30" customHeight="1" x14ac:dyDescent="0.25">
      <c r="A26" s="224" t="s">
        <v>4566</v>
      </c>
      <c r="B26" s="225">
        <v>200</v>
      </c>
      <c r="C26" s="219" t="s">
        <v>11</v>
      </c>
      <c r="D26" s="219" t="s">
        <v>16</v>
      </c>
      <c r="E26" s="226" t="s">
        <v>2</v>
      </c>
      <c r="F26" s="226" t="s">
        <v>2157</v>
      </c>
    </row>
    <row r="27" spans="1:12" ht="30" customHeight="1" x14ac:dyDescent="0.25">
      <c r="A27" s="252" t="s">
        <v>4567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1741</v>
      </c>
      <c r="B28" s="225">
        <v>200</v>
      </c>
      <c r="C28" s="219" t="s">
        <v>11</v>
      </c>
      <c r="D28" s="219" t="s">
        <v>4</v>
      </c>
      <c r="E28" s="226" t="s">
        <v>1458</v>
      </c>
      <c r="F28" s="226"/>
    </row>
    <row r="29" spans="1:12" ht="30" customHeight="1" x14ac:dyDescent="0.25">
      <c r="A29" s="252" t="s">
        <v>4569</v>
      </c>
      <c r="B29" s="225">
        <v>200</v>
      </c>
      <c r="C29" s="219" t="s">
        <v>11</v>
      </c>
      <c r="D29" s="219" t="s">
        <v>2086</v>
      </c>
      <c r="E29" s="226" t="s">
        <v>1458</v>
      </c>
      <c r="F29" s="226"/>
    </row>
    <row r="30" spans="1:12" s="29" customFormat="1" ht="30" customHeight="1" x14ac:dyDescent="0.25">
      <c r="A30" s="252" t="s">
        <v>4570</v>
      </c>
      <c r="B30" s="225">
        <v>200</v>
      </c>
      <c r="C30" s="219" t="s">
        <v>11</v>
      </c>
      <c r="D30" s="219" t="s">
        <v>16</v>
      </c>
      <c r="E30" s="226" t="s">
        <v>2</v>
      </c>
      <c r="F30" s="226"/>
    </row>
    <row r="31" spans="1:12" ht="30" customHeight="1" x14ac:dyDescent="0.25">
      <c r="A31" s="252" t="s">
        <v>4571</v>
      </c>
      <c r="B31" s="225">
        <v>150</v>
      </c>
      <c r="C31" s="219" t="s">
        <v>13</v>
      </c>
      <c r="D31" s="219" t="s">
        <v>2086</v>
      </c>
      <c r="E31" s="226" t="s">
        <v>0</v>
      </c>
      <c r="F31" s="226" t="s">
        <v>3661</v>
      </c>
    </row>
    <row r="32" spans="1:12" ht="30" customHeight="1" x14ac:dyDescent="0.25">
      <c r="A32" s="252" t="s">
        <v>4572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 t="s">
        <v>3661</v>
      </c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83"/>
      <c r="B43" s="284"/>
      <c r="C43" s="285"/>
      <c r="D43" s="285"/>
      <c r="E43" s="286"/>
      <c r="F43" s="28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SUMIF($C$3:$C$42,H1,$B$3:$B$42)</f>
        <v>0</v>
      </c>
      <c r="D44" s="257"/>
      <c r="E44" s="257" t="s">
        <v>16</v>
      </c>
      <c r="F44" s="258">
        <f>SUMIF($D$3:$D$43,I1,$B$3:$B$43)</f>
        <v>2600</v>
      </c>
    </row>
    <row r="45" spans="1:6" ht="30" customHeight="1" x14ac:dyDescent="0.25">
      <c r="A45" s="259" t="s">
        <v>11</v>
      </c>
      <c r="B45" s="259">
        <f>COUNTIF($C$3:$C$43,H2)</f>
        <v>10</v>
      </c>
      <c r="C45" s="260">
        <f>SUMIF($C$3:$C$42,H2,$B$3:$B$42)</f>
        <v>2000</v>
      </c>
      <c r="D45" s="259"/>
      <c r="E45" s="259" t="s">
        <v>4</v>
      </c>
      <c r="F45" s="260">
        <f>SUMIF($D$3:$D$43,I2,$B$3:$B$43)</f>
        <v>700</v>
      </c>
    </row>
    <row r="46" spans="1:6" ht="30" customHeight="1" x14ac:dyDescent="0.25">
      <c r="A46" s="259" t="s">
        <v>29</v>
      </c>
      <c r="B46" s="259">
        <f>COUNTIF($C$3:$C$43,H3)</f>
        <v>20</v>
      </c>
      <c r="C46" s="260">
        <f>SUMIF($C$3:$C$42,H3,$B$3:$B$42)</f>
        <v>3000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SUMIF($C$3:$C$42,H4,$B$3:$B$42)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SUMIF($C$3:$C$42,H5,$B$3:$B$42)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30</v>
      </c>
      <c r="C49" s="263">
        <f>SUM(C44:C48)</f>
        <v>5000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COUNTIF($E$3:$E$42,H6)</f>
        <v>20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COUNTIF(E3:E42,#REF!)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COUNTIF(E3:E42,H8)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COUNTIF($E$3:$E$42,H7)</f>
        <v>5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COUNTIF($E$3:$E$42,H9)</f>
        <v>5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disablePrompts="1"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2" zoomScale="70" zoomScaleNormal="70" workbookViewId="0">
      <selection activeCell="E34" sqref="E34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4573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4584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3252</v>
      </c>
      <c r="B3" s="225">
        <v>150</v>
      </c>
      <c r="C3" s="219" t="s">
        <v>13</v>
      </c>
      <c r="D3" s="219" t="s">
        <v>2086</v>
      </c>
      <c r="E3" s="226" t="s">
        <v>0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4574</v>
      </c>
      <c r="B4" s="225">
        <v>200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4575</v>
      </c>
      <c r="B5" s="225">
        <v>150</v>
      </c>
      <c r="C5" s="219" t="s">
        <v>13</v>
      </c>
      <c r="D5" s="219" t="s">
        <v>2086</v>
      </c>
      <c r="E5" s="226" t="s">
        <v>0</v>
      </c>
      <c r="F5" s="227" t="s">
        <v>3661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4576</v>
      </c>
      <c r="B6" s="225">
        <v>200</v>
      </c>
      <c r="C6" s="219" t="s">
        <v>11</v>
      </c>
      <c r="D6" s="219" t="s">
        <v>4</v>
      </c>
      <c r="E6" s="226" t="s">
        <v>1458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4577</v>
      </c>
      <c r="B7" s="250">
        <v>150</v>
      </c>
      <c r="C7" s="219" t="s">
        <v>13</v>
      </c>
      <c r="D7" s="219" t="s">
        <v>2086</v>
      </c>
      <c r="E7" s="226" t="s">
        <v>0</v>
      </c>
      <c r="F7" s="227" t="s">
        <v>3661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4578</v>
      </c>
      <c r="B8" s="225">
        <v>150</v>
      </c>
      <c r="C8" s="219" t="s">
        <v>13</v>
      </c>
      <c r="D8" s="219" t="s">
        <v>2086</v>
      </c>
      <c r="E8" s="226" t="s">
        <v>0</v>
      </c>
      <c r="F8" s="227" t="s">
        <v>3661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4579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2945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4580</v>
      </c>
      <c r="B11" s="225">
        <v>200</v>
      </c>
      <c r="C11" s="219" t="s">
        <v>11</v>
      </c>
      <c r="D11" s="219" t="s">
        <v>16</v>
      </c>
      <c r="E11" s="226" t="s">
        <v>1458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4581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4582</v>
      </c>
      <c r="B13" s="225">
        <v>200</v>
      </c>
      <c r="C13" s="219" t="s">
        <v>11</v>
      </c>
      <c r="D13" s="219" t="s">
        <v>16</v>
      </c>
      <c r="E13" s="226" t="s">
        <v>1458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4583</v>
      </c>
      <c r="B14" s="225">
        <v>200</v>
      </c>
      <c r="C14" s="219" t="s">
        <v>11</v>
      </c>
      <c r="D14" s="219" t="s">
        <v>2086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38" t="s">
        <v>4585</v>
      </c>
      <c r="B15" s="228">
        <v>200</v>
      </c>
      <c r="C15" s="229" t="s">
        <v>11</v>
      </c>
      <c r="D15" s="229" t="s">
        <v>16</v>
      </c>
      <c r="E15" s="230" t="s">
        <v>2</v>
      </c>
      <c r="F15" s="230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4586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4587</v>
      </c>
      <c r="B17" s="225">
        <v>200</v>
      </c>
      <c r="C17" s="219" t="s">
        <v>11</v>
      </c>
      <c r="D17" s="219" t="s">
        <v>16</v>
      </c>
      <c r="E17" s="226" t="s">
        <v>0</v>
      </c>
      <c r="F17" s="226" t="s">
        <v>4593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4588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4589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I19" s="29"/>
    </row>
    <row r="20" spans="1:12" ht="30" customHeight="1" x14ac:dyDescent="0.25">
      <c r="A20" s="224" t="s">
        <v>4590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24" t="s">
        <v>4591</v>
      </c>
      <c r="B21" s="225">
        <v>150</v>
      </c>
      <c r="C21" s="219" t="s">
        <v>13</v>
      </c>
      <c r="D21" s="219" t="s">
        <v>2086</v>
      </c>
      <c r="E21" s="226" t="s">
        <v>0</v>
      </c>
      <c r="F21" s="226"/>
      <c r="I21" s="29"/>
    </row>
    <row r="22" spans="1:12" ht="30" customHeight="1" x14ac:dyDescent="0.25">
      <c r="A22" s="236" t="s">
        <v>4592</v>
      </c>
      <c r="B22" s="250">
        <v>200</v>
      </c>
      <c r="C22" s="233" t="s">
        <v>11</v>
      </c>
      <c r="D22" s="233" t="s">
        <v>2086</v>
      </c>
      <c r="E22" s="251" t="s">
        <v>2</v>
      </c>
      <c r="F22" s="226"/>
      <c r="I22" s="29"/>
    </row>
    <row r="23" spans="1:12" ht="30" customHeight="1" x14ac:dyDescent="0.25">
      <c r="A23" s="224" t="s">
        <v>4594</v>
      </c>
      <c r="B23" s="225">
        <v>200</v>
      </c>
      <c r="C23" s="219" t="s">
        <v>11</v>
      </c>
      <c r="D23" s="219" t="s">
        <v>16</v>
      </c>
      <c r="E23" s="226" t="s">
        <v>2</v>
      </c>
      <c r="F23" s="226"/>
      <c r="I23" s="29"/>
    </row>
    <row r="24" spans="1:12" ht="30" customHeight="1" x14ac:dyDescent="0.25">
      <c r="A24" s="224" t="s">
        <v>4595</v>
      </c>
      <c r="B24" s="225">
        <v>200</v>
      </c>
      <c r="C24" s="219" t="s">
        <v>11</v>
      </c>
      <c r="D24" s="219" t="s">
        <v>16</v>
      </c>
      <c r="E24" s="226" t="s">
        <v>2</v>
      </c>
      <c r="F24" s="226"/>
      <c r="I24" s="29"/>
    </row>
    <row r="25" spans="1:12" ht="30" customHeight="1" x14ac:dyDescent="0.25">
      <c r="A25" s="224" t="s">
        <v>4596</v>
      </c>
      <c r="B25" s="225">
        <v>150</v>
      </c>
      <c r="C25" s="219" t="s">
        <v>13</v>
      </c>
      <c r="D25" s="219" t="s">
        <v>4</v>
      </c>
      <c r="E25" s="226" t="s">
        <v>0</v>
      </c>
      <c r="F25" s="226"/>
    </row>
    <row r="26" spans="1:12" ht="30" customHeight="1" x14ac:dyDescent="0.25">
      <c r="A26" s="224" t="s">
        <v>4597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972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4598</v>
      </c>
      <c r="B28" s="225">
        <v>150</v>
      </c>
      <c r="C28" s="219" t="s">
        <v>13</v>
      </c>
      <c r="D28" s="219" t="s">
        <v>2086</v>
      </c>
      <c r="E28" s="226" t="s">
        <v>0</v>
      </c>
      <c r="F28" s="226"/>
    </row>
    <row r="29" spans="1:12" ht="30" customHeight="1" x14ac:dyDescent="0.25">
      <c r="A29" s="252" t="s">
        <v>4599</v>
      </c>
      <c r="B29" s="225">
        <v>200</v>
      </c>
      <c r="C29" s="219" t="s">
        <v>11</v>
      </c>
      <c r="D29" s="219" t="s">
        <v>2086</v>
      </c>
      <c r="E29" s="226" t="s">
        <v>2</v>
      </c>
      <c r="F29" s="226"/>
    </row>
    <row r="30" spans="1:12" s="29" customFormat="1" ht="30" customHeight="1" x14ac:dyDescent="0.25">
      <c r="A30" s="252" t="s">
        <v>4600</v>
      </c>
      <c r="B30" s="225">
        <v>150</v>
      </c>
      <c r="C30" s="219" t="s">
        <v>13</v>
      </c>
      <c r="D30" s="219" t="s">
        <v>2086</v>
      </c>
      <c r="E30" s="226" t="s">
        <v>0</v>
      </c>
      <c r="F30" s="226"/>
    </row>
    <row r="31" spans="1:12" ht="30" customHeight="1" x14ac:dyDescent="0.25">
      <c r="A31" s="252" t="s">
        <v>4601</v>
      </c>
      <c r="B31" s="225">
        <v>200</v>
      </c>
      <c r="C31" s="219" t="s">
        <v>11</v>
      </c>
      <c r="D31" s="219" t="s">
        <v>16</v>
      </c>
      <c r="E31" s="226" t="s">
        <v>2</v>
      </c>
      <c r="F31" s="226"/>
    </row>
    <row r="32" spans="1:12" ht="30" customHeight="1" x14ac:dyDescent="0.25">
      <c r="A32" s="252" t="s">
        <v>4602</v>
      </c>
      <c r="B32" s="225">
        <v>200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4604</v>
      </c>
      <c r="B33" s="225">
        <v>200</v>
      </c>
      <c r="C33" s="219" t="s">
        <v>11</v>
      </c>
      <c r="D33" s="219" t="s">
        <v>2086</v>
      </c>
      <c r="E33" s="226" t="s">
        <v>1458</v>
      </c>
      <c r="F33" s="226" t="s">
        <v>2935</v>
      </c>
    </row>
    <row r="34" spans="1:6" ht="30" customHeight="1" x14ac:dyDescent="0.25">
      <c r="A34" s="252" t="s">
        <v>4603</v>
      </c>
      <c r="B34" s="225">
        <v>150</v>
      </c>
      <c r="C34" s="219" t="s">
        <v>13</v>
      </c>
      <c r="D34" s="219" t="s">
        <v>16</v>
      </c>
      <c r="E34" s="226" t="s">
        <v>0</v>
      </c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83"/>
      <c r="B43" s="284"/>
      <c r="C43" s="285"/>
      <c r="D43" s="285"/>
      <c r="E43" s="286"/>
      <c r="F43" s="28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SUMIF($C$3:$C$42,H1,$B$3:$B$42)</f>
        <v>0</v>
      </c>
      <c r="D44" s="257"/>
      <c r="E44" s="257" t="s">
        <v>16</v>
      </c>
      <c r="F44" s="258">
        <f>SUMIF($D$3:$D$43,I1,$B$3:$B$43)</f>
        <v>3350</v>
      </c>
    </row>
    <row r="45" spans="1:6" ht="30" customHeight="1" x14ac:dyDescent="0.25">
      <c r="A45" s="259" t="s">
        <v>11</v>
      </c>
      <c r="B45" s="259">
        <f>COUNTIF($C$3:$C$43,H2)</f>
        <v>15</v>
      </c>
      <c r="C45" s="260">
        <f>SUMIF($C$3:$C$42,H2,$B$3:$B$42)</f>
        <v>3000</v>
      </c>
      <c r="D45" s="259"/>
      <c r="E45" s="259" t="s">
        <v>4</v>
      </c>
      <c r="F45" s="260">
        <f>SUMIF($D$3:$D$43,I2,$B$3:$B$43)</f>
        <v>350</v>
      </c>
    </row>
    <row r="46" spans="1:6" ht="30" customHeight="1" x14ac:dyDescent="0.25">
      <c r="A46" s="259" t="s">
        <v>29</v>
      </c>
      <c r="B46" s="259">
        <f>COUNTIF($C$3:$C$43,H3)</f>
        <v>17</v>
      </c>
      <c r="C46" s="260">
        <f>SUMIF($C$3:$C$42,H3,$B$3:$B$42)</f>
        <v>2550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SUMIF($C$3:$C$42,H4,$B$3:$B$42)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SUMIF($C$3:$C$42,H5,$B$3:$B$42)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32</v>
      </c>
      <c r="C49" s="263">
        <f>SUM(C44:C48)</f>
        <v>5550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COUNTIF($E$3:$E$42,H6)</f>
        <v>18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COUNTIF(E3:E42,#REF!)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COUNTIF(E3:E42,H8)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COUNTIF($E$3:$E$42,H7)</f>
        <v>10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COUNTIF($E$3:$E$42,H9)</f>
        <v>4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7" zoomScale="70" zoomScaleNormal="70" workbookViewId="0">
      <selection activeCell="F35" sqref="F35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4605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4607</v>
      </c>
      <c r="B3" s="225">
        <v>200</v>
      </c>
      <c r="C3" s="219" t="s">
        <v>11</v>
      </c>
      <c r="D3" s="219" t="s">
        <v>4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4608</v>
      </c>
      <c r="B4" s="225">
        <v>200</v>
      </c>
      <c r="C4" s="219" t="s">
        <v>11</v>
      </c>
      <c r="D4" s="219" t="s">
        <v>2086</v>
      </c>
      <c r="E4" s="226" t="s">
        <v>2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4609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4610</v>
      </c>
      <c r="B6" s="225">
        <v>150</v>
      </c>
      <c r="C6" s="219" t="s">
        <v>13</v>
      </c>
      <c r="D6" s="219" t="s">
        <v>2086</v>
      </c>
      <c r="E6" s="226" t="s">
        <v>0</v>
      </c>
      <c r="F6" s="227" t="s">
        <v>3661</v>
      </c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4611</v>
      </c>
      <c r="B7" s="250">
        <v>200</v>
      </c>
      <c r="C7" s="219" t="s">
        <v>11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4612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4613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4614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4615</v>
      </c>
      <c r="B11" s="225">
        <v>200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38" t="s">
        <v>4616</v>
      </c>
      <c r="B12" s="228">
        <v>200</v>
      </c>
      <c r="C12" s="229" t="s">
        <v>11</v>
      </c>
      <c r="D12" s="229" t="s">
        <v>2086</v>
      </c>
      <c r="E12" s="230" t="s">
        <v>2</v>
      </c>
      <c r="F12" s="231" t="s">
        <v>3661</v>
      </c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4617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4618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2407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4619</v>
      </c>
      <c r="B16" s="217">
        <v>200</v>
      </c>
      <c r="C16" s="218" t="s">
        <v>11</v>
      </c>
      <c r="D16" s="218" t="s">
        <v>16</v>
      </c>
      <c r="E16" s="220" t="s">
        <v>2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4620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4621</v>
      </c>
      <c r="B18" s="225">
        <v>200</v>
      </c>
      <c r="C18" s="219" t="s">
        <v>11</v>
      </c>
      <c r="D18" s="219" t="s">
        <v>16</v>
      </c>
      <c r="E18" s="226" t="s">
        <v>2</v>
      </c>
      <c r="F18" s="226"/>
      <c r="I18" s="29"/>
    </row>
    <row r="19" spans="1:12" ht="30" customHeight="1" x14ac:dyDescent="0.25">
      <c r="A19" s="224" t="s">
        <v>4622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/>
      <c r="I19" s="29"/>
    </row>
    <row r="20" spans="1:12" ht="30" customHeight="1" x14ac:dyDescent="0.25">
      <c r="A20" s="224" t="s">
        <v>4623</v>
      </c>
      <c r="B20" s="225">
        <v>200</v>
      </c>
      <c r="C20" s="219" t="s">
        <v>11</v>
      </c>
      <c r="D20" s="219" t="s">
        <v>2086</v>
      </c>
      <c r="E20" s="226" t="s">
        <v>2</v>
      </c>
      <c r="F20" s="226"/>
      <c r="I20" s="29"/>
    </row>
    <row r="21" spans="1:12" ht="30" customHeight="1" x14ac:dyDescent="0.25">
      <c r="A21" s="224" t="s">
        <v>1585</v>
      </c>
      <c r="B21" s="225">
        <v>150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2" ht="30" customHeight="1" x14ac:dyDescent="0.25">
      <c r="A22" s="236" t="s">
        <v>4624</v>
      </c>
      <c r="B22" s="250">
        <v>150</v>
      </c>
      <c r="C22" s="233" t="s">
        <v>13</v>
      </c>
      <c r="D22" s="233" t="s">
        <v>16</v>
      </c>
      <c r="E22" s="251" t="s">
        <v>0</v>
      </c>
      <c r="F22" s="226"/>
      <c r="I22" s="29"/>
    </row>
    <row r="23" spans="1:12" ht="30" customHeight="1" x14ac:dyDescent="0.25">
      <c r="A23" s="224" t="s">
        <v>4625</v>
      </c>
      <c r="B23" s="225">
        <v>200</v>
      </c>
      <c r="C23" s="219" t="s">
        <v>11</v>
      </c>
      <c r="D23" s="219" t="s">
        <v>16</v>
      </c>
      <c r="E23" s="226" t="s">
        <v>2</v>
      </c>
      <c r="F23" s="226" t="s">
        <v>4629</v>
      </c>
      <c r="I23" s="29"/>
    </row>
    <row r="24" spans="1:12" ht="30" customHeight="1" x14ac:dyDescent="0.25">
      <c r="A24" s="224" t="s">
        <v>4626</v>
      </c>
      <c r="B24" s="225">
        <v>200</v>
      </c>
      <c r="C24" s="219" t="s">
        <v>11</v>
      </c>
      <c r="D24" s="219" t="s">
        <v>16</v>
      </c>
      <c r="E24" s="226" t="s">
        <v>1458</v>
      </c>
      <c r="F24" s="226"/>
      <c r="I24" s="29"/>
    </row>
    <row r="25" spans="1:12" ht="30" customHeight="1" x14ac:dyDescent="0.25">
      <c r="A25" s="224" t="s">
        <v>4627</v>
      </c>
      <c r="B25" s="225">
        <v>200</v>
      </c>
      <c r="C25" s="219" t="s">
        <v>11</v>
      </c>
      <c r="D25" s="219" t="s">
        <v>16</v>
      </c>
      <c r="E25" s="226" t="s">
        <v>1458</v>
      </c>
      <c r="F25" s="226"/>
    </row>
    <row r="26" spans="1:12" ht="30" customHeight="1" x14ac:dyDescent="0.25">
      <c r="A26" s="224" t="s">
        <v>4633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4635</v>
      </c>
      <c r="B27" s="225">
        <v>150</v>
      </c>
      <c r="C27" s="219" t="s">
        <v>13</v>
      </c>
      <c r="D27" s="219" t="s">
        <v>2086</v>
      </c>
      <c r="E27" s="226" t="s">
        <v>0</v>
      </c>
      <c r="F27" s="226" t="s">
        <v>3661</v>
      </c>
    </row>
    <row r="28" spans="1:12" ht="30" customHeight="1" x14ac:dyDescent="0.25">
      <c r="A28" s="252" t="s">
        <v>4628</v>
      </c>
      <c r="B28" s="225">
        <v>200</v>
      </c>
      <c r="C28" s="219" t="s">
        <v>11</v>
      </c>
      <c r="D28" s="219" t="s">
        <v>16</v>
      </c>
      <c r="E28" s="226" t="s">
        <v>2</v>
      </c>
      <c r="F28" s="226"/>
    </row>
    <row r="29" spans="1:12" ht="30" customHeight="1" x14ac:dyDescent="0.25">
      <c r="A29" s="252" t="s">
        <v>4630</v>
      </c>
      <c r="B29" s="225">
        <v>200</v>
      </c>
      <c r="C29" s="219" t="s">
        <v>11</v>
      </c>
      <c r="D29" s="219" t="s">
        <v>16</v>
      </c>
      <c r="E29" s="226" t="s">
        <v>1458</v>
      </c>
      <c r="F29" s="226" t="s">
        <v>4634</v>
      </c>
    </row>
    <row r="30" spans="1:12" s="29" customFormat="1" ht="30" customHeight="1" x14ac:dyDescent="0.25">
      <c r="A30" s="252" t="s">
        <v>4631</v>
      </c>
      <c r="B30" s="225">
        <v>150</v>
      </c>
      <c r="C30" s="219" t="s">
        <v>13</v>
      </c>
      <c r="D30" s="219" t="s">
        <v>4</v>
      </c>
      <c r="E30" s="226" t="s">
        <v>0</v>
      </c>
      <c r="F30" s="226"/>
    </row>
    <row r="31" spans="1:12" ht="30" customHeight="1" x14ac:dyDescent="0.25">
      <c r="A31" s="252" t="s">
        <v>4632</v>
      </c>
      <c r="B31" s="225">
        <v>200</v>
      </c>
      <c r="C31" s="219" t="s">
        <v>11</v>
      </c>
      <c r="D31" s="219" t="s">
        <v>16</v>
      </c>
      <c r="E31" s="226" t="s">
        <v>2</v>
      </c>
      <c r="F31" s="226"/>
    </row>
    <row r="32" spans="1:12" ht="30" customHeight="1" x14ac:dyDescent="0.25">
      <c r="A32" s="252" t="s">
        <v>4636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/>
    </row>
    <row r="33" spans="1:6" ht="30" customHeight="1" x14ac:dyDescent="0.25">
      <c r="A33" s="252" t="s">
        <v>4637</v>
      </c>
      <c r="B33" s="225">
        <v>150</v>
      </c>
      <c r="C33" s="219" t="s">
        <v>13</v>
      </c>
      <c r="D33" s="219" t="s">
        <v>2086</v>
      </c>
      <c r="E33" s="226" t="s">
        <v>0</v>
      </c>
      <c r="F33" s="226"/>
    </row>
    <row r="34" spans="1:6" ht="30" customHeight="1" x14ac:dyDescent="0.25">
      <c r="A34" s="252" t="s">
        <v>1930</v>
      </c>
      <c r="B34" s="225">
        <v>150</v>
      </c>
      <c r="C34" s="219" t="s">
        <v>13</v>
      </c>
      <c r="D34" s="219" t="s">
        <v>2086</v>
      </c>
      <c r="E34" s="226" t="s">
        <v>0</v>
      </c>
      <c r="F34" s="226" t="s">
        <v>4640</v>
      </c>
    </row>
    <row r="35" spans="1:6" ht="30" customHeight="1" x14ac:dyDescent="0.25">
      <c r="A35" s="252" t="s">
        <v>4638</v>
      </c>
      <c r="B35" s="225">
        <v>200</v>
      </c>
      <c r="C35" s="219" t="s">
        <v>11</v>
      </c>
      <c r="D35" s="219" t="s">
        <v>2086</v>
      </c>
      <c r="E35" s="226" t="s">
        <v>2</v>
      </c>
      <c r="F35" s="226"/>
    </row>
    <row r="36" spans="1:6" ht="30" customHeight="1" x14ac:dyDescent="0.25">
      <c r="A36" s="252" t="s">
        <v>4639</v>
      </c>
      <c r="B36" s="225">
        <v>200</v>
      </c>
      <c r="C36" s="219" t="s">
        <v>11</v>
      </c>
      <c r="D36" s="219" t="s">
        <v>2086</v>
      </c>
      <c r="E36" s="226" t="s">
        <v>1458</v>
      </c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83"/>
      <c r="B43" s="284"/>
      <c r="C43" s="285"/>
      <c r="D43" s="285"/>
      <c r="E43" s="286"/>
      <c r="F43" s="28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SUMIF($C$3:$C$42,H1,$B$3:$B$42)</f>
        <v>0</v>
      </c>
      <c r="D44" s="257"/>
      <c r="E44" s="257" t="s">
        <v>16</v>
      </c>
      <c r="F44" s="258">
        <f>SUMIF($D$3:$D$43,I1,$B$3:$B$43)</f>
        <v>3700</v>
      </c>
    </row>
    <row r="45" spans="1:6" ht="30" customHeight="1" x14ac:dyDescent="0.25">
      <c r="A45" s="259" t="s">
        <v>11</v>
      </c>
      <c r="B45" s="259">
        <f>COUNTIF($C$3:$C$43,H2)</f>
        <v>17</v>
      </c>
      <c r="C45" s="260">
        <f>SUMIF($C$3:$C$42,H2,$B$3:$B$42)</f>
        <v>3400</v>
      </c>
      <c r="D45" s="259"/>
      <c r="E45" s="259" t="s">
        <v>4</v>
      </c>
      <c r="F45" s="260">
        <f>SUMIF($D$3:$D$43,I2,$B$3:$B$43)</f>
        <v>350</v>
      </c>
    </row>
    <row r="46" spans="1:6" ht="30" customHeight="1" x14ac:dyDescent="0.25">
      <c r="A46" s="259" t="s">
        <v>29</v>
      </c>
      <c r="B46" s="259">
        <f>COUNTIF($C$3:$C$43,H3)</f>
        <v>17</v>
      </c>
      <c r="C46" s="260">
        <f>SUMIF($C$3:$C$42,H3,$B$3:$B$42)</f>
        <v>2550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SUMIF($C$3:$C$42,H4,$B$3:$B$42)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SUMIF($C$3:$C$42,H5,$B$3:$B$42)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34</v>
      </c>
      <c r="C49" s="263">
        <f>SUM(C44:C48)</f>
        <v>5950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COUNTIF($E$3:$E$42,H6)</f>
        <v>17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COUNTIF(E3:E42,#REF!)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COUNTIF(E3:E42,H8)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COUNTIF($E$3:$E$42,H7)</f>
        <v>13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COUNTIF($E$3:$E$42,H9)</f>
        <v>4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C3:C43">
      <formula1>$H$1:$H$5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E3:E43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7" zoomScale="70" zoomScaleNormal="70" workbookViewId="0">
      <selection activeCell="F17" sqref="F17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4641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4642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4643</v>
      </c>
      <c r="B4" s="225">
        <v>200</v>
      </c>
      <c r="C4" s="219" t="s">
        <v>13</v>
      </c>
      <c r="D4" s="219" t="s">
        <v>16</v>
      </c>
      <c r="E4" s="226" t="s">
        <v>0</v>
      </c>
      <c r="F4" s="227" t="s">
        <v>4646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4644</v>
      </c>
      <c r="B5" s="225">
        <v>200</v>
      </c>
      <c r="C5" s="219" t="s">
        <v>11</v>
      </c>
      <c r="D5" s="219" t="s">
        <v>2086</v>
      </c>
      <c r="E5" s="226" t="s">
        <v>2</v>
      </c>
      <c r="F5" s="227" t="s">
        <v>3661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2954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4645</v>
      </c>
      <c r="B7" s="250">
        <v>150</v>
      </c>
      <c r="C7" s="219" t="s">
        <v>13</v>
      </c>
      <c r="D7" s="219" t="s">
        <v>4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38" t="s">
        <v>1316</v>
      </c>
      <c r="B8" s="228">
        <v>150</v>
      </c>
      <c r="C8" s="229" t="s">
        <v>13</v>
      </c>
      <c r="D8" s="229" t="s">
        <v>16</v>
      </c>
      <c r="E8" s="230" t="s">
        <v>0</v>
      </c>
      <c r="F8" s="231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4647</v>
      </c>
      <c r="B9" s="225">
        <v>150</v>
      </c>
      <c r="C9" s="219" t="s">
        <v>13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4648</v>
      </c>
      <c r="B10" s="225">
        <v>150</v>
      </c>
      <c r="C10" s="219" t="s">
        <v>13</v>
      </c>
      <c r="D10" s="219" t="s">
        <v>2086</v>
      </c>
      <c r="E10" s="226" t="s">
        <v>0</v>
      </c>
      <c r="F10" s="227" t="s">
        <v>4652</v>
      </c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4649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4650</v>
      </c>
      <c r="B12" s="225">
        <v>200</v>
      </c>
      <c r="C12" s="219" t="s">
        <v>11</v>
      </c>
      <c r="D12" s="219" t="s">
        <v>16</v>
      </c>
      <c r="E12" s="226" t="s">
        <v>2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4651</v>
      </c>
      <c r="B13" s="225">
        <v>150</v>
      </c>
      <c r="C13" s="219" t="s">
        <v>13</v>
      </c>
      <c r="D13" s="219" t="s">
        <v>2086</v>
      </c>
      <c r="E13" s="226" t="s">
        <v>0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4653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2539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4654</v>
      </c>
      <c r="B16" s="217">
        <v>150</v>
      </c>
      <c r="C16" s="218" t="s">
        <v>13</v>
      </c>
      <c r="D16" s="218" t="s">
        <v>2086</v>
      </c>
      <c r="E16" s="220" t="s">
        <v>0</v>
      </c>
      <c r="F16" s="220" t="s">
        <v>3661</v>
      </c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85</v>
      </c>
      <c r="B17" s="225">
        <v>200</v>
      </c>
      <c r="C17" s="219" t="s">
        <v>11</v>
      </c>
      <c r="D17" s="219" t="s">
        <v>16</v>
      </c>
      <c r="E17" s="226" t="s">
        <v>2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/>
      <c r="B18" s="225"/>
      <c r="C18" s="219"/>
      <c r="D18" s="219"/>
      <c r="E18" s="226"/>
      <c r="F18" s="226"/>
      <c r="I18" s="29"/>
    </row>
    <row r="19" spans="1:12" ht="30" customHeight="1" x14ac:dyDescent="0.25">
      <c r="A19" s="224"/>
      <c r="B19" s="225"/>
      <c r="C19" s="219"/>
      <c r="D19" s="219"/>
      <c r="E19" s="226"/>
      <c r="F19" s="226"/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24"/>
      <c r="B21" s="225"/>
      <c r="C21" s="219"/>
      <c r="D21" s="219"/>
      <c r="E21" s="226"/>
      <c r="F21" s="226"/>
      <c r="I21" s="29"/>
    </row>
    <row r="22" spans="1:12" ht="30" customHeight="1" x14ac:dyDescent="0.25">
      <c r="A22" s="236"/>
      <c r="B22" s="250"/>
      <c r="C22" s="233"/>
      <c r="D22" s="233"/>
      <c r="E22" s="251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  <c r="I24" s="29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24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ht="30" customHeight="1" x14ac:dyDescent="0.25">
      <c r="A29" s="252"/>
      <c r="B29" s="225"/>
      <c r="C29" s="219"/>
      <c r="D29" s="219"/>
      <c r="E29" s="226"/>
      <c r="F29" s="226"/>
    </row>
    <row r="30" spans="1:12" s="29" customFormat="1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52"/>
      <c r="B41" s="225"/>
      <c r="C41" s="219"/>
      <c r="D41" s="219"/>
      <c r="E41" s="226"/>
      <c r="F41" s="226"/>
    </row>
    <row r="42" spans="1:6" ht="30" customHeight="1" x14ac:dyDescent="0.25">
      <c r="A42" s="224"/>
      <c r="B42" s="225"/>
      <c r="C42" s="219"/>
      <c r="D42" s="219"/>
      <c r="E42" s="226"/>
      <c r="F42" s="226"/>
    </row>
    <row r="43" spans="1:6" ht="30" customHeight="1" x14ac:dyDescent="0.25">
      <c r="A43" s="283"/>
      <c r="B43" s="284"/>
      <c r="C43" s="285"/>
      <c r="D43" s="285"/>
      <c r="E43" s="286"/>
      <c r="F43" s="286"/>
    </row>
    <row r="44" spans="1:6" ht="30" customHeight="1" x14ac:dyDescent="0.25">
      <c r="A44" s="257" t="s">
        <v>10</v>
      </c>
      <c r="B44" s="257">
        <f>COUNTIF($C$3:$C$43,H1)</f>
        <v>0</v>
      </c>
      <c r="C44" s="258">
        <f>SUMIF($C$3:$C$42,H1,$B$3:$B$42)</f>
        <v>0</v>
      </c>
      <c r="D44" s="257"/>
      <c r="E44" s="257" t="s">
        <v>16</v>
      </c>
      <c r="F44" s="258">
        <f>SUMIF($D$3:$D$43,I1,$B$3:$B$43)</f>
        <v>1500</v>
      </c>
    </row>
    <row r="45" spans="1:6" ht="30" customHeight="1" x14ac:dyDescent="0.25">
      <c r="A45" s="259" t="s">
        <v>11</v>
      </c>
      <c r="B45" s="259">
        <f>COUNTIF($C$3:$C$43,H2)</f>
        <v>3</v>
      </c>
      <c r="C45" s="260">
        <f>SUMIF($C$3:$C$42,H2,$B$3:$B$42)</f>
        <v>600</v>
      </c>
      <c r="D45" s="259"/>
      <c r="E45" s="259" t="s">
        <v>4</v>
      </c>
      <c r="F45" s="260">
        <f>SUMIF($D$3:$D$43,I2,$B$3:$B$43)</f>
        <v>150</v>
      </c>
    </row>
    <row r="46" spans="1:6" ht="30" customHeight="1" x14ac:dyDescent="0.25">
      <c r="A46" s="259" t="s">
        <v>29</v>
      </c>
      <c r="B46" s="259">
        <f>COUNTIF($C$3:$C$43,H3)</f>
        <v>12</v>
      </c>
      <c r="C46" s="260">
        <f>SUMIF($C$3:$C$42,H3,$B$3:$B$42)</f>
        <v>1850</v>
      </c>
      <c r="D46" s="259"/>
      <c r="E46" s="261"/>
      <c r="F46" s="260"/>
    </row>
    <row r="47" spans="1:6" ht="30" customHeight="1" x14ac:dyDescent="0.25">
      <c r="A47" s="259" t="s">
        <v>8</v>
      </c>
      <c r="B47" s="259">
        <f>COUNTIF($C$3:$C$43,H4)</f>
        <v>0</v>
      </c>
      <c r="C47" s="260">
        <f>SUMIF($C$3:$C$42,H4,$B$3:$B$42)</f>
        <v>0</v>
      </c>
      <c r="D47" s="259"/>
      <c r="E47" s="259"/>
      <c r="F47" s="260"/>
    </row>
    <row r="48" spans="1:6" ht="30" customHeight="1" x14ac:dyDescent="0.25">
      <c r="A48" s="259" t="s">
        <v>7</v>
      </c>
      <c r="B48" s="259">
        <f>COUNTIF($C$3:$C$43,H5)</f>
        <v>0</v>
      </c>
      <c r="C48" s="260">
        <f>SUMIF($C$3:$C$42,H5,$B$3:$B$42)</f>
        <v>0</v>
      </c>
      <c r="D48" s="259"/>
      <c r="E48" s="259"/>
      <c r="F48" s="260"/>
    </row>
    <row r="49" spans="1:6" ht="30" customHeight="1" x14ac:dyDescent="0.25">
      <c r="A49" s="262" t="s">
        <v>23</v>
      </c>
      <c r="B49" s="262">
        <f>SUM(B44:B48)</f>
        <v>15</v>
      </c>
      <c r="C49" s="263">
        <f>SUM(C44:C48)</f>
        <v>2450</v>
      </c>
      <c r="D49" s="262"/>
      <c r="E49" s="264"/>
      <c r="F49" s="265"/>
    </row>
    <row r="50" spans="1:6" ht="30" customHeight="1" x14ac:dyDescent="0.25">
      <c r="A50" s="259" t="s">
        <v>25</v>
      </c>
      <c r="B50" s="262">
        <f>COUNTIF($E$3:$E$42,H6)</f>
        <v>12</v>
      </c>
      <c r="C50" s="322"/>
      <c r="D50" s="323"/>
      <c r="E50" s="323"/>
      <c r="F50" s="324"/>
    </row>
    <row r="51" spans="1:6" ht="30" customHeight="1" x14ac:dyDescent="0.25">
      <c r="A51" s="259" t="s">
        <v>31</v>
      </c>
      <c r="B51" s="262">
        <f>COUNTIF(E3:E42,#REF!)</f>
        <v>0</v>
      </c>
      <c r="C51" s="325"/>
      <c r="D51" s="326"/>
      <c r="E51" s="326"/>
      <c r="F51" s="327"/>
    </row>
    <row r="52" spans="1:6" ht="30" customHeight="1" x14ac:dyDescent="0.25">
      <c r="A52" s="259" t="s">
        <v>33</v>
      </c>
      <c r="B52" s="262">
        <f>COUNTIF(E3:E42,H8)</f>
        <v>0</v>
      </c>
      <c r="C52" s="325"/>
      <c r="D52" s="326"/>
      <c r="E52" s="326"/>
      <c r="F52" s="327"/>
    </row>
    <row r="53" spans="1:6" ht="30" customHeight="1" x14ac:dyDescent="0.25">
      <c r="A53" s="259" t="s">
        <v>24</v>
      </c>
      <c r="B53" s="262">
        <f>COUNTIF($E$3:$E$42,H7)</f>
        <v>3</v>
      </c>
      <c r="C53" s="325"/>
      <c r="D53" s="326"/>
      <c r="E53" s="326"/>
      <c r="F53" s="327"/>
    </row>
    <row r="54" spans="1:6" ht="30" customHeight="1" x14ac:dyDescent="0.25">
      <c r="A54" s="259" t="s">
        <v>26</v>
      </c>
      <c r="B54" s="262">
        <f>COUNTIF($E$3:$E$42,H9)</f>
        <v>0</v>
      </c>
      <c r="C54" s="328"/>
      <c r="D54" s="329"/>
      <c r="E54" s="329"/>
      <c r="F54" s="330"/>
    </row>
    <row r="55" spans="1:6" x14ac:dyDescent="0.25">
      <c r="A55" s="29"/>
      <c r="B55" s="29"/>
      <c r="C55" s="29"/>
      <c r="D55" s="29"/>
      <c r="E55" s="34"/>
      <c r="F55" s="34"/>
    </row>
  </sheetData>
  <mergeCells count="3">
    <mergeCell ref="A1:D1"/>
    <mergeCell ref="E1:F1"/>
    <mergeCell ref="C50:F54"/>
  </mergeCells>
  <dataValidations count="3">
    <dataValidation type="list" allowBlank="1" showInputMessage="1" showErrorMessage="1" sqref="E3:E43">
      <formula1>$H$6:$H$9</formula1>
    </dataValidation>
    <dataValidation type="list" allowBlank="1" showInputMessage="1" showErrorMessage="1" sqref="D3:D43">
      <formula1>$I$1:$I$5</formula1>
    </dataValidation>
    <dataValidation type="list" allowBlank="1" showInputMessage="1" showErrorMessage="1" sqref="C3:C43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0" zoomScale="70" zoomScaleNormal="70" workbookViewId="0">
      <selection activeCell="E32" sqref="E32"/>
    </sheetView>
  </sheetViews>
  <sheetFormatPr defaultRowHeight="15" x14ac:dyDescent="0.25"/>
  <cols>
    <col min="1" max="1" width="46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4655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4656</v>
      </c>
      <c r="B3" s="225">
        <v>200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4657</v>
      </c>
      <c r="B4" s="225">
        <v>150</v>
      </c>
      <c r="C4" s="219" t="s">
        <v>13</v>
      </c>
      <c r="D4" s="219" t="s">
        <v>2086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4658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1679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925</v>
      </c>
      <c r="B7" s="250">
        <v>200</v>
      </c>
      <c r="C7" s="219" t="s">
        <v>11</v>
      </c>
      <c r="D7" s="219" t="s">
        <v>2086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4659</v>
      </c>
      <c r="B8" s="225">
        <v>200</v>
      </c>
      <c r="C8" s="219" t="s">
        <v>11</v>
      </c>
      <c r="D8" s="219" t="s">
        <v>2086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4660</v>
      </c>
      <c r="B9" s="225">
        <v>200</v>
      </c>
      <c r="C9" s="219" t="s">
        <v>11</v>
      </c>
      <c r="D9" s="219" t="s">
        <v>2086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894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4661</v>
      </c>
      <c r="B11" s="225">
        <v>200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4662</v>
      </c>
      <c r="B12" s="225">
        <v>200</v>
      </c>
      <c r="C12" s="219" t="s">
        <v>11</v>
      </c>
      <c r="D12" s="219" t="s">
        <v>16</v>
      </c>
      <c r="E12" s="226" t="s">
        <v>2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4663</v>
      </c>
      <c r="B13" s="225">
        <v>200</v>
      </c>
      <c r="C13" s="219" t="s">
        <v>11</v>
      </c>
      <c r="D13" s="219" t="s">
        <v>2086</v>
      </c>
      <c r="E13" s="226" t="s">
        <v>2</v>
      </c>
      <c r="F13" s="227" t="s">
        <v>625</v>
      </c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4664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38" t="s">
        <v>4665</v>
      </c>
      <c r="B15" s="228">
        <v>200</v>
      </c>
      <c r="C15" s="229" t="s">
        <v>11</v>
      </c>
      <c r="D15" s="229" t="s">
        <v>16</v>
      </c>
      <c r="E15" s="230" t="s">
        <v>2</v>
      </c>
      <c r="F15" s="230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4666</v>
      </c>
      <c r="B16" s="217">
        <v>150</v>
      </c>
      <c r="C16" s="218" t="s">
        <v>13</v>
      </c>
      <c r="D16" s="218" t="s">
        <v>4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4667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4668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4669</v>
      </c>
      <c r="B19" s="225">
        <v>150</v>
      </c>
      <c r="C19" s="219" t="s">
        <v>13</v>
      </c>
      <c r="D19" s="219" t="s">
        <v>4</v>
      </c>
      <c r="E19" s="226" t="s">
        <v>0</v>
      </c>
      <c r="F19" s="226"/>
      <c r="I19" s="29"/>
    </row>
    <row r="20" spans="1:12" ht="30" customHeight="1" x14ac:dyDescent="0.25">
      <c r="A20" s="224" t="s">
        <v>1841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36" t="s">
        <v>4670</v>
      </c>
      <c r="B21" s="250">
        <v>150</v>
      </c>
      <c r="C21" s="233" t="s">
        <v>13</v>
      </c>
      <c r="D21" s="233" t="s">
        <v>16</v>
      </c>
      <c r="E21" s="251" t="s">
        <v>0</v>
      </c>
      <c r="F21" s="226"/>
      <c r="I21" s="29"/>
    </row>
    <row r="22" spans="1:12" ht="30" customHeight="1" x14ac:dyDescent="0.25">
      <c r="A22" s="224" t="s">
        <v>4671</v>
      </c>
      <c r="B22" s="225">
        <v>150</v>
      </c>
      <c r="C22" s="219" t="s">
        <v>13</v>
      </c>
      <c r="D22" s="219" t="s">
        <v>4</v>
      </c>
      <c r="E22" s="226" t="s">
        <v>0</v>
      </c>
      <c r="F22" s="226"/>
      <c r="I22" s="29"/>
    </row>
    <row r="23" spans="1:12" ht="30" customHeight="1" x14ac:dyDescent="0.25">
      <c r="A23" s="224" t="s">
        <v>1824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/>
      <c r="I23" s="29"/>
    </row>
    <row r="24" spans="1:12" ht="30" customHeight="1" x14ac:dyDescent="0.25">
      <c r="A24" s="224" t="s">
        <v>4672</v>
      </c>
      <c r="B24" s="225">
        <v>200</v>
      </c>
      <c r="C24" s="219" t="s">
        <v>11</v>
      </c>
      <c r="D24" s="219" t="s">
        <v>2086</v>
      </c>
      <c r="E24" s="226" t="s">
        <v>1458</v>
      </c>
      <c r="F24" s="226"/>
    </row>
    <row r="25" spans="1:12" ht="30" customHeight="1" x14ac:dyDescent="0.25">
      <c r="A25" s="224" t="s">
        <v>4673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4674</v>
      </c>
      <c r="B26" s="225">
        <v>200</v>
      </c>
      <c r="C26" s="219" t="s">
        <v>11</v>
      </c>
      <c r="D26" s="219" t="s">
        <v>16</v>
      </c>
      <c r="E26" s="226" t="s">
        <v>0</v>
      </c>
      <c r="F26" s="226" t="s">
        <v>4677</v>
      </c>
    </row>
    <row r="27" spans="1:12" ht="30" customHeight="1" x14ac:dyDescent="0.25">
      <c r="A27" s="252" t="s">
        <v>4675</v>
      </c>
      <c r="B27" s="225">
        <v>150</v>
      </c>
      <c r="C27" s="219" t="s">
        <v>13</v>
      </c>
      <c r="D27" s="219" t="s">
        <v>2086</v>
      </c>
      <c r="E27" s="226" t="s">
        <v>0</v>
      </c>
      <c r="F27" s="226"/>
    </row>
    <row r="28" spans="1:12" ht="30" customHeight="1" x14ac:dyDescent="0.25">
      <c r="A28" s="252" t="s">
        <v>1009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s="29" customFormat="1" ht="30" customHeight="1" x14ac:dyDescent="0.25">
      <c r="A29" s="252" t="s">
        <v>4676</v>
      </c>
      <c r="B29" s="225">
        <v>200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4678</v>
      </c>
      <c r="B30" s="225">
        <v>200</v>
      </c>
      <c r="C30" s="219" t="s">
        <v>11</v>
      </c>
      <c r="D30" s="219" t="s">
        <v>2086</v>
      </c>
      <c r="E30" s="226" t="s">
        <v>2</v>
      </c>
      <c r="F30" s="226" t="s">
        <v>4679</v>
      </c>
    </row>
    <row r="31" spans="1:12" ht="30" customHeight="1" x14ac:dyDescent="0.25">
      <c r="A31" s="252" t="s">
        <v>4680</v>
      </c>
      <c r="B31" s="225">
        <v>200</v>
      </c>
      <c r="C31" s="219" t="s">
        <v>11</v>
      </c>
      <c r="D31" s="219" t="s">
        <v>2086</v>
      </c>
      <c r="E31" s="226" t="s">
        <v>2</v>
      </c>
      <c r="F31" s="226"/>
    </row>
    <row r="32" spans="1:12" ht="30" customHeight="1" x14ac:dyDescent="0.25">
      <c r="A32" s="252" t="s">
        <v>4681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2800</v>
      </c>
    </row>
    <row r="44" spans="1:6" ht="30" customHeight="1" x14ac:dyDescent="0.25">
      <c r="A44" s="259" t="s">
        <v>11</v>
      </c>
      <c r="B44" s="259">
        <f>COUNTIF($C$3:$C$42,H2)</f>
        <v>15</v>
      </c>
      <c r="C44" s="260">
        <f>SUMIF($C$3:$C$41,H2,$B$3:$B$41)</f>
        <v>3000</v>
      </c>
      <c r="D44" s="259"/>
      <c r="E44" s="259" t="s">
        <v>4</v>
      </c>
      <c r="F44" s="260">
        <f>SUMIF($D$3:$D$42,I2,$B$3:$B$42)</f>
        <v>450</v>
      </c>
    </row>
    <row r="45" spans="1:6" ht="30" customHeight="1" x14ac:dyDescent="0.25">
      <c r="A45" s="259" t="s">
        <v>29</v>
      </c>
      <c r="B45" s="259">
        <f>COUNTIF($C$3:$C$42,H3)</f>
        <v>15</v>
      </c>
      <c r="C45" s="260">
        <f>SUMIF($C$3:$C$41,H3,$B$3:$B$41)</f>
        <v>2250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30</v>
      </c>
      <c r="C48" s="263">
        <f>SUM(C43:C47)</f>
        <v>5250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16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13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1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7" workbookViewId="0">
      <selection activeCell="F23" sqref="F23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43531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456</v>
      </c>
      <c r="B3" s="22">
        <v>100</v>
      </c>
      <c r="C3" s="19" t="s">
        <v>13</v>
      </c>
      <c r="D3" s="19" t="s">
        <v>4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453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454</v>
      </c>
      <c r="B5" s="22">
        <v>140</v>
      </c>
      <c r="C5" s="19" t="s">
        <v>11</v>
      </c>
      <c r="D5" s="19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455</v>
      </c>
      <c r="B6" s="7">
        <v>0</v>
      </c>
      <c r="C6" s="19" t="s">
        <v>11</v>
      </c>
      <c r="D6" s="19" t="s">
        <v>16</v>
      </c>
      <c r="E6" s="3" t="s">
        <v>2</v>
      </c>
      <c r="F6" s="9" t="s">
        <v>459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457</v>
      </c>
      <c r="B7" s="7">
        <v>140</v>
      </c>
      <c r="C7" s="19" t="s">
        <v>11</v>
      </c>
      <c r="D7" s="19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458</v>
      </c>
      <c r="B8" s="12">
        <v>140</v>
      </c>
      <c r="C8" s="26" t="s">
        <v>11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460</v>
      </c>
      <c r="B9" s="23">
        <v>600</v>
      </c>
      <c r="C9" s="26" t="s">
        <v>12</v>
      </c>
      <c r="D9" s="26" t="s">
        <v>16</v>
      </c>
      <c r="E9" s="3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461</v>
      </c>
      <c r="B10" s="17">
        <v>140</v>
      </c>
      <c r="C10" s="19" t="s">
        <v>11</v>
      </c>
      <c r="D10" s="19" t="s">
        <v>16</v>
      </c>
      <c r="E10" s="3" t="s">
        <v>5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462</v>
      </c>
      <c r="B11" s="23">
        <v>100</v>
      </c>
      <c r="C11" s="54" t="s">
        <v>13</v>
      </c>
      <c r="D11" s="26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463</v>
      </c>
      <c r="B12" s="23">
        <v>140</v>
      </c>
      <c r="C12" s="54" t="s">
        <v>11</v>
      </c>
      <c r="D12" s="54" t="s">
        <v>16</v>
      </c>
      <c r="E12" s="25" t="s">
        <v>2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464</v>
      </c>
      <c r="B13" s="22">
        <v>140</v>
      </c>
      <c r="C13" s="6" t="s">
        <v>11</v>
      </c>
      <c r="D13" s="6" t="s">
        <v>16</v>
      </c>
      <c r="E13" s="3" t="s">
        <v>2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66" t="s">
        <v>465</v>
      </c>
      <c r="B14" s="22">
        <v>100</v>
      </c>
      <c r="C14" s="6" t="s">
        <v>13</v>
      </c>
      <c r="D14" s="6" t="s">
        <v>16</v>
      </c>
      <c r="E14" s="3" t="s">
        <v>31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466</v>
      </c>
      <c r="B15" s="22">
        <v>140</v>
      </c>
      <c r="C15" s="19" t="s">
        <v>11</v>
      </c>
      <c r="D15" s="19" t="s">
        <v>16</v>
      </c>
      <c r="E15" s="3" t="s">
        <v>2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467</v>
      </c>
      <c r="B16" s="7">
        <v>100</v>
      </c>
      <c r="C16" s="19" t="s">
        <v>13</v>
      </c>
      <c r="D16" s="19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468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469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470</v>
      </c>
      <c r="B19" s="12">
        <v>100</v>
      </c>
      <c r="C19" s="26" t="s">
        <v>13</v>
      </c>
      <c r="D19" s="26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480</v>
      </c>
      <c r="B20" s="12">
        <v>140</v>
      </c>
      <c r="C20" s="26" t="s">
        <v>11</v>
      </c>
      <c r="D20" s="26" t="s">
        <v>16</v>
      </c>
      <c r="E20" s="25" t="s">
        <v>5</v>
      </c>
      <c r="F20" s="25" t="s">
        <v>476</v>
      </c>
      <c r="G20" s="30"/>
      <c r="H20" s="30"/>
      <c r="I20" s="30"/>
    </row>
    <row r="21" spans="1:12" x14ac:dyDescent="0.25">
      <c r="A21" s="8" t="s">
        <v>471</v>
      </c>
      <c r="B21" s="12">
        <v>100</v>
      </c>
      <c r="C21" s="26" t="s">
        <v>13</v>
      </c>
      <c r="D21" s="26" t="s">
        <v>16</v>
      </c>
      <c r="E21" s="25" t="s">
        <v>0</v>
      </c>
      <c r="F21" s="25"/>
      <c r="G21" s="30"/>
      <c r="H21" s="30"/>
      <c r="I21" s="30"/>
    </row>
    <row r="22" spans="1:12" x14ac:dyDescent="0.25">
      <c r="A22" s="4" t="s">
        <v>472</v>
      </c>
      <c r="B22" s="17">
        <v>140</v>
      </c>
      <c r="C22" s="6" t="s">
        <v>11</v>
      </c>
      <c r="D22" s="6" t="s">
        <v>16</v>
      </c>
      <c r="E22" s="3" t="s">
        <v>0</v>
      </c>
      <c r="F22" s="25" t="s">
        <v>505</v>
      </c>
      <c r="G22" s="30"/>
      <c r="H22" s="30"/>
      <c r="I22" s="30"/>
    </row>
    <row r="23" spans="1:12" x14ac:dyDescent="0.25">
      <c r="A23" s="4" t="s">
        <v>477</v>
      </c>
      <c r="B23" s="7">
        <v>140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478</v>
      </c>
      <c r="B24" s="7">
        <v>140</v>
      </c>
      <c r="C24" s="19" t="s">
        <v>11</v>
      </c>
      <c r="D24" s="19" t="s">
        <v>16</v>
      </c>
      <c r="E24" s="3" t="s">
        <v>2</v>
      </c>
      <c r="F24" s="25"/>
      <c r="I24" s="29"/>
    </row>
    <row r="25" spans="1:12" x14ac:dyDescent="0.25">
      <c r="A25" s="4" t="s">
        <v>479</v>
      </c>
      <c r="B25" s="7">
        <v>140</v>
      </c>
      <c r="C25" s="19" t="s">
        <v>11</v>
      </c>
      <c r="D25" s="19" t="s">
        <v>16</v>
      </c>
      <c r="E25" s="3" t="s">
        <v>2</v>
      </c>
      <c r="F25" s="25"/>
      <c r="I25" s="29"/>
    </row>
    <row r="26" spans="1:12" x14ac:dyDescent="0.25">
      <c r="A26" s="4" t="s">
        <v>473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474</v>
      </c>
      <c r="B27" s="7">
        <v>100</v>
      </c>
      <c r="C27" s="19" t="s">
        <v>13</v>
      </c>
      <c r="D27" s="19" t="s">
        <v>16</v>
      </c>
      <c r="E27" s="3" t="s">
        <v>0</v>
      </c>
      <c r="F27" s="25"/>
      <c r="I27" s="29"/>
    </row>
    <row r="28" spans="1:12" x14ac:dyDescent="0.25">
      <c r="A28" s="4" t="s">
        <v>475</v>
      </c>
      <c r="B28" s="7">
        <v>100</v>
      </c>
      <c r="C28" s="19" t="s">
        <v>13</v>
      </c>
      <c r="D28" s="19" t="s">
        <v>16</v>
      </c>
      <c r="E28" s="3" t="s">
        <v>0</v>
      </c>
      <c r="F28" s="25"/>
      <c r="I28" s="29"/>
    </row>
    <row r="29" spans="1:12" x14ac:dyDescent="0.25">
      <c r="A29" s="4" t="s">
        <v>491</v>
      </c>
      <c r="B29" s="7">
        <v>100</v>
      </c>
      <c r="C29" s="6" t="s">
        <v>13</v>
      </c>
      <c r="D29" s="6" t="s">
        <v>16</v>
      </c>
      <c r="E29" s="3" t="s">
        <v>0</v>
      </c>
      <c r="F29" s="25"/>
      <c r="I29" s="29"/>
    </row>
    <row r="30" spans="1:12" x14ac:dyDescent="0.25">
      <c r="A30" s="4" t="s">
        <v>481</v>
      </c>
      <c r="B30" s="7">
        <v>140</v>
      </c>
      <c r="C30" s="6" t="s">
        <v>11</v>
      </c>
      <c r="D30" s="6" t="s">
        <v>16</v>
      </c>
      <c r="E30" s="3" t="s">
        <v>5</v>
      </c>
      <c r="F30" s="2" t="s">
        <v>487</v>
      </c>
      <c r="I30" s="29"/>
    </row>
    <row r="31" spans="1:12" x14ac:dyDescent="0.25">
      <c r="A31" s="4" t="s">
        <v>482</v>
      </c>
      <c r="B31" s="7">
        <v>100</v>
      </c>
      <c r="C31" s="6" t="s">
        <v>11</v>
      </c>
      <c r="D31" s="6" t="s">
        <v>16</v>
      </c>
      <c r="E31" s="3" t="s">
        <v>0</v>
      </c>
      <c r="F31" s="2"/>
      <c r="I31" s="29"/>
    </row>
    <row r="32" spans="1:12" x14ac:dyDescent="0.25">
      <c r="A32" s="4" t="s">
        <v>483</v>
      </c>
      <c r="B32" s="7">
        <v>140</v>
      </c>
      <c r="C32" s="6" t="s">
        <v>11</v>
      </c>
      <c r="D32" s="6" t="s">
        <v>16</v>
      </c>
      <c r="E32" s="3" t="s">
        <v>2</v>
      </c>
      <c r="F32" s="2"/>
      <c r="I32" s="29"/>
    </row>
    <row r="33" spans="1:9" x14ac:dyDescent="0.25">
      <c r="A33" s="8" t="s">
        <v>484</v>
      </c>
      <c r="B33" s="7">
        <v>140</v>
      </c>
      <c r="C33" s="6" t="s">
        <v>11</v>
      </c>
      <c r="D33" s="6" t="s">
        <v>16</v>
      </c>
      <c r="E33" s="3" t="s">
        <v>2</v>
      </c>
      <c r="F33" s="2"/>
      <c r="I33" s="29"/>
    </row>
    <row r="34" spans="1:9" x14ac:dyDescent="0.25">
      <c r="A34" s="8" t="s">
        <v>485</v>
      </c>
      <c r="B34" s="7">
        <v>140</v>
      </c>
      <c r="C34" s="6" t="s">
        <v>11</v>
      </c>
      <c r="D34" s="6" t="s">
        <v>16</v>
      </c>
      <c r="E34" s="3" t="s">
        <v>2</v>
      </c>
      <c r="F34" s="2"/>
    </row>
    <row r="35" spans="1:9" x14ac:dyDescent="0.25">
      <c r="A35" s="4" t="s">
        <v>486</v>
      </c>
      <c r="B35" s="7">
        <v>140</v>
      </c>
      <c r="C35" s="19" t="s">
        <v>11</v>
      </c>
      <c r="D35" s="19" t="s">
        <v>16</v>
      </c>
      <c r="E35" s="3" t="s">
        <v>2</v>
      </c>
      <c r="F35" s="2"/>
    </row>
    <row r="36" spans="1:9" x14ac:dyDescent="0.25">
      <c r="A36" s="4" t="s">
        <v>488</v>
      </c>
      <c r="B36" s="7">
        <v>100</v>
      </c>
      <c r="C36" s="19" t="s">
        <v>13</v>
      </c>
      <c r="D36" s="19" t="s">
        <v>16</v>
      </c>
      <c r="E36" s="3" t="s">
        <v>0</v>
      </c>
      <c r="F36" s="2"/>
    </row>
    <row r="37" spans="1:9" x14ac:dyDescent="0.25">
      <c r="A37" s="15" t="s">
        <v>489</v>
      </c>
      <c r="B37" s="7">
        <v>100</v>
      </c>
      <c r="C37" s="19" t="s">
        <v>13</v>
      </c>
      <c r="D37" s="19" t="s">
        <v>16</v>
      </c>
      <c r="E37" s="3" t="s">
        <v>0</v>
      </c>
      <c r="F37" s="2"/>
    </row>
    <row r="38" spans="1:9" x14ac:dyDescent="0.25">
      <c r="A38" s="15" t="s">
        <v>490</v>
      </c>
      <c r="B38" s="7">
        <v>100</v>
      </c>
      <c r="C38" s="6" t="s">
        <v>13</v>
      </c>
      <c r="D38" s="6" t="s">
        <v>16</v>
      </c>
      <c r="E38" s="3" t="s">
        <v>0</v>
      </c>
      <c r="F38" s="2"/>
    </row>
    <row r="39" spans="1:9" x14ac:dyDescent="0.25">
      <c r="A39" s="5" t="s">
        <v>492</v>
      </c>
      <c r="B39" s="7">
        <v>100</v>
      </c>
      <c r="C39" s="19" t="s">
        <v>13</v>
      </c>
      <c r="D39" s="19" t="s">
        <v>16</v>
      </c>
      <c r="E39" s="3" t="s">
        <v>31</v>
      </c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1</v>
      </c>
      <c r="C61" s="65">
        <f>SUMIF($C$3:$C$60,H1,$B$3:$B$60)</f>
        <v>600</v>
      </c>
      <c r="D61" s="64"/>
      <c r="E61" s="64" t="s">
        <v>19</v>
      </c>
      <c r="F61" s="65">
        <f>SUMIF($D$3:$D$52,I1,$B$3:$B$52)</f>
        <v>4720</v>
      </c>
    </row>
    <row r="62" spans="1:9" ht="15" customHeight="1" x14ac:dyDescent="0.25">
      <c r="A62" s="35" t="s">
        <v>11</v>
      </c>
      <c r="B62" s="35">
        <f>COUNTIF($C$3:$C$60,H2)</f>
        <v>20</v>
      </c>
      <c r="C62" s="36">
        <f>SUMIF($C$3:$C$60,H2,$B$3:$B$60)</f>
        <v>2620</v>
      </c>
      <c r="D62" s="35"/>
      <c r="E62" s="35" t="s">
        <v>18</v>
      </c>
      <c r="F62" s="36">
        <f>SUMIF($D$3:$D$52,I2,$B$3:$B$52)</f>
        <v>100</v>
      </c>
    </row>
    <row r="63" spans="1:9" ht="15" customHeight="1" x14ac:dyDescent="0.25">
      <c r="A63" s="35" t="s">
        <v>29</v>
      </c>
      <c r="B63" s="35">
        <f>COUNTIF($C$3:$C$60,H3)</f>
        <v>16</v>
      </c>
      <c r="C63" s="36">
        <f>SUMIF($C$3:$C$60,H3,$B$3:$B$60)</f>
        <v>1600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640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740</v>
      </c>
    </row>
    <row r="66" spans="1:6" x14ac:dyDescent="0.25">
      <c r="A66" s="38" t="s">
        <v>23</v>
      </c>
      <c r="B66" s="38">
        <f>SUM(B61:B65)</f>
        <v>37</v>
      </c>
      <c r="C66" s="39">
        <f>SUM(C61:C65)</f>
        <v>4820</v>
      </c>
      <c r="D66" s="38"/>
      <c r="E66" s="40" t="s">
        <v>30</v>
      </c>
      <c r="F66" s="41">
        <f>SUM(C66+F64)</f>
        <v>5460</v>
      </c>
    </row>
    <row r="67" spans="1:6" x14ac:dyDescent="0.25">
      <c r="A67" s="35" t="s">
        <v>25</v>
      </c>
      <c r="B67" s="38">
        <f>COUNTIF($E$3:$E$60,H6)</f>
        <v>16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2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15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4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  <row r="97" spans="6:6" x14ac:dyDescent="0.25">
      <c r="F97" s="1" t="s">
        <v>387</v>
      </c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C3:C59">
      <formula1>$H$1:$H$5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E3:E59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7" zoomScale="70" zoomScaleNormal="70" workbookViewId="0">
      <selection activeCell="E41" sqref="E41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4682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4683</v>
      </c>
      <c r="B3" s="225">
        <v>150</v>
      </c>
      <c r="C3" s="219" t="s">
        <v>13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4684</v>
      </c>
      <c r="B4" s="225">
        <v>200</v>
      </c>
      <c r="C4" s="219" t="s">
        <v>11</v>
      </c>
      <c r="D4" s="219" t="s">
        <v>2086</v>
      </c>
      <c r="E4" s="226" t="s">
        <v>0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4685</v>
      </c>
      <c r="B5" s="225">
        <v>150</v>
      </c>
      <c r="C5" s="219" t="s">
        <v>13</v>
      </c>
      <c r="D5" s="219" t="s">
        <v>4</v>
      </c>
      <c r="E5" s="226" t="s">
        <v>0</v>
      </c>
      <c r="F5" s="227" t="s">
        <v>4694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4686</v>
      </c>
      <c r="B6" s="225">
        <v>150</v>
      </c>
      <c r="C6" s="219" t="s">
        <v>13</v>
      </c>
      <c r="D6" s="219" t="s">
        <v>2086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4687</v>
      </c>
      <c r="B7" s="250">
        <v>200</v>
      </c>
      <c r="C7" s="219" t="s">
        <v>13</v>
      </c>
      <c r="D7" s="219" t="s">
        <v>16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4688</v>
      </c>
      <c r="B8" s="225">
        <v>150</v>
      </c>
      <c r="C8" s="219" t="s">
        <v>13</v>
      </c>
      <c r="D8" s="219" t="s">
        <v>2086</v>
      </c>
      <c r="E8" s="226" t="s">
        <v>0</v>
      </c>
      <c r="F8" s="227" t="s">
        <v>3661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3611</v>
      </c>
      <c r="B9" s="225">
        <v>150</v>
      </c>
      <c r="C9" s="219" t="s">
        <v>13</v>
      </c>
      <c r="D9" s="219" t="s">
        <v>4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127</v>
      </c>
      <c r="B10" s="225">
        <v>200</v>
      </c>
      <c r="C10" s="219" t="s">
        <v>11</v>
      </c>
      <c r="D10" s="219" t="s">
        <v>2086</v>
      </c>
      <c r="E10" s="226" t="s">
        <v>2</v>
      </c>
      <c r="F10" s="227" t="s">
        <v>3661</v>
      </c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4689</v>
      </c>
      <c r="B11" s="225">
        <v>200</v>
      </c>
      <c r="C11" s="219" t="s">
        <v>11</v>
      </c>
      <c r="D11" s="219" t="s">
        <v>16</v>
      </c>
      <c r="E11" s="226" t="s">
        <v>2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4690</v>
      </c>
      <c r="B12" s="225">
        <v>200</v>
      </c>
      <c r="C12" s="219" t="s">
        <v>11</v>
      </c>
      <c r="D12" s="219" t="s">
        <v>4</v>
      </c>
      <c r="E12" s="226" t="s">
        <v>2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4691</v>
      </c>
      <c r="B13" s="225">
        <v>200</v>
      </c>
      <c r="C13" s="219" t="s">
        <v>11</v>
      </c>
      <c r="D13" s="219" t="s">
        <v>2086</v>
      </c>
      <c r="E13" s="226" t="s">
        <v>0</v>
      </c>
      <c r="F13" s="227" t="s">
        <v>4698</v>
      </c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4692</v>
      </c>
      <c r="B14" s="225">
        <v>150</v>
      </c>
      <c r="C14" s="219" t="s">
        <v>13</v>
      </c>
      <c r="D14" s="219" t="s">
        <v>16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4693</v>
      </c>
      <c r="B15" s="225">
        <v>200</v>
      </c>
      <c r="C15" s="219" t="s">
        <v>11</v>
      </c>
      <c r="D15" s="219" t="s">
        <v>2086</v>
      </c>
      <c r="E15" s="226" t="s">
        <v>1458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2885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3705</v>
      </c>
      <c r="B17" s="225">
        <v>200</v>
      </c>
      <c r="C17" s="219" t="s">
        <v>11</v>
      </c>
      <c r="D17" s="219" t="s">
        <v>16</v>
      </c>
      <c r="E17" s="226" t="s">
        <v>2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2511</v>
      </c>
      <c r="B18" s="225">
        <v>150</v>
      </c>
      <c r="C18" s="219" t="s">
        <v>13</v>
      </c>
      <c r="D18" s="219" t="s">
        <v>2086</v>
      </c>
      <c r="E18" s="226" t="s">
        <v>0</v>
      </c>
      <c r="F18" s="226"/>
      <c r="I18" s="29"/>
    </row>
    <row r="19" spans="1:12" ht="30" customHeight="1" x14ac:dyDescent="0.25">
      <c r="A19" s="224" t="s">
        <v>4695</v>
      </c>
      <c r="B19" s="225">
        <v>200</v>
      </c>
      <c r="C19" s="219" t="s">
        <v>11</v>
      </c>
      <c r="D19" s="219" t="s">
        <v>16</v>
      </c>
      <c r="E19" s="226" t="s">
        <v>2</v>
      </c>
      <c r="F19" s="226"/>
      <c r="I19" s="29"/>
    </row>
    <row r="20" spans="1:12" ht="30" customHeight="1" x14ac:dyDescent="0.25">
      <c r="A20" s="238" t="s">
        <v>4696</v>
      </c>
      <c r="B20" s="228">
        <v>200</v>
      </c>
      <c r="C20" s="229" t="s">
        <v>11</v>
      </c>
      <c r="D20" s="229" t="s">
        <v>2086</v>
      </c>
      <c r="E20" s="230" t="s">
        <v>2</v>
      </c>
      <c r="F20" s="230" t="s">
        <v>3661</v>
      </c>
      <c r="I20" s="29"/>
    </row>
    <row r="21" spans="1:12" ht="30" customHeight="1" x14ac:dyDescent="0.25">
      <c r="A21" s="236" t="s">
        <v>4697</v>
      </c>
      <c r="B21" s="250">
        <v>150</v>
      </c>
      <c r="C21" s="233" t="s">
        <v>13</v>
      </c>
      <c r="D21" s="233" t="s">
        <v>4</v>
      </c>
      <c r="E21" s="251" t="s">
        <v>0</v>
      </c>
      <c r="F21" s="226"/>
      <c r="I21" s="29"/>
    </row>
    <row r="22" spans="1:12" ht="30" customHeight="1" x14ac:dyDescent="0.25">
      <c r="A22" s="224" t="s">
        <v>1278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24" t="s">
        <v>4699</v>
      </c>
      <c r="B23" s="225">
        <v>150</v>
      </c>
      <c r="C23" s="219" t="s">
        <v>13</v>
      </c>
      <c r="D23" s="219" t="s">
        <v>4</v>
      </c>
      <c r="E23" s="226" t="s">
        <v>0</v>
      </c>
      <c r="F23" s="226"/>
      <c r="I23" s="29"/>
    </row>
    <row r="24" spans="1:12" ht="30" customHeight="1" x14ac:dyDescent="0.25">
      <c r="A24" s="224" t="s">
        <v>4700</v>
      </c>
      <c r="B24" s="225">
        <v>200</v>
      </c>
      <c r="C24" s="219" t="s">
        <v>11</v>
      </c>
      <c r="D24" s="219" t="s">
        <v>16</v>
      </c>
      <c r="E24" s="226" t="s">
        <v>32</v>
      </c>
      <c r="F24" s="226"/>
    </row>
    <row r="25" spans="1:12" ht="30" customHeight="1" x14ac:dyDescent="0.25">
      <c r="A25" s="224" t="s">
        <v>2599</v>
      </c>
      <c r="B25" s="225">
        <v>200</v>
      </c>
      <c r="C25" s="219" t="s">
        <v>11</v>
      </c>
      <c r="D25" s="219" t="s">
        <v>16</v>
      </c>
      <c r="E25" s="226" t="s">
        <v>2</v>
      </c>
      <c r="F25" s="226"/>
    </row>
    <row r="26" spans="1:12" ht="30" customHeight="1" x14ac:dyDescent="0.25">
      <c r="A26" s="252" t="s">
        <v>4701</v>
      </c>
      <c r="B26" s="225">
        <v>200</v>
      </c>
      <c r="C26" s="219" t="s">
        <v>11</v>
      </c>
      <c r="D26" s="219" t="s">
        <v>2086</v>
      </c>
      <c r="E26" s="226" t="s">
        <v>2</v>
      </c>
      <c r="F26" s="226"/>
    </row>
    <row r="27" spans="1:12" ht="30" customHeight="1" x14ac:dyDescent="0.25">
      <c r="A27" s="252" t="s">
        <v>4702</v>
      </c>
      <c r="B27" s="225">
        <v>150</v>
      </c>
      <c r="C27" s="219" t="s">
        <v>13</v>
      </c>
      <c r="D27" s="219" t="s">
        <v>2086</v>
      </c>
      <c r="E27" s="226" t="s">
        <v>0</v>
      </c>
      <c r="F27" s="226"/>
    </row>
    <row r="28" spans="1:12" ht="30" customHeight="1" x14ac:dyDescent="0.25">
      <c r="A28" s="252" t="s">
        <v>4703</v>
      </c>
      <c r="B28" s="225">
        <v>150</v>
      </c>
      <c r="C28" s="219" t="s">
        <v>13</v>
      </c>
      <c r="D28" s="219" t="s">
        <v>16</v>
      </c>
      <c r="E28" s="226" t="s">
        <v>0</v>
      </c>
      <c r="F28" s="226"/>
    </row>
    <row r="29" spans="1:12" s="29" customFormat="1" ht="30" customHeight="1" x14ac:dyDescent="0.25">
      <c r="A29" s="252" t="s">
        <v>833</v>
      </c>
      <c r="B29" s="225">
        <v>200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4710</v>
      </c>
      <c r="B30" s="225">
        <v>200</v>
      </c>
      <c r="C30" s="219" t="s">
        <v>11</v>
      </c>
      <c r="D30" s="219" t="s">
        <v>2086</v>
      </c>
      <c r="E30" s="226" t="s">
        <v>2</v>
      </c>
      <c r="F30" s="226" t="s">
        <v>4704</v>
      </c>
    </row>
    <row r="31" spans="1:12" ht="30" customHeight="1" x14ac:dyDescent="0.25">
      <c r="A31" s="252" t="s">
        <v>4705</v>
      </c>
      <c r="B31" s="225">
        <v>200</v>
      </c>
      <c r="C31" s="219" t="s">
        <v>11</v>
      </c>
      <c r="D31" s="219" t="s">
        <v>2086</v>
      </c>
      <c r="E31" s="226" t="s">
        <v>2</v>
      </c>
      <c r="F31" s="226" t="s">
        <v>2935</v>
      </c>
    </row>
    <row r="32" spans="1:12" ht="30" customHeight="1" x14ac:dyDescent="0.25">
      <c r="A32" s="252" t="s">
        <v>4706</v>
      </c>
      <c r="B32" s="225">
        <v>200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4707</v>
      </c>
      <c r="B33" s="225">
        <v>200</v>
      </c>
      <c r="C33" s="219" t="s">
        <v>11</v>
      </c>
      <c r="D33" s="219" t="s">
        <v>16</v>
      </c>
      <c r="E33" s="226" t="s">
        <v>2</v>
      </c>
      <c r="F33" s="226"/>
    </row>
    <row r="34" spans="1:6" ht="30" customHeight="1" x14ac:dyDescent="0.25">
      <c r="A34" s="252" t="s">
        <v>4708</v>
      </c>
      <c r="B34" s="225">
        <v>150</v>
      </c>
      <c r="C34" s="219" t="s">
        <v>11</v>
      </c>
      <c r="D34" s="219" t="s">
        <v>16</v>
      </c>
      <c r="E34" s="226" t="s">
        <v>1458</v>
      </c>
      <c r="F34" s="226" t="s">
        <v>4714</v>
      </c>
    </row>
    <row r="35" spans="1:6" ht="30" customHeight="1" x14ac:dyDescent="0.25">
      <c r="A35" s="252" t="s">
        <v>4709</v>
      </c>
      <c r="B35" s="225">
        <v>150</v>
      </c>
      <c r="C35" s="219" t="s">
        <v>13</v>
      </c>
      <c r="D35" s="219" t="s">
        <v>2086</v>
      </c>
      <c r="E35" s="226" t="s">
        <v>0</v>
      </c>
      <c r="F35" s="226"/>
    </row>
    <row r="36" spans="1:6" ht="30" customHeight="1" x14ac:dyDescent="0.25">
      <c r="A36" s="252" t="s">
        <v>4711</v>
      </c>
      <c r="B36" s="225">
        <v>150</v>
      </c>
      <c r="C36" s="219" t="s">
        <v>13</v>
      </c>
      <c r="D36" s="219" t="s">
        <v>16</v>
      </c>
      <c r="E36" s="226" t="s">
        <v>0</v>
      </c>
      <c r="F36" s="226"/>
    </row>
    <row r="37" spans="1:6" ht="30" customHeight="1" x14ac:dyDescent="0.25">
      <c r="A37" s="252" t="s">
        <v>4712</v>
      </c>
      <c r="B37" s="225">
        <v>200</v>
      </c>
      <c r="C37" s="219" t="s">
        <v>11</v>
      </c>
      <c r="D37" s="219" t="s">
        <v>4</v>
      </c>
      <c r="E37" s="226" t="s">
        <v>1458</v>
      </c>
      <c r="F37" s="226"/>
    </row>
    <row r="38" spans="1:6" ht="30" customHeight="1" x14ac:dyDescent="0.25">
      <c r="A38" s="252" t="s">
        <v>4713</v>
      </c>
      <c r="B38" s="225">
        <v>150</v>
      </c>
      <c r="C38" s="219" t="s">
        <v>13</v>
      </c>
      <c r="D38" s="219" t="s">
        <v>4</v>
      </c>
      <c r="E38" s="226" t="s">
        <v>0</v>
      </c>
      <c r="F38" s="226"/>
    </row>
    <row r="39" spans="1:6" ht="30" customHeight="1" x14ac:dyDescent="0.25">
      <c r="A39" s="252" t="s">
        <v>1482</v>
      </c>
      <c r="B39" s="225">
        <v>150</v>
      </c>
      <c r="C39" s="219" t="s">
        <v>13</v>
      </c>
      <c r="D39" s="219" t="s">
        <v>4</v>
      </c>
      <c r="E39" s="226" t="s">
        <v>0</v>
      </c>
      <c r="F39" s="226"/>
    </row>
    <row r="40" spans="1:6" ht="30" customHeight="1" x14ac:dyDescent="0.25">
      <c r="A40" s="252" t="s">
        <v>4715</v>
      </c>
      <c r="B40" s="225">
        <v>200</v>
      </c>
      <c r="C40" s="219" t="s">
        <v>11</v>
      </c>
      <c r="D40" s="219" t="s">
        <v>16</v>
      </c>
      <c r="E40" s="226" t="s">
        <v>2</v>
      </c>
      <c r="F40" s="226"/>
    </row>
    <row r="41" spans="1:6" ht="30" customHeight="1" x14ac:dyDescent="0.25">
      <c r="A41" s="224" t="s">
        <v>4716</v>
      </c>
      <c r="B41" s="225">
        <v>200</v>
      </c>
      <c r="C41" s="219" t="s">
        <v>11</v>
      </c>
      <c r="D41" s="219" t="s">
        <v>16</v>
      </c>
      <c r="E41" s="226" t="s">
        <v>1458</v>
      </c>
      <c r="F41" s="226"/>
    </row>
    <row r="42" spans="1:6" ht="30" customHeight="1" x14ac:dyDescent="0.25">
      <c r="A42" s="283" t="s">
        <v>4294</v>
      </c>
      <c r="B42" s="284">
        <v>200</v>
      </c>
      <c r="C42" s="285" t="s">
        <v>11</v>
      </c>
      <c r="D42" s="285" t="s">
        <v>16</v>
      </c>
      <c r="E42" s="286" t="s">
        <v>2</v>
      </c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3350</v>
      </c>
    </row>
    <row r="44" spans="1:6" ht="30" customHeight="1" x14ac:dyDescent="0.25">
      <c r="A44" s="259" t="s">
        <v>11</v>
      </c>
      <c r="B44" s="259">
        <f>COUNTIF($C$3:$C$42,H2)</f>
        <v>23</v>
      </c>
      <c r="C44" s="260">
        <f>SUMIF($C$3:$C$41,H2,$B$3:$B$41)</f>
        <v>4350</v>
      </c>
      <c r="D44" s="259"/>
      <c r="E44" s="259" t="s">
        <v>4</v>
      </c>
      <c r="F44" s="260">
        <f>SUMIF($D$3:$D$42,I2,$B$3:$B$42)</f>
        <v>1300</v>
      </c>
    </row>
    <row r="45" spans="1:6" ht="30" customHeight="1" x14ac:dyDescent="0.25">
      <c r="A45" s="259" t="s">
        <v>29</v>
      </c>
      <c r="B45" s="259">
        <f>COUNTIF($C$3:$C$42,H3)</f>
        <v>17</v>
      </c>
      <c r="C45" s="260">
        <f>SUMIF($C$3:$C$41,H3,$B$3:$B$41)</f>
        <v>2600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40</v>
      </c>
      <c r="C48" s="263">
        <f>SUM(C43:C47)</f>
        <v>6950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18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1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16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4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6" zoomScale="70" zoomScaleNormal="70" workbookViewId="0">
      <selection activeCell="F32" sqref="F32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4717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2218</v>
      </c>
      <c r="B3" s="225">
        <v>150</v>
      </c>
      <c r="C3" s="219" t="s">
        <v>13</v>
      </c>
      <c r="D3" s="219" t="s">
        <v>2086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3318</v>
      </c>
      <c r="B4" s="225">
        <v>200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4727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4718</v>
      </c>
      <c r="B6" s="225">
        <v>150</v>
      </c>
      <c r="C6" s="219" t="s">
        <v>13</v>
      </c>
      <c r="D6" s="219" t="s">
        <v>2086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4719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4720</v>
      </c>
      <c r="B8" s="225">
        <v>200</v>
      </c>
      <c r="C8" s="219" t="s">
        <v>11</v>
      </c>
      <c r="D8" s="219" t="s">
        <v>2086</v>
      </c>
      <c r="E8" s="226" t="s">
        <v>2</v>
      </c>
      <c r="F8" s="227" t="s">
        <v>4721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4722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4723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4724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4726</v>
      </c>
      <c r="B12" s="225">
        <v>200</v>
      </c>
      <c r="C12" s="219" t="s">
        <v>11</v>
      </c>
      <c r="D12" s="219" t="s">
        <v>2086</v>
      </c>
      <c r="E12" s="226" t="s">
        <v>2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4725</v>
      </c>
      <c r="B13" s="225">
        <v>200</v>
      </c>
      <c r="C13" s="219" t="s">
        <v>11</v>
      </c>
      <c r="D13" s="219" t="s">
        <v>16</v>
      </c>
      <c r="E13" s="226" t="s">
        <v>2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54" t="s">
        <v>4728</v>
      </c>
      <c r="B14" s="228">
        <v>150</v>
      </c>
      <c r="C14" s="229" t="s">
        <v>13</v>
      </c>
      <c r="D14" s="229" t="s">
        <v>4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4729</v>
      </c>
      <c r="B15" s="225">
        <v>150</v>
      </c>
      <c r="C15" s="219" t="s">
        <v>13</v>
      </c>
      <c r="D15" s="219" t="s">
        <v>4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1063</v>
      </c>
      <c r="B16" s="217">
        <v>150</v>
      </c>
      <c r="C16" s="218" t="s">
        <v>13</v>
      </c>
      <c r="D16" s="218" t="s">
        <v>16</v>
      </c>
      <c r="E16" s="220" t="s">
        <v>0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4730</v>
      </c>
      <c r="B17" s="225">
        <v>200</v>
      </c>
      <c r="C17" s="219" t="s">
        <v>11</v>
      </c>
      <c r="D17" s="219" t="s">
        <v>16</v>
      </c>
      <c r="E17" s="226" t="s">
        <v>2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4731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4732</v>
      </c>
      <c r="B19" s="225">
        <v>200</v>
      </c>
      <c r="C19" s="219" t="s">
        <v>11</v>
      </c>
      <c r="D19" s="219" t="s">
        <v>16</v>
      </c>
      <c r="E19" s="226" t="s">
        <v>2</v>
      </c>
      <c r="F19" s="226" t="s">
        <v>4721</v>
      </c>
      <c r="I19" s="29"/>
    </row>
    <row r="20" spans="1:12" ht="30" customHeight="1" x14ac:dyDescent="0.25">
      <c r="A20" s="224" t="s">
        <v>4733</v>
      </c>
      <c r="B20" s="225">
        <v>200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36" t="s">
        <v>4734</v>
      </c>
      <c r="B21" s="250">
        <v>200</v>
      </c>
      <c r="C21" s="233" t="s">
        <v>11</v>
      </c>
      <c r="D21" s="233" t="s">
        <v>16</v>
      </c>
      <c r="E21" s="251" t="s">
        <v>2</v>
      </c>
      <c r="F21" s="226"/>
      <c r="I21" s="29"/>
    </row>
    <row r="22" spans="1:12" ht="30" customHeight="1" x14ac:dyDescent="0.25">
      <c r="A22" s="224" t="s">
        <v>4735</v>
      </c>
      <c r="B22" s="225">
        <v>150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24" t="s">
        <v>4736</v>
      </c>
      <c r="B23" s="225">
        <v>150</v>
      </c>
      <c r="C23" s="219" t="s">
        <v>13</v>
      </c>
      <c r="D23" s="219" t="s">
        <v>16</v>
      </c>
      <c r="E23" s="226" t="s">
        <v>0</v>
      </c>
      <c r="F23" s="226"/>
      <c r="I23" s="29"/>
    </row>
    <row r="24" spans="1:12" ht="30" customHeight="1" x14ac:dyDescent="0.25">
      <c r="A24" s="224" t="s">
        <v>4737</v>
      </c>
      <c r="B24" s="225">
        <v>200</v>
      </c>
      <c r="C24" s="219" t="s">
        <v>11</v>
      </c>
      <c r="D24" s="219" t="s">
        <v>16</v>
      </c>
      <c r="E24" s="226" t="s">
        <v>1458</v>
      </c>
      <c r="F24" s="226"/>
    </row>
    <row r="25" spans="1:12" ht="30" customHeight="1" x14ac:dyDescent="0.25">
      <c r="A25" s="224" t="s">
        <v>4738</v>
      </c>
      <c r="B25" s="225">
        <v>150</v>
      </c>
      <c r="C25" s="219" t="s">
        <v>13</v>
      </c>
      <c r="D25" s="219" t="s">
        <v>16</v>
      </c>
      <c r="E25" s="226" t="s">
        <v>0</v>
      </c>
      <c r="F25" s="226"/>
    </row>
    <row r="26" spans="1:12" ht="30" customHeight="1" x14ac:dyDescent="0.25">
      <c r="A26" s="252" t="s">
        <v>4739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3538</v>
      </c>
      <c r="B27" s="225">
        <v>150</v>
      </c>
      <c r="C27" s="219" t="s">
        <v>13</v>
      </c>
      <c r="D27" s="219" t="s">
        <v>16</v>
      </c>
      <c r="E27" s="226" t="s">
        <v>0</v>
      </c>
      <c r="F27" s="226"/>
    </row>
    <row r="28" spans="1:12" ht="30" customHeight="1" x14ac:dyDescent="0.25">
      <c r="A28" s="252" t="s">
        <v>3418</v>
      </c>
      <c r="B28" s="225">
        <v>150</v>
      </c>
      <c r="C28" s="219" t="s">
        <v>13</v>
      </c>
      <c r="D28" s="219" t="s">
        <v>2086</v>
      </c>
      <c r="E28" s="226" t="s">
        <v>0</v>
      </c>
      <c r="F28" s="226"/>
    </row>
    <row r="29" spans="1:12" s="29" customFormat="1" ht="30" customHeight="1" x14ac:dyDescent="0.25">
      <c r="A29" s="252" t="s">
        <v>4740</v>
      </c>
      <c r="B29" s="225">
        <v>200</v>
      </c>
      <c r="C29" s="219" t="s">
        <v>11</v>
      </c>
      <c r="D29" s="219" t="s">
        <v>16</v>
      </c>
      <c r="E29" s="226" t="s">
        <v>1458</v>
      </c>
      <c r="F29" s="226" t="s">
        <v>4741</v>
      </c>
    </row>
    <row r="30" spans="1:12" ht="30" customHeight="1" x14ac:dyDescent="0.25">
      <c r="A30" s="252" t="s">
        <v>2890</v>
      </c>
      <c r="B30" s="225">
        <v>200</v>
      </c>
      <c r="C30" s="219" t="s">
        <v>11</v>
      </c>
      <c r="D30" s="219" t="s">
        <v>4</v>
      </c>
      <c r="E30" s="226" t="s">
        <v>0</v>
      </c>
      <c r="F30" s="226" t="s">
        <v>4742</v>
      </c>
    </row>
    <row r="31" spans="1:12" ht="30" customHeight="1" x14ac:dyDescent="0.25">
      <c r="A31" s="252" t="s">
        <v>1539</v>
      </c>
      <c r="B31" s="225">
        <v>150</v>
      </c>
      <c r="C31" s="219" t="s">
        <v>13</v>
      </c>
      <c r="D31" s="219" t="s">
        <v>16</v>
      </c>
      <c r="E31" s="226" t="s">
        <v>0</v>
      </c>
      <c r="F31" s="226"/>
    </row>
    <row r="32" spans="1:12" ht="30" customHeight="1" x14ac:dyDescent="0.25">
      <c r="A32" s="252" t="s">
        <v>4743</v>
      </c>
      <c r="B32" s="225">
        <v>0</v>
      </c>
      <c r="C32" s="219" t="s">
        <v>11</v>
      </c>
      <c r="D32" s="219" t="s">
        <v>16</v>
      </c>
      <c r="E32" s="226" t="s">
        <v>2</v>
      </c>
      <c r="F32" s="226" t="s">
        <v>4532</v>
      </c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3600</v>
      </c>
    </row>
    <row r="44" spans="1:6" ht="30" customHeight="1" x14ac:dyDescent="0.25">
      <c r="A44" s="259" t="s">
        <v>11</v>
      </c>
      <c r="B44" s="259">
        <f>COUNTIF($C$3:$C$42,H2)</f>
        <v>13</v>
      </c>
      <c r="C44" s="260">
        <f>SUMIF($C$3:$C$41,H2,$B$3:$B$41)</f>
        <v>2400</v>
      </c>
      <c r="D44" s="259"/>
      <c r="E44" s="259" t="s">
        <v>4</v>
      </c>
      <c r="F44" s="260">
        <f>SUMIF($D$3:$D$42,I2,$B$3:$B$42)</f>
        <v>500</v>
      </c>
    </row>
    <row r="45" spans="1:6" ht="30" customHeight="1" x14ac:dyDescent="0.25">
      <c r="A45" s="259" t="s">
        <v>29</v>
      </c>
      <c r="B45" s="259">
        <f>COUNTIF($C$3:$C$42,H3)</f>
        <v>17</v>
      </c>
      <c r="C45" s="260">
        <f>SUMIF($C$3:$C$41,H3,$B$3:$B$41)</f>
        <v>2550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30</v>
      </c>
      <c r="C48" s="263">
        <f>SUM(C43:C47)</f>
        <v>4950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18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10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2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J2" sqref="J2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4744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2571</v>
      </c>
      <c r="B3" s="225">
        <v>150</v>
      </c>
      <c r="C3" s="219" t="s">
        <v>13</v>
      </c>
      <c r="D3" s="219" t="s">
        <v>2086</v>
      </c>
      <c r="E3" s="226" t="s">
        <v>0</v>
      </c>
      <c r="F3" s="227" t="s">
        <v>3661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4745</v>
      </c>
      <c r="B4" s="225">
        <v>150</v>
      </c>
      <c r="C4" s="219" t="s">
        <v>13</v>
      </c>
      <c r="D4" s="219" t="s">
        <v>2086</v>
      </c>
      <c r="E4" s="226" t="s">
        <v>0</v>
      </c>
      <c r="F4" s="227" t="s">
        <v>3661</v>
      </c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4746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4747</v>
      </c>
      <c r="B6" s="225">
        <v>150</v>
      </c>
      <c r="C6" s="219" t="s">
        <v>13</v>
      </c>
      <c r="D6" s="219" t="s">
        <v>4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4748</v>
      </c>
      <c r="B7" s="250">
        <v>150</v>
      </c>
      <c r="C7" s="219" t="s">
        <v>13</v>
      </c>
      <c r="D7" s="219" t="s">
        <v>2086</v>
      </c>
      <c r="E7" s="226" t="s">
        <v>0</v>
      </c>
      <c r="F7" s="227" t="s">
        <v>4752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4749</v>
      </c>
      <c r="B8" s="225">
        <v>200</v>
      </c>
      <c r="C8" s="219" t="s">
        <v>11</v>
      </c>
      <c r="D8" s="219" t="s">
        <v>16</v>
      </c>
      <c r="E8" s="226" t="s">
        <v>1458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4750</v>
      </c>
      <c r="B9" s="225">
        <v>200</v>
      </c>
      <c r="C9" s="219" t="s">
        <v>11</v>
      </c>
      <c r="D9" s="219" t="s">
        <v>16</v>
      </c>
      <c r="E9" s="226" t="s">
        <v>1458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4751</v>
      </c>
      <c r="B10" s="225">
        <v>150</v>
      </c>
      <c r="C10" s="219" t="s">
        <v>13</v>
      </c>
      <c r="D10" s="219" t="s">
        <v>4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38" t="s">
        <v>4753</v>
      </c>
      <c r="B11" s="228">
        <v>150</v>
      </c>
      <c r="C11" s="229" t="s">
        <v>13</v>
      </c>
      <c r="D11" s="229" t="s">
        <v>16</v>
      </c>
      <c r="E11" s="230" t="s">
        <v>0</v>
      </c>
      <c r="F11" s="231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4758</v>
      </c>
      <c r="B12" s="225">
        <v>200</v>
      </c>
      <c r="C12" s="219" t="s">
        <v>11</v>
      </c>
      <c r="D12" s="219" t="s">
        <v>16</v>
      </c>
      <c r="E12" s="226" t="s">
        <v>1458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4754</v>
      </c>
      <c r="B13" s="225">
        <v>200</v>
      </c>
      <c r="C13" s="219" t="s">
        <v>11</v>
      </c>
      <c r="D13" s="219" t="s">
        <v>16</v>
      </c>
      <c r="E13" s="226" t="s">
        <v>1458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4755</v>
      </c>
      <c r="B14" s="225">
        <v>200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4756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3901</v>
      </c>
      <c r="B16" s="217">
        <v>200</v>
      </c>
      <c r="C16" s="218" t="s">
        <v>11</v>
      </c>
      <c r="D16" s="218" t="s">
        <v>16</v>
      </c>
      <c r="E16" s="220" t="s">
        <v>2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4757</v>
      </c>
      <c r="B17" s="225">
        <v>200</v>
      </c>
      <c r="C17" s="219" t="s">
        <v>11</v>
      </c>
      <c r="D17" s="219" t="s">
        <v>2086</v>
      </c>
      <c r="E17" s="226" t="s">
        <v>2</v>
      </c>
      <c r="F17" s="226" t="s">
        <v>3661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/>
      <c r="B18" s="225"/>
      <c r="C18" s="219"/>
      <c r="D18" s="219"/>
      <c r="E18" s="226"/>
      <c r="F18" s="226"/>
      <c r="I18" s="29"/>
    </row>
    <row r="19" spans="1:12" ht="30" customHeight="1" x14ac:dyDescent="0.25">
      <c r="A19" s="224"/>
      <c r="B19" s="225"/>
      <c r="C19" s="219"/>
      <c r="D19" s="219"/>
      <c r="E19" s="226"/>
      <c r="F19" s="226"/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36"/>
      <c r="B21" s="250"/>
      <c r="C21" s="233"/>
      <c r="D21" s="233"/>
      <c r="E21" s="251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1650</v>
      </c>
    </row>
    <row r="44" spans="1:6" ht="30" customHeight="1" x14ac:dyDescent="0.25">
      <c r="A44" s="259" t="s">
        <v>11</v>
      </c>
      <c r="B44" s="259">
        <f>COUNTIF($C$3:$C$42,H2)</f>
        <v>7</v>
      </c>
      <c r="C44" s="260">
        <f>SUMIF($C$3:$C$41,H2,$B$3:$B$41)</f>
        <v>1400</v>
      </c>
      <c r="D44" s="259"/>
      <c r="E44" s="259" t="s">
        <v>4</v>
      </c>
      <c r="F44" s="260">
        <f>SUMIF($D$3:$D$42,I2,$B$3:$B$42)</f>
        <v>300</v>
      </c>
    </row>
    <row r="45" spans="1:6" ht="30" customHeight="1" x14ac:dyDescent="0.25">
      <c r="A45" s="259" t="s">
        <v>29</v>
      </c>
      <c r="B45" s="259">
        <f>COUNTIF($C$3:$C$42,H3)</f>
        <v>8</v>
      </c>
      <c r="C45" s="260">
        <f>SUMIF($C$3:$C$41,H3,$B$3:$B$41)</f>
        <v>1200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15</v>
      </c>
      <c r="C48" s="263">
        <f>SUM(C43:C47)</f>
        <v>2600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8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3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4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8" zoomScale="70" zoomScaleNormal="70" workbookViewId="0">
      <selection activeCell="A23" sqref="A23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4759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4760</v>
      </c>
      <c r="B3" s="225">
        <v>200</v>
      </c>
      <c r="C3" s="219" t="s">
        <v>11</v>
      </c>
      <c r="D3" s="219" t="s">
        <v>2086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4392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4761</v>
      </c>
      <c r="B5" s="225">
        <v>150</v>
      </c>
      <c r="C5" s="219" t="s">
        <v>13</v>
      </c>
      <c r="D5" s="219" t="s">
        <v>2086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4762</v>
      </c>
      <c r="B6" s="225">
        <v>200</v>
      </c>
      <c r="C6" s="219" t="s">
        <v>11</v>
      </c>
      <c r="D6" s="219" t="s">
        <v>16</v>
      </c>
      <c r="E6" s="226" t="s">
        <v>1458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4763</v>
      </c>
      <c r="B7" s="250">
        <v>200</v>
      </c>
      <c r="C7" s="219" t="s">
        <v>11</v>
      </c>
      <c r="D7" s="219" t="s">
        <v>2086</v>
      </c>
      <c r="E7" s="226" t="s">
        <v>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4764</v>
      </c>
      <c r="B8" s="225">
        <v>200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4765</v>
      </c>
      <c r="B9" s="225">
        <v>200</v>
      </c>
      <c r="C9" s="219" t="s">
        <v>11</v>
      </c>
      <c r="D9" s="219" t="s">
        <v>16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4766</v>
      </c>
      <c r="B10" s="225">
        <v>200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38" t="s">
        <v>4767</v>
      </c>
      <c r="B11" s="228">
        <v>200</v>
      </c>
      <c r="C11" s="229" t="s">
        <v>11</v>
      </c>
      <c r="D11" s="229" t="s">
        <v>16</v>
      </c>
      <c r="E11" s="230" t="s">
        <v>2</v>
      </c>
      <c r="F11" s="231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1842</v>
      </c>
      <c r="B12" s="225">
        <v>150</v>
      </c>
      <c r="C12" s="219" t="s">
        <v>13</v>
      </c>
      <c r="D12" s="219" t="s">
        <v>16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4768</v>
      </c>
      <c r="B13" s="225">
        <v>150</v>
      </c>
      <c r="C13" s="219" t="s">
        <v>13</v>
      </c>
      <c r="D13" s="219" t="s">
        <v>16</v>
      </c>
      <c r="E13" s="226" t="s">
        <v>0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4769</v>
      </c>
      <c r="B14" s="225">
        <v>200</v>
      </c>
      <c r="C14" s="219" t="s">
        <v>11</v>
      </c>
      <c r="D14" s="219" t="s">
        <v>16</v>
      </c>
      <c r="E14" s="226" t="s">
        <v>2</v>
      </c>
      <c r="F14" s="227" t="s">
        <v>4770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2651</v>
      </c>
      <c r="B15" s="225">
        <v>150</v>
      </c>
      <c r="C15" s="219" t="s">
        <v>13</v>
      </c>
      <c r="D15" s="219" t="s">
        <v>16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383</v>
      </c>
      <c r="B16" s="217">
        <v>200</v>
      </c>
      <c r="C16" s="218" t="s">
        <v>11</v>
      </c>
      <c r="D16" s="218" t="s">
        <v>16</v>
      </c>
      <c r="E16" s="220" t="s">
        <v>2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4771</v>
      </c>
      <c r="B17" s="225">
        <v>200</v>
      </c>
      <c r="C17" s="219" t="s">
        <v>11</v>
      </c>
      <c r="D17" s="219" t="s">
        <v>2086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4083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4772</v>
      </c>
      <c r="B19" s="225">
        <v>200</v>
      </c>
      <c r="C19" s="219" t="s">
        <v>11</v>
      </c>
      <c r="D19" s="219" t="s">
        <v>16</v>
      </c>
      <c r="E19" s="226" t="s">
        <v>1458</v>
      </c>
      <c r="F19" s="226" t="s">
        <v>4773</v>
      </c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36"/>
      <c r="B21" s="250"/>
      <c r="C21" s="233"/>
      <c r="D21" s="233"/>
      <c r="E21" s="251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2200</v>
      </c>
    </row>
    <row r="44" spans="1:6" ht="30" customHeight="1" x14ac:dyDescent="0.25">
      <c r="A44" s="259" t="s">
        <v>11</v>
      </c>
      <c r="B44" s="259">
        <f>COUNTIF($C$3:$C$42,H2)</f>
        <v>10</v>
      </c>
      <c r="C44" s="260">
        <f>SUMIF($C$3:$C$41,H2,$B$3:$B$41)</f>
        <v>2000</v>
      </c>
      <c r="D44" s="259"/>
      <c r="E44" s="259" t="s">
        <v>4</v>
      </c>
      <c r="F44" s="260">
        <f>SUMIF($D$3:$D$42,I2,$B$3:$B$42)</f>
        <v>150</v>
      </c>
    </row>
    <row r="45" spans="1:6" ht="30" customHeight="1" x14ac:dyDescent="0.25">
      <c r="A45" s="259" t="s">
        <v>29</v>
      </c>
      <c r="B45" s="259">
        <f>COUNTIF($C$3:$C$42,H3)</f>
        <v>7</v>
      </c>
      <c r="C45" s="260">
        <f>SUMIF($C$3:$C$41,H3,$B$3:$B$41)</f>
        <v>1100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17</v>
      </c>
      <c r="C48" s="263">
        <f>SUM(C43:C47)</f>
        <v>3100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9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6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2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6" zoomScale="70" zoomScaleNormal="70" workbookViewId="0">
      <selection activeCell="A36" sqref="A36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4774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3694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3244</v>
      </c>
      <c r="B4" s="225">
        <v>150</v>
      </c>
      <c r="C4" s="219" t="s">
        <v>13</v>
      </c>
      <c r="D4" s="219" t="s">
        <v>16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4775</v>
      </c>
      <c r="B5" s="225">
        <v>200</v>
      </c>
      <c r="C5" s="219" t="s">
        <v>11</v>
      </c>
      <c r="D5" s="219" t="s">
        <v>2086</v>
      </c>
      <c r="E5" s="226" t="s">
        <v>2</v>
      </c>
      <c r="F5" s="227" t="s">
        <v>3661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4776</v>
      </c>
      <c r="B6" s="225">
        <v>150</v>
      </c>
      <c r="C6" s="219" t="s">
        <v>13</v>
      </c>
      <c r="D6" s="219" t="s">
        <v>2086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4783</v>
      </c>
      <c r="B7" s="250">
        <v>200</v>
      </c>
      <c r="C7" s="219" t="s">
        <v>11</v>
      </c>
      <c r="D7" s="219" t="s">
        <v>16</v>
      </c>
      <c r="E7" s="226" t="s">
        <v>32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4777</v>
      </c>
      <c r="B8" s="225">
        <v>200</v>
      </c>
      <c r="C8" s="219" t="s">
        <v>11</v>
      </c>
      <c r="D8" s="219" t="s">
        <v>16</v>
      </c>
      <c r="E8" s="226" t="s">
        <v>2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4778</v>
      </c>
      <c r="B9" s="225">
        <v>150</v>
      </c>
      <c r="C9" s="219" t="s">
        <v>13</v>
      </c>
      <c r="D9" s="219" t="s">
        <v>4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4779</v>
      </c>
      <c r="B10" s="225">
        <v>150</v>
      </c>
      <c r="C10" s="219" t="s">
        <v>13</v>
      </c>
      <c r="D10" s="219" t="s">
        <v>16</v>
      </c>
      <c r="E10" s="226" t="s">
        <v>0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4780</v>
      </c>
      <c r="B11" s="225">
        <v>150</v>
      </c>
      <c r="C11" s="219" t="s">
        <v>13</v>
      </c>
      <c r="D11" s="219" t="s">
        <v>16</v>
      </c>
      <c r="E11" s="226" t="s">
        <v>0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4781</v>
      </c>
      <c r="B12" s="225">
        <v>150</v>
      </c>
      <c r="C12" s="219" t="s">
        <v>13</v>
      </c>
      <c r="D12" s="219" t="s">
        <v>2086</v>
      </c>
      <c r="E12" s="226" t="s">
        <v>0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4782</v>
      </c>
      <c r="B13" s="225">
        <v>200</v>
      </c>
      <c r="C13" s="219" t="s">
        <v>11</v>
      </c>
      <c r="D13" s="219" t="s">
        <v>16</v>
      </c>
      <c r="E13" s="226" t="s">
        <v>2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54" t="s">
        <v>3170</v>
      </c>
      <c r="B14" s="228">
        <v>150</v>
      </c>
      <c r="C14" s="229" t="s">
        <v>13</v>
      </c>
      <c r="D14" s="229" t="s">
        <v>16</v>
      </c>
      <c r="E14" s="230" t="s">
        <v>0</v>
      </c>
      <c r="F14" s="231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4784</v>
      </c>
      <c r="B15" s="225">
        <v>200</v>
      </c>
      <c r="C15" s="219" t="s">
        <v>11</v>
      </c>
      <c r="D15" s="219" t="s">
        <v>16</v>
      </c>
      <c r="E15" s="226" t="s">
        <v>2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2" t="s">
        <v>4785</v>
      </c>
      <c r="B16" s="217">
        <v>200</v>
      </c>
      <c r="C16" s="218" t="s">
        <v>11</v>
      </c>
      <c r="D16" s="218" t="s">
        <v>16</v>
      </c>
      <c r="E16" s="220" t="s">
        <v>2</v>
      </c>
      <c r="F16" s="220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4786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4787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4788</v>
      </c>
      <c r="B19" s="225">
        <v>200</v>
      </c>
      <c r="C19" s="219" t="s">
        <v>11</v>
      </c>
      <c r="D19" s="219" t="s">
        <v>2086</v>
      </c>
      <c r="E19" s="226" t="s">
        <v>1458</v>
      </c>
      <c r="F19" s="226"/>
      <c r="I19" s="29"/>
    </row>
    <row r="20" spans="1:12" ht="30" customHeight="1" x14ac:dyDescent="0.25">
      <c r="A20" s="224" t="s">
        <v>4789</v>
      </c>
      <c r="B20" s="225">
        <v>150</v>
      </c>
      <c r="C20" s="219" t="s">
        <v>13</v>
      </c>
      <c r="D20" s="219" t="s">
        <v>16</v>
      </c>
      <c r="E20" s="226" t="s">
        <v>0</v>
      </c>
      <c r="F20" s="226"/>
      <c r="I20" s="29"/>
    </row>
    <row r="21" spans="1:12" ht="30" customHeight="1" x14ac:dyDescent="0.25">
      <c r="A21" s="236" t="s">
        <v>4790</v>
      </c>
      <c r="B21" s="250">
        <v>200</v>
      </c>
      <c r="C21" s="233" t="s">
        <v>11</v>
      </c>
      <c r="D21" s="233" t="s">
        <v>16</v>
      </c>
      <c r="E21" s="251" t="s">
        <v>2</v>
      </c>
      <c r="F21" s="226"/>
      <c r="I21" s="29"/>
    </row>
    <row r="22" spans="1:12" ht="30" customHeight="1" x14ac:dyDescent="0.25">
      <c r="A22" s="224" t="s">
        <v>4791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2" ht="30" customHeight="1" x14ac:dyDescent="0.25">
      <c r="A23" s="224" t="s">
        <v>4793</v>
      </c>
      <c r="B23" s="225">
        <v>200</v>
      </c>
      <c r="C23" s="219" t="s">
        <v>11</v>
      </c>
      <c r="D23" s="219" t="s">
        <v>16</v>
      </c>
      <c r="E23" s="226" t="s">
        <v>2</v>
      </c>
      <c r="F23" s="226" t="s">
        <v>4797</v>
      </c>
      <c r="I23" s="29"/>
    </row>
    <row r="24" spans="1:12" ht="30" customHeight="1" x14ac:dyDescent="0.25">
      <c r="A24" s="224" t="s">
        <v>4792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 t="s">
        <v>3661</v>
      </c>
    </row>
    <row r="25" spans="1:12" ht="30" customHeight="1" x14ac:dyDescent="0.25">
      <c r="A25" s="224" t="s">
        <v>4794</v>
      </c>
      <c r="B25" s="225">
        <v>150</v>
      </c>
      <c r="C25" s="219" t="s">
        <v>13</v>
      </c>
      <c r="D25" s="219" t="s">
        <v>4</v>
      </c>
      <c r="E25" s="226" t="s">
        <v>0</v>
      </c>
      <c r="F25" s="226"/>
    </row>
    <row r="26" spans="1:12" ht="30" customHeight="1" x14ac:dyDescent="0.25">
      <c r="A26" s="252" t="s">
        <v>4795</v>
      </c>
      <c r="B26" s="225">
        <v>200</v>
      </c>
      <c r="C26" s="219" t="s">
        <v>11</v>
      </c>
      <c r="D26" s="219" t="s">
        <v>4</v>
      </c>
      <c r="E26" s="226" t="s">
        <v>1458</v>
      </c>
      <c r="F26" s="226" t="s">
        <v>4800</v>
      </c>
    </row>
    <row r="27" spans="1:12" ht="30" customHeight="1" x14ac:dyDescent="0.25">
      <c r="A27" s="252" t="s">
        <v>4796</v>
      </c>
      <c r="B27" s="225">
        <v>200</v>
      </c>
      <c r="C27" s="219" t="s">
        <v>11</v>
      </c>
      <c r="D27" s="219" t="s">
        <v>16</v>
      </c>
      <c r="E27" s="226" t="s">
        <v>2</v>
      </c>
      <c r="F27" s="226"/>
    </row>
    <row r="28" spans="1:12" ht="30" customHeight="1" x14ac:dyDescent="0.25">
      <c r="A28" s="252" t="s">
        <v>4546</v>
      </c>
      <c r="B28" s="225">
        <v>200</v>
      </c>
      <c r="C28" s="219" t="s">
        <v>11</v>
      </c>
      <c r="D28" s="219" t="s">
        <v>16</v>
      </c>
      <c r="E28" s="226" t="s">
        <v>2</v>
      </c>
      <c r="F28" s="226"/>
    </row>
    <row r="29" spans="1:12" s="29" customFormat="1" ht="30" customHeight="1" x14ac:dyDescent="0.25">
      <c r="A29" s="252" t="s">
        <v>4798</v>
      </c>
      <c r="B29" s="225">
        <v>150</v>
      </c>
      <c r="C29" s="219" t="s">
        <v>13</v>
      </c>
      <c r="D29" s="219" t="s">
        <v>16</v>
      </c>
      <c r="E29" s="226" t="s">
        <v>0</v>
      </c>
      <c r="F29" s="226"/>
    </row>
    <row r="30" spans="1:12" ht="30" customHeight="1" x14ac:dyDescent="0.25">
      <c r="A30" s="252" t="s">
        <v>4799</v>
      </c>
      <c r="B30" s="225">
        <v>150</v>
      </c>
      <c r="C30" s="219" t="s">
        <v>13</v>
      </c>
      <c r="D30" s="219" t="s">
        <v>4</v>
      </c>
      <c r="E30" s="226" t="s">
        <v>0</v>
      </c>
      <c r="F30" s="226"/>
    </row>
    <row r="31" spans="1:12" ht="30" customHeight="1" x14ac:dyDescent="0.25">
      <c r="A31" s="252" t="s">
        <v>4801</v>
      </c>
      <c r="B31" s="225">
        <v>150</v>
      </c>
      <c r="C31" s="219" t="s">
        <v>13</v>
      </c>
      <c r="D31" s="219" t="s">
        <v>2086</v>
      </c>
      <c r="E31" s="226" t="s">
        <v>0</v>
      </c>
      <c r="F31" s="226"/>
    </row>
    <row r="32" spans="1:12" ht="30" customHeight="1" x14ac:dyDescent="0.25">
      <c r="A32" s="252" t="s">
        <v>4802</v>
      </c>
      <c r="B32" s="225">
        <v>200</v>
      </c>
      <c r="C32" s="219" t="s">
        <v>11</v>
      </c>
      <c r="D32" s="219" t="s">
        <v>16</v>
      </c>
      <c r="E32" s="226" t="s">
        <v>2</v>
      </c>
      <c r="F32" s="226"/>
    </row>
    <row r="33" spans="1:6" ht="30" customHeight="1" x14ac:dyDescent="0.25">
      <c r="A33" s="252" t="s">
        <v>4803</v>
      </c>
      <c r="B33" s="225">
        <v>200</v>
      </c>
      <c r="C33" s="219" t="s">
        <v>11</v>
      </c>
      <c r="D33" s="219" t="s">
        <v>2086</v>
      </c>
      <c r="E33" s="226" t="s">
        <v>2</v>
      </c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3550</v>
      </c>
    </row>
    <row r="44" spans="1:6" ht="30" customHeight="1" x14ac:dyDescent="0.25">
      <c r="A44" s="259" t="s">
        <v>11</v>
      </c>
      <c r="B44" s="259">
        <f>COUNTIF($C$3:$C$42,H2)</f>
        <v>15</v>
      </c>
      <c r="C44" s="260">
        <f>SUMIF($C$3:$C$41,H2,$B$3:$B$41)</f>
        <v>3000</v>
      </c>
      <c r="D44" s="259"/>
      <c r="E44" s="259" t="s">
        <v>4</v>
      </c>
      <c r="F44" s="260">
        <f>SUMIF($D$3:$D$42,I2,$B$3:$B$42)</f>
        <v>650</v>
      </c>
    </row>
    <row r="45" spans="1:6" ht="30" customHeight="1" x14ac:dyDescent="0.25">
      <c r="A45" s="259" t="s">
        <v>29</v>
      </c>
      <c r="B45" s="259">
        <f>COUNTIF($C$3:$C$42,H3)</f>
        <v>16</v>
      </c>
      <c r="C45" s="260">
        <f>SUMIF($C$3:$C$41,H3,$B$3:$B$41)</f>
        <v>2400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31</v>
      </c>
      <c r="C48" s="263">
        <f>SUM(C43:C47)</f>
        <v>5400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16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1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12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2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9" zoomScale="70" zoomScaleNormal="70" workbookViewId="0">
      <selection activeCell="E33" sqref="E33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4804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4805</v>
      </c>
      <c r="B3" s="225">
        <v>200</v>
      </c>
      <c r="C3" s="219" t="s">
        <v>11</v>
      </c>
      <c r="D3" s="219" t="s">
        <v>4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4806</v>
      </c>
      <c r="B4" s="225">
        <v>200</v>
      </c>
      <c r="C4" s="219" t="s">
        <v>11</v>
      </c>
      <c r="D4" s="219" t="s">
        <v>4</v>
      </c>
      <c r="E4" s="226" t="s">
        <v>1458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4807</v>
      </c>
      <c r="B5" s="225">
        <v>200</v>
      </c>
      <c r="C5" s="219" t="s">
        <v>11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45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4808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4809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4810</v>
      </c>
      <c r="B9" s="225">
        <v>200</v>
      </c>
      <c r="C9" s="219" t="s">
        <v>11</v>
      </c>
      <c r="D9" s="219" t="s">
        <v>4</v>
      </c>
      <c r="E9" s="226" t="s">
        <v>2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4811</v>
      </c>
      <c r="B10" s="225">
        <v>200</v>
      </c>
      <c r="C10" s="219" t="s">
        <v>11</v>
      </c>
      <c r="D10" s="219" t="s">
        <v>16</v>
      </c>
      <c r="E10" s="226" t="s">
        <v>2</v>
      </c>
      <c r="F10" s="227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4812</v>
      </c>
      <c r="B11" s="225">
        <v>200</v>
      </c>
      <c r="C11" s="219" t="s">
        <v>11</v>
      </c>
      <c r="D11" s="219" t="s">
        <v>16</v>
      </c>
      <c r="E11" s="226" t="s">
        <v>1458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38" t="s">
        <v>2662</v>
      </c>
      <c r="B12" s="228">
        <v>0</v>
      </c>
      <c r="C12" s="229" t="s">
        <v>13</v>
      </c>
      <c r="D12" s="229" t="s">
        <v>16</v>
      </c>
      <c r="E12" s="230" t="s">
        <v>0</v>
      </c>
      <c r="F12" s="231" t="s">
        <v>4814</v>
      </c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2720</v>
      </c>
      <c r="B13" s="225">
        <v>200</v>
      </c>
      <c r="C13" s="219" t="s">
        <v>11</v>
      </c>
      <c r="D13" s="219" t="s">
        <v>4</v>
      </c>
      <c r="E13" s="226" t="s">
        <v>1458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4813</v>
      </c>
      <c r="B14" s="225">
        <v>200</v>
      </c>
      <c r="C14" s="219" t="s">
        <v>11</v>
      </c>
      <c r="D14" s="219" t="s">
        <v>16</v>
      </c>
      <c r="E14" s="226" t="s">
        <v>2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4815</v>
      </c>
      <c r="B15" s="225">
        <v>200</v>
      </c>
      <c r="C15" s="219" t="s">
        <v>11</v>
      </c>
      <c r="D15" s="219" t="s">
        <v>16</v>
      </c>
      <c r="E15" s="226" t="s">
        <v>2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2045</v>
      </c>
      <c r="B16" s="225">
        <v>150</v>
      </c>
      <c r="C16" s="219" t="s">
        <v>13</v>
      </c>
      <c r="D16" s="219" t="s">
        <v>2086</v>
      </c>
      <c r="E16" s="226" t="s">
        <v>0</v>
      </c>
      <c r="F16" s="226"/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4816</v>
      </c>
      <c r="B17" s="225">
        <v>0</v>
      </c>
      <c r="C17" s="219" t="s">
        <v>11</v>
      </c>
      <c r="D17" s="219" t="s">
        <v>16</v>
      </c>
      <c r="E17" s="226" t="s">
        <v>2</v>
      </c>
      <c r="F17" s="226" t="s">
        <v>4818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4817</v>
      </c>
      <c r="B18" s="225">
        <v>0</v>
      </c>
      <c r="C18" s="219" t="s">
        <v>11</v>
      </c>
      <c r="D18" s="219" t="s">
        <v>16</v>
      </c>
      <c r="E18" s="226" t="s">
        <v>2</v>
      </c>
      <c r="F18" s="226" t="s">
        <v>4819</v>
      </c>
      <c r="I18" s="29"/>
    </row>
    <row r="19" spans="1:12" ht="30" customHeight="1" x14ac:dyDescent="0.25">
      <c r="A19" s="224" t="s">
        <v>4820</v>
      </c>
      <c r="B19" s="225">
        <v>150</v>
      </c>
      <c r="C19" s="219" t="s">
        <v>13</v>
      </c>
      <c r="D19" s="219" t="s">
        <v>16</v>
      </c>
      <c r="E19" s="226" t="s">
        <v>0</v>
      </c>
      <c r="F19" s="226"/>
      <c r="I19" s="29"/>
    </row>
    <row r="20" spans="1:12" ht="30" customHeight="1" x14ac:dyDescent="0.25">
      <c r="A20" s="224" t="s">
        <v>3904</v>
      </c>
      <c r="B20" s="225">
        <v>200</v>
      </c>
      <c r="C20" s="219" t="s">
        <v>11</v>
      </c>
      <c r="D20" s="219" t="s">
        <v>16</v>
      </c>
      <c r="E20" s="226" t="s">
        <v>2</v>
      </c>
      <c r="F20" s="226"/>
      <c r="I20" s="29"/>
    </row>
    <row r="21" spans="1:12" ht="30" customHeight="1" x14ac:dyDescent="0.25">
      <c r="A21" s="236" t="s">
        <v>4821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 t="s">
        <v>3661</v>
      </c>
      <c r="I21" s="29"/>
    </row>
    <row r="22" spans="1:12" ht="30" customHeight="1" x14ac:dyDescent="0.25">
      <c r="A22" s="224" t="s">
        <v>4822</v>
      </c>
      <c r="B22" s="225">
        <v>200</v>
      </c>
      <c r="C22" s="219" t="s">
        <v>11</v>
      </c>
      <c r="D22" s="219" t="s">
        <v>2086</v>
      </c>
      <c r="E22" s="226" t="s">
        <v>1458</v>
      </c>
      <c r="F22" s="226" t="s">
        <v>4825</v>
      </c>
      <c r="I22" s="29"/>
    </row>
    <row r="23" spans="1:12" ht="30" customHeight="1" x14ac:dyDescent="0.25">
      <c r="A23" s="224" t="s">
        <v>4823</v>
      </c>
      <c r="B23" s="225">
        <v>200</v>
      </c>
      <c r="C23" s="219" t="s">
        <v>11</v>
      </c>
      <c r="D23" s="219" t="s">
        <v>2086</v>
      </c>
      <c r="E23" s="226" t="s">
        <v>0</v>
      </c>
      <c r="F23" s="226" t="s">
        <v>3661</v>
      </c>
      <c r="I23" s="29"/>
    </row>
    <row r="24" spans="1:12" ht="30" customHeight="1" x14ac:dyDescent="0.25">
      <c r="A24" s="224" t="s">
        <v>4824</v>
      </c>
      <c r="B24" s="225">
        <v>150</v>
      </c>
      <c r="C24" s="219" t="s">
        <v>13</v>
      </c>
      <c r="D24" s="219" t="s">
        <v>16</v>
      </c>
      <c r="E24" s="226" t="s">
        <v>0</v>
      </c>
      <c r="F24" s="226"/>
    </row>
    <row r="25" spans="1:12" ht="30" customHeight="1" x14ac:dyDescent="0.25">
      <c r="A25" s="224" t="s">
        <v>2910</v>
      </c>
      <c r="B25" s="225">
        <v>200</v>
      </c>
      <c r="C25" s="219" t="s">
        <v>11</v>
      </c>
      <c r="D25" s="219" t="s">
        <v>16</v>
      </c>
      <c r="E25" s="226" t="s">
        <v>2</v>
      </c>
      <c r="F25" s="226"/>
    </row>
    <row r="26" spans="1:12" ht="30" customHeight="1" x14ac:dyDescent="0.25">
      <c r="A26" s="252" t="s">
        <v>4826</v>
      </c>
      <c r="B26" s="225">
        <v>200</v>
      </c>
      <c r="C26" s="219" t="s">
        <v>11</v>
      </c>
      <c r="D26" s="219" t="s">
        <v>16</v>
      </c>
      <c r="E26" s="226" t="s">
        <v>2</v>
      </c>
      <c r="F26" s="226"/>
    </row>
    <row r="27" spans="1:12" ht="30" customHeight="1" x14ac:dyDescent="0.25">
      <c r="A27" s="252" t="s">
        <v>85</v>
      </c>
      <c r="B27" s="225">
        <v>200</v>
      </c>
      <c r="C27" s="219" t="s">
        <v>11</v>
      </c>
      <c r="D27" s="219" t="s">
        <v>16</v>
      </c>
      <c r="E27" s="226" t="s">
        <v>2</v>
      </c>
      <c r="F27" s="226"/>
    </row>
    <row r="28" spans="1:12" ht="30" customHeight="1" x14ac:dyDescent="0.25">
      <c r="A28" s="252" t="s">
        <v>4827</v>
      </c>
      <c r="B28" s="225">
        <v>200</v>
      </c>
      <c r="C28" s="219" t="s">
        <v>11</v>
      </c>
      <c r="D28" s="219" t="s">
        <v>16</v>
      </c>
      <c r="E28" s="226" t="s">
        <v>1458</v>
      </c>
      <c r="F28" s="226"/>
    </row>
    <row r="29" spans="1:12" s="29" customFormat="1" ht="30" customHeight="1" x14ac:dyDescent="0.25">
      <c r="A29" s="252" t="s">
        <v>4828</v>
      </c>
      <c r="B29" s="225">
        <v>200</v>
      </c>
      <c r="C29" s="219" t="s">
        <v>11</v>
      </c>
      <c r="D29" s="219" t="s">
        <v>16</v>
      </c>
      <c r="E29" s="226" t="s">
        <v>2</v>
      </c>
      <c r="F29" s="226"/>
    </row>
    <row r="30" spans="1:12" ht="30" customHeight="1" x14ac:dyDescent="0.25">
      <c r="A30" s="252" t="s">
        <v>4829</v>
      </c>
      <c r="B30" s="225">
        <v>200</v>
      </c>
      <c r="C30" s="219" t="s">
        <v>11</v>
      </c>
      <c r="D30" s="219" t="s">
        <v>2086</v>
      </c>
      <c r="E30" s="226" t="s">
        <v>1458</v>
      </c>
      <c r="F30" s="226" t="s">
        <v>4832</v>
      </c>
    </row>
    <row r="31" spans="1:12" ht="30" customHeight="1" x14ac:dyDescent="0.25">
      <c r="A31" s="252" t="s">
        <v>4830</v>
      </c>
      <c r="B31" s="225">
        <v>150</v>
      </c>
      <c r="C31" s="219" t="s">
        <v>13</v>
      </c>
      <c r="D31" s="219" t="s">
        <v>2086</v>
      </c>
      <c r="E31" s="226" t="s">
        <v>0</v>
      </c>
      <c r="F31" s="226"/>
    </row>
    <row r="32" spans="1:12" ht="30" customHeight="1" x14ac:dyDescent="0.25">
      <c r="A32" s="252" t="s">
        <v>4831</v>
      </c>
      <c r="B32" s="225">
        <v>200</v>
      </c>
      <c r="C32" s="219" t="s">
        <v>11</v>
      </c>
      <c r="D32" s="219" t="s">
        <v>16</v>
      </c>
      <c r="E32" s="226" t="s">
        <v>1458</v>
      </c>
      <c r="F32" s="226"/>
    </row>
    <row r="33" spans="1:6" ht="30" customHeight="1" x14ac:dyDescent="0.25">
      <c r="A33" s="252" t="s">
        <v>4833</v>
      </c>
      <c r="B33" s="225"/>
      <c r="C33" s="219" t="s">
        <v>11</v>
      </c>
      <c r="D33" s="219"/>
      <c r="E33" s="226" t="s">
        <v>1458</v>
      </c>
      <c r="F33" s="226" t="s">
        <v>4834</v>
      </c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3150</v>
      </c>
    </row>
    <row r="44" spans="1:6" ht="30" customHeight="1" x14ac:dyDescent="0.25">
      <c r="A44" s="259" t="s">
        <v>11</v>
      </c>
      <c r="B44" s="259">
        <f>COUNTIF($C$3:$C$42,H2)</f>
        <v>22</v>
      </c>
      <c r="C44" s="260">
        <f>SUMIF($C$3:$C$41,H2,$B$3:$B$41)</f>
        <v>3800</v>
      </c>
      <c r="D44" s="259"/>
      <c r="E44" s="259" t="s">
        <v>4</v>
      </c>
      <c r="F44" s="260">
        <f>SUMIF($D$3:$D$42,I2,$B$3:$B$42)</f>
        <v>800</v>
      </c>
    </row>
    <row r="45" spans="1:6" ht="30" customHeight="1" x14ac:dyDescent="0.25">
      <c r="A45" s="259" t="s">
        <v>29</v>
      </c>
      <c r="B45" s="259">
        <f>COUNTIF($C$3:$C$42,H3)</f>
        <v>9</v>
      </c>
      <c r="C45" s="260">
        <f>SUMIF($C$3:$C$41,H3,$B$3:$B$41)</f>
        <v>1200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31</v>
      </c>
      <c r="C48" s="263">
        <f>SUM(C43:C47)</f>
        <v>5000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11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12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8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E21" sqref="E21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4835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3038</v>
      </c>
      <c r="B3" s="225">
        <v>200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4836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3104</v>
      </c>
      <c r="B5" s="225">
        <v>200</v>
      </c>
      <c r="C5" s="219" t="s">
        <v>11</v>
      </c>
      <c r="D5" s="219" t="s">
        <v>16</v>
      </c>
      <c r="E5" s="226" t="s">
        <v>2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4837</v>
      </c>
      <c r="B6" s="225">
        <v>200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4838</v>
      </c>
      <c r="B7" s="250">
        <v>150</v>
      </c>
      <c r="C7" s="219" t="s">
        <v>13</v>
      </c>
      <c r="D7" s="219" t="s">
        <v>16</v>
      </c>
      <c r="E7" s="226" t="s">
        <v>0</v>
      </c>
      <c r="F7" s="227"/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4839</v>
      </c>
      <c r="B8" s="225">
        <v>150</v>
      </c>
      <c r="C8" s="219" t="s">
        <v>13</v>
      </c>
      <c r="D8" s="219" t="s">
        <v>2086</v>
      </c>
      <c r="E8" s="226" t="s">
        <v>0</v>
      </c>
      <c r="F8" s="227" t="s">
        <v>3661</v>
      </c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4840</v>
      </c>
      <c r="B9" s="225">
        <v>150</v>
      </c>
      <c r="C9" s="219" t="s">
        <v>13</v>
      </c>
      <c r="D9" s="219" t="s">
        <v>2086</v>
      </c>
      <c r="E9" s="226" t="s">
        <v>0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38" t="s">
        <v>3710</v>
      </c>
      <c r="B10" s="228">
        <v>150</v>
      </c>
      <c r="C10" s="229" t="s">
        <v>13</v>
      </c>
      <c r="D10" s="229" t="s">
        <v>2086</v>
      </c>
      <c r="E10" s="230" t="s">
        <v>0</v>
      </c>
      <c r="F10" s="231"/>
      <c r="G10" s="30"/>
      <c r="H10" s="135"/>
      <c r="I10" s="136"/>
      <c r="J10" s="55"/>
      <c r="K10" s="55"/>
      <c r="L10" s="29"/>
    </row>
    <row r="11" spans="1:12" ht="30" customHeight="1" x14ac:dyDescent="0.25">
      <c r="A11" s="224" t="s">
        <v>4841</v>
      </c>
      <c r="B11" s="225">
        <v>200</v>
      </c>
      <c r="C11" s="219" t="s">
        <v>11</v>
      </c>
      <c r="D11" s="219" t="s">
        <v>16</v>
      </c>
      <c r="E11" s="226" t="s">
        <v>1458</v>
      </c>
      <c r="F11" s="227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4842</v>
      </c>
      <c r="B12" s="225">
        <v>200</v>
      </c>
      <c r="C12" s="219" t="s">
        <v>11</v>
      </c>
      <c r="D12" s="219" t="s">
        <v>4</v>
      </c>
      <c r="E12" s="226" t="s">
        <v>1458</v>
      </c>
      <c r="F12" s="227"/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4843</v>
      </c>
      <c r="B13" s="225">
        <v>150</v>
      </c>
      <c r="C13" s="219" t="s">
        <v>13</v>
      </c>
      <c r="D13" s="219" t="s">
        <v>4</v>
      </c>
      <c r="E13" s="226" t="s">
        <v>0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3347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/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4844</v>
      </c>
      <c r="B15" s="225">
        <v>200</v>
      </c>
      <c r="C15" s="219" t="s">
        <v>11</v>
      </c>
      <c r="D15" s="219" t="s">
        <v>4</v>
      </c>
      <c r="E15" s="226" t="s">
        <v>0</v>
      </c>
      <c r="F15" s="226"/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4845</v>
      </c>
      <c r="B16" s="225">
        <v>200</v>
      </c>
      <c r="C16" s="219" t="s">
        <v>11</v>
      </c>
      <c r="D16" s="219" t="s">
        <v>2086</v>
      </c>
      <c r="E16" s="226" t="s">
        <v>0</v>
      </c>
      <c r="F16" s="226" t="s">
        <v>3661</v>
      </c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4846</v>
      </c>
      <c r="B17" s="225">
        <v>0</v>
      </c>
      <c r="C17" s="219" t="s">
        <v>13</v>
      </c>
      <c r="D17" s="219" t="s">
        <v>16</v>
      </c>
      <c r="E17" s="226" t="s">
        <v>0</v>
      </c>
      <c r="F17" s="226" t="s">
        <v>4848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4847</v>
      </c>
      <c r="B18" s="225">
        <v>150</v>
      </c>
      <c r="C18" s="219" t="s">
        <v>13</v>
      </c>
      <c r="D18" s="219" t="s">
        <v>2086</v>
      </c>
      <c r="E18" s="226" t="s">
        <v>0</v>
      </c>
      <c r="F18" s="226"/>
      <c r="I18" s="29"/>
    </row>
    <row r="19" spans="1:12" ht="30" customHeight="1" x14ac:dyDescent="0.25">
      <c r="A19" s="224"/>
      <c r="B19" s="225"/>
      <c r="C19" s="219"/>
      <c r="D19" s="219"/>
      <c r="E19" s="226"/>
      <c r="F19" s="226"/>
      <c r="I19" s="29"/>
    </row>
    <row r="20" spans="1:12" ht="30" customHeight="1" x14ac:dyDescent="0.25">
      <c r="A20" s="224"/>
      <c r="B20" s="225"/>
      <c r="C20" s="219"/>
      <c r="D20" s="219"/>
      <c r="E20" s="226"/>
      <c r="F20" s="226"/>
      <c r="I20" s="29"/>
    </row>
    <row r="21" spans="1:12" ht="30" customHeight="1" x14ac:dyDescent="0.25">
      <c r="A21" s="236"/>
      <c r="B21" s="250"/>
      <c r="C21" s="233"/>
      <c r="D21" s="233"/>
      <c r="E21" s="251"/>
      <c r="F21" s="226"/>
      <c r="I21" s="29"/>
    </row>
    <row r="22" spans="1:12" ht="30" customHeight="1" x14ac:dyDescent="0.25">
      <c r="A22" s="224"/>
      <c r="B22" s="225"/>
      <c r="C22" s="219"/>
      <c r="D22" s="219"/>
      <c r="E22" s="226"/>
      <c r="F22" s="226"/>
      <c r="I22" s="29"/>
    </row>
    <row r="23" spans="1:12" ht="30" customHeight="1" x14ac:dyDescent="0.25">
      <c r="A23" s="224"/>
      <c r="B23" s="225"/>
      <c r="C23" s="219"/>
      <c r="D23" s="219"/>
      <c r="E23" s="226"/>
      <c r="F23" s="226"/>
      <c r="I23" s="29"/>
    </row>
    <row r="24" spans="1:12" ht="30" customHeight="1" x14ac:dyDescent="0.25">
      <c r="A24" s="224"/>
      <c r="B24" s="225"/>
      <c r="C24" s="219"/>
      <c r="D24" s="219"/>
      <c r="E24" s="226"/>
      <c r="F24" s="226"/>
    </row>
    <row r="25" spans="1:12" ht="30" customHeight="1" x14ac:dyDescent="0.25">
      <c r="A25" s="224"/>
      <c r="B25" s="225"/>
      <c r="C25" s="219"/>
      <c r="D25" s="219"/>
      <c r="E25" s="226"/>
      <c r="F25" s="226"/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950</v>
      </c>
    </row>
    <row r="44" spans="1:6" ht="30" customHeight="1" x14ac:dyDescent="0.25">
      <c r="A44" s="259" t="s">
        <v>11</v>
      </c>
      <c r="B44" s="259">
        <f>COUNTIF($C$3:$C$42,H2)</f>
        <v>7</v>
      </c>
      <c r="C44" s="260">
        <f>SUMIF($C$3:$C$41,H2,$B$3:$B$41)</f>
        <v>1400</v>
      </c>
      <c r="D44" s="259"/>
      <c r="E44" s="259" t="s">
        <v>4</v>
      </c>
      <c r="F44" s="260">
        <f>SUMIF($D$3:$D$42,I2,$B$3:$B$42)</f>
        <v>700</v>
      </c>
    </row>
    <row r="45" spans="1:6" ht="30" customHeight="1" x14ac:dyDescent="0.25">
      <c r="A45" s="259" t="s">
        <v>29</v>
      </c>
      <c r="B45" s="259">
        <f>COUNTIF($C$3:$C$42,H3)</f>
        <v>9</v>
      </c>
      <c r="C45" s="260">
        <f>SUMIF($C$3:$C$41,H3,$B$3:$B$41)</f>
        <v>1200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16</v>
      </c>
      <c r="C48" s="263">
        <f>SUM(C43:C47)</f>
        <v>2600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11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3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2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0" zoomScale="70" zoomScaleNormal="70" workbookViewId="0">
      <selection activeCell="F44" sqref="F44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9.28515625" customWidth="1"/>
    <col min="8" max="8" width="12.140625" hidden="1" customWidth="1"/>
    <col min="9" max="9" width="14.140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4849</v>
      </c>
      <c r="F1" s="321"/>
      <c r="G1" s="32"/>
      <c r="H1" s="133" t="s">
        <v>12</v>
      </c>
      <c r="I1" s="133" t="s">
        <v>16</v>
      </c>
      <c r="J1" s="55"/>
      <c r="K1" s="55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0" customHeight="1" x14ac:dyDescent="0.25">
      <c r="A3" s="224" t="s">
        <v>4850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55"/>
      <c r="K3" s="55"/>
      <c r="L3" s="55"/>
    </row>
    <row r="4" spans="1:12" ht="30" customHeight="1" x14ac:dyDescent="0.25">
      <c r="A4" s="224" t="s">
        <v>4851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8</v>
      </c>
      <c r="I4" s="133" t="s">
        <v>22</v>
      </c>
      <c r="J4" s="55"/>
      <c r="K4" s="55"/>
      <c r="L4" s="55"/>
    </row>
    <row r="5" spans="1:12" ht="30" customHeight="1" x14ac:dyDescent="0.25">
      <c r="A5" s="224" t="s">
        <v>4852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55"/>
      <c r="K5" s="55"/>
      <c r="L5" s="55"/>
    </row>
    <row r="6" spans="1:12" ht="30" customHeight="1" x14ac:dyDescent="0.25">
      <c r="A6" s="224" t="s">
        <v>4853</v>
      </c>
      <c r="B6" s="225">
        <v>200</v>
      </c>
      <c r="C6" s="219" t="s">
        <v>11</v>
      </c>
      <c r="D6" s="219" t="s">
        <v>16</v>
      </c>
      <c r="E6" s="226" t="s">
        <v>2</v>
      </c>
      <c r="F6" s="227"/>
      <c r="G6" s="29"/>
      <c r="H6" s="133" t="s">
        <v>0</v>
      </c>
      <c r="I6" s="133"/>
      <c r="J6" s="55"/>
      <c r="K6" s="55"/>
      <c r="L6" s="55"/>
    </row>
    <row r="7" spans="1:12" ht="30" customHeight="1" x14ac:dyDescent="0.25">
      <c r="A7" s="224" t="s">
        <v>4854</v>
      </c>
      <c r="B7" s="250">
        <v>150</v>
      </c>
      <c r="C7" s="219" t="s">
        <v>13</v>
      </c>
      <c r="D7" s="219" t="s">
        <v>2086</v>
      </c>
      <c r="E7" s="226" t="s">
        <v>0</v>
      </c>
      <c r="F7" s="227" t="s">
        <v>3661</v>
      </c>
      <c r="G7" s="29"/>
      <c r="H7" s="133" t="s">
        <v>2</v>
      </c>
      <c r="I7" s="133"/>
      <c r="J7" s="55"/>
      <c r="K7" s="55"/>
      <c r="L7" s="55"/>
    </row>
    <row r="8" spans="1:12" ht="30" customHeight="1" x14ac:dyDescent="0.25">
      <c r="A8" s="224" t="s">
        <v>4855</v>
      </c>
      <c r="B8" s="225">
        <v>150</v>
      </c>
      <c r="C8" s="219" t="s">
        <v>13</v>
      </c>
      <c r="D8" s="219" t="s">
        <v>16</v>
      </c>
      <c r="E8" s="226" t="s">
        <v>0</v>
      </c>
      <c r="F8" s="227"/>
      <c r="G8" s="30"/>
      <c r="H8" s="133" t="s">
        <v>32</v>
      </c>
      <c r="I8" s="134"/>
      <c r="J8" s="55"/>
      <c r="K8" s="55"/>
      <c r="L8" s="55"/>
    </row>
    <row r="9" spans="1:12" ht="30" customHeight="1" x14ac:dyDescent="0.25">
      <c r="A9" s="224" t="s">
        <v>4856</v>
      </c>
      <c r="B9" s="225">
        <v>200</v>
      </c>
      <c r="C9" s="219" t="s">
        <v>11</v>
      </c>
      <c r="D9" s="219" t="s">
        <v>16</v>
      </c>
      <c r="E9" s="226" t="s">
        <v>1458</v>
      </c>
      <c r="F9" s="227"/>
      <c r="G9" s="68"/>
      <c r="H9" s="253" t="s">
        <v>1458</v>
      </c>
      <c r="I9" s="68"/>
      <c r="J9" s="69"/>
      <c r="K9" s="55"/>
      <c r="L9" s="282"/>
    </row>
    <row r="10" spans="1:12" ht="30" customHeight="1" x14ac:dyDescent="0.25">
      <c r="A10" s="224" t="s">
        <v>4857</v>
      </c>
      <c r="B10" s="225">
        <v>200</v>
      </c>
      <c r="C10" s="219" t="s">
        <v>11</v>
      </c>
      <c r="D10" s="219" t="s">
        <v>16</v>
      </c>
      <c r="E10" s="226" t="s">
        <v>2</v>
      </c>
      <c r="F10" s="227" t="s">
        <v>4865</v>
      </c>
      <c r="G10" s="30"/>
      <c r="H10" s="135"/>
      <c r="I10" s="136"/>
      <c r="J10" s="55"/>
      <c r="K10" s="55"/>
      <c r="L10" s="29"/>
    </row>
    <row r="11" spans="1:12" ht="30" customHeight="1" x14ac:dyDescent="0.25">
      <c r="A11" s="238" t="s">
        <v>4858</v>
      </c>
      <c r="B11" s="228">
        <v>150</v>
      </c>
      <c r="C11" s="229" t="s">
        <v>13</v>
      </c>
      <c r="D11" s="229" t="s">
        <v>16</v>
      </c>
      <c r="E11" s="230" t="s">
        <v>0</v>
      </c>
      <c r="F11" s="231"/>
      <c r="G11" s="30"/>
      <c r="H11" s="135"/>
      <c r="I11" s="136"/>
      <c r="J11" s="55"/>
      <c r="K11" s="55"/>
      <c r="L11" s="55"/>
    </row>
    <row r="12" spans="1:12" s="70" customFormat="1" ht="30" customHeight="1" x14ac:dyDescent="0.25">
      <c r="A12" s="224" t="s">
        <v>4859</v>
      </c>
      <c r="B12" s="225">
        <v>200</v>
      </c>
      <c r="C12" s="219" t="s">
        <v>11</v>
      </c>
      <c r="D12" s="219" t="s">
        <v>2086</v>
      </c>
      <c r="E12" s="226" t="s">
        <v>0</v>
      </c>
      <c r="F12" s="227" t="s">
        <v>4861</v>
      </c>
      <c r="G12" s="68"/>
      <c r="H12" s="68"/>
      <c r="I12" s="68"/>
      <c r="J12" s="69"/>
      <c r="K12" s="69"/>
      <c r="L12" s="69"/>
    </row>
    <row r="13" spans="1:12" ht="30" customHeight="1" x14ac:dyDescent="0.25">
      <c r="A13" s="224" t="s">
        <v>1891</v>
      </c>
      <c r="B13" s="225">
        <v>150</v>
      </c>
      <c r="C13" s="219" t="s">
        <v>13</v>
      </c>
      <c r="D13" s="219" t="s">
        <v>4</v>
      </c>
      <c r="E13" s="226" t="s">
        <v>0</v>
      </c>
      <c r="F13" s="227"/>
      <c r="G13" s="68"/>
      <c r="H13" s="30"/>
      <c r="I13" s="30"/>
      <c r="J13" s="55"/>
      <c r="K13" s="55"/>
      <c r="L13" s="55"/>
    </row>
    <row r="14" spans="1:12" ht="30" customHeight="1" x14ac:dyDescent="0.25">
      <c r="A14" s="237" t="s">
        <v>4860</v>
      </c>
      <c r="B14" s="225">
        <v>150</v>
      </c>
      <c r="C14" s="219" t="s">
        <v>13</v>
      </c>
      <c r="D14" s="219" t="s">
        <v>2086</v>
      </c>
      <c r="E14" s="226" t="s">
        <v>0</v>
      </c>
      <c r="F14" s="227" t="s">
        <v>3661</v>
      </c>
      <c r="G14" s="30"/>
      <c r="H14" s="30"/>
      <c r="I14" s="30"/>
      <c r="J14" s="55"/>
      <c r="K14" s="55"/>
      <c r="L14" s="55"/>
    </row>
    <row r="15" spans="1:12" s="82" customFormat="1" ht="30" customHeight="1" x14ac:dyDescent="0.25">
      <c r="A15" s="224" t="s">
        <v>4862</v>
      </c>
      <c r="B15" s="225">
        <v>200</v>
      </c>
      <c r="C15" s="219" t="s">
        <v>11</v>
      </c>
      <c r="D15" s="219" t="s">
        <v>2086</v>
      </c>
      <c r="E15" s="226" t="s">
        <v>0</v>
      </c>
      <c r="F15" s="226" t="s">
        <v>3661</v>
      </c>
      <c r="G15" s="80"/>
      <c r="H15" s="80"/>
      <c r="I15" s="80"/>
      <c r="J15" s="81"/>
      <c r="K15" s="81"/>
      <c r="L15" s="81"/>
    </row>
    <row r="16" spans="1:12" s="70" customFormat="1" ht="30" customHeight="1" x14ac:dyDescent="0.25">
      <c r="A16" s="224" t="s">
        <v>4863</v>
      </c>
      <c r="B16" s="225">
        <v>200</v>
      </c>
      <c r="C16" s="219" t="s">
        <v>11</v>
      </c>
      <c r="D16" s="219" t="s">
        <v>2086</v>
      </c>
      <c r="E16" s="226" t="s">
        <v>2</v>
      </c>
      <c r="F16" s="226" t="s">
        <v>387</v>
      </c>
      <c r="G16" s="68"/>
      <c r="H16" s="68"/>
      <c r="I16" s="68"/>
      <c r="J16" s="69"/>
      <c r="K16" s="69"/>
      <c r="L16" s="69"/>
    </row>
    <row r="17" spans="1:12" ht="30" customHeight="1" x14ac:dyDescent="0.25">
      <c r="A17" s="224" t="s">
        <v>4864</v>
      </c>
      <c r="B17" s="225">
        <v>200</v>
      </c>
      <c r="C17" s="219" t="s">
        <v>11</v>
      </c>
      <c r="D17" s="219" t="s">
        <v>16</v>
      </c>
      <c r="E17" s="226" t="s">
        <v>2</v>
      </c>
      <c r="F17" s="226" t="s">
        <v>4865</v>
      </c>
      <c r="G17" s="30"/>
      <c r="H17" s="30"/>
      <c r="I17" s="30"/>
      <c r="J17" s="55"/>
      <c r="K17" s="55"/>
      <c r="L17" s="55"/>
    </row>
    <row r="18" spans="1:12" ht="30" customHeight="1" x14ac:dyDescent="0.25">
      <c r="A18" s="224" t="s">
        <v>4866</v>
      </c>
      <c r="B18" s="225">
        <v>150</v>
      </c>
      <c r="C18" s="219" t="s">
        <v>13</v>
      </c>
      <c r="D18" s="219" t="s">
        <v>4</v>
      </c>
      <c r="E18" s="226" t="s">
        <v>0</v>
      </c>
      <c r="F18" s="226"/>
      <c r="I18" s="29"/>
    </row>
    <row r="19" spans="1:12" ht="30" customHeight="1" x14ac:dyDescent="0.25">
      <c r="A19" s="224" t="s">
        <v>2285</v>
      </c>
      <c r="B19" s="225">
        <v>150</v>
      </c>
      <c r="C19" s="219" t="s">
        <v>13</v>
      </c>
      <c r="D19" s="219" t="s">
        <v>4</v>
      </c>
      <c r="E19" s="226" t="s">
        <v>0</v>
      </c>
      <c r="F19" s="226"/>
      <c r="I19" s="29"/>
    </row>
    <row r="20" spans="1:12" ht="30" customHeight="1" x14ac:dyDescent="0.25">
      <c r="A20" s="224" t="s">
        <v>4867</v>
      </c>
      <c r="B20" s="225">
        <v>150</v>
      </c>
      <c r="C20" s="219" t="s">
        <v>13</v>
      </c>
      <c r="D20" s="219" t="s">
        <v>4</v>
      </c>
      <c r="E20" s="226" t="s">
        <v>0</v>
      </c>
      <c r="F20" s="226"/>
      <c r="I20" s="29"/>
    </row>
    <row r="21" spans="1:12" ht="30" customHeight="1" x14ac:dyDescent="0.25">
      <c r="A21" s="236" t="s">
        <v>4868</v>
      </c>
      <c r="B21" s="250">
        <v>150</v>
      </c>
      <c r="C21" s="233" t="s">
        <v>13</v>
      </c>
      <c r="D21" s="233" t="s">
        <v>2086</v>
      </c>
      <c r="E21" s="251" t="s">
        <v>0</v>
      </c>
      <c r="F21" s="226"/>
      <c r="I21" s="29"/>
    </row>
    <row r="22" spans="1:12" ht="30" customHeight="1" x14ac:dyDescent="0.25">
      <c r="A22" s="224" t="s">
        <v>2087</v>
      </c>
      <c r="B22" s="225">
        <v>150</v>
      </c>
      <c r="C22" s="219" t="s">
        <v>13</v>
      </c>
      <c r="D22" s="219" t="s">
        <v>16</v>
      </c>
      <c r="E22" s="226" t="s">
        <v>0</v>
      </c>
      <c r="F22" s="226"/>
      <c r="I22" s="29"/>
    </row>
    <row r="23" spans="1:12" ht="30" customHeight="1" x14ac:dyDescent="0.25">
      <c r="A23" s="224" t="s">
        <v>4869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 t="s">
        <v>3661</v>
      </c>
      <c r="I23" s="29"/>
    </row>
    <row r="24" spans="1:12" ht="30" customHeight="1" x14ac:dyDescent="0.25">
      <c r="A24" s="224" t="s">
        <v>4872</v>
      </c>
      <c r="B24" s="225">
        <v>200</v>
      </c>
      <c r="C24" s="219" t="s">
        <v>11</v>
      </c>
      <c r="D24" s="219" t="s">
        <v>4</v>
      </c>
      <c r="E24" s="226" t="s">
        <v>2</v>
      </c>
      <c r="F24" s="226"/>
    </row>
    <row r="25" spans="1:12" ht="30" customHeight="1" x14ac:dyDescent="0.25">
      <c r="A25" s="224" t="s">
        <v>4870</v>
      </c>
      <c r="B25" s="225">
        <v>150</v>
      </c>
      <c r="C25" s="219" t="s">
        <v>13</v>
      </c>
      <c r="D25" s="219" t="s">
        <v>4</v>
      </c>
      <c r="E25" s="226" t="s">
        <v>0</v>
      </c>
      <c r="F25" s="226"/>
    </row>
    <row r="26" spans="1:12" ht="30" customHeight="1" x14ac:dyDescent="0.25">
      <c r="A26" s="252" t="s">
        <v>4871</v>
      </c>
      <c r="B26" s="225">
        <v>150</v>
      </c>
      <c r="C26" s="219" t="s">
        <v>13</v>
      </c>
      <c r="D26" s="219" t="s">
        <v>16</v>
      </c>
      <c r="E26" s="226" t="s">
        <v>0</v>
      </c>
      <c r="F26" s="226"/>
    </row>
    <row r="27" spans="1:12" ht="30" customHeight="1" x14ac:dyDescent="0.25">
      <c r="A27" s="252" t="s">
        <v>4873</v>
      </c>
      <c r="B27" s="225">
        <v>200</v>
      </c>
      <c r="C27" s="219" t="s">
        <v>11</v>
      </c>
      <c r="D27" s="219" t="s">
        <v>2086</v>
      </c>
      <c r="E27" s="226" t="s">
        <v>1458</v>
      </c>
      <c r="F27" s="226" t="s">
        <v>3661</v>
      </c>
    </row>
    <row r="28" spans="1:12" ht="30" customHeight="1" x14ac:dyDescent="0.25">
      <c r="A28" s="252" t="s">
        <v>817</v>
      </c>
      <c r="B28" s="225">
        <v>200</v>
      </c>
      <c r="C28" s="219" t="s">
        <v>11</v>
      </c>
      <c r="D28" s="219" t="s">
        <v>2086</v>
      </c>
      <c r="E28" s="226" t="s">
        <v>1458</v>
      </c>
      <c r="F28" s="226" t="s">
        <v>3661</v>
      </c>
    </row>
    <row r="29" spans="1:12" s="29" customFormat="1" ht="30" customHeight="1" x14ac:dyDescent="0.25">
      <c r="A29" s="252" t="s">
        <v>3966</v>
      </c>
      <c r="B29" s="225">
        <v>150</v>
      </c>
      <c r="C29" s="219" t="s">
        <v>13</v>
      </c>
      <c r="D29" s="219" t="s">
        <v>2086</v>
      </c>
      <c r="E29" s="226" t="s">
        <v>0</v>
      </c>
      <c r="F29" s="226" t="s">
        <v>3661</v>
      </c>
    </row>
    <row r="30" spans="1:12" ht="30" customHeight="1" x14ac:dyDescent="0.25">
      <c r="A30" s="252" t="s">
        <v>4874</v>
      </c>
      <c r="B30" s="225">
        <v>150</v>
      </c>
      <c r="C30" s="219" t="s">
        <v>13</v>
      </c>
      <c r="D30" s="219" t="s">
        <v>16</v>
      </c>
      <c r="E30" s="226" t="s">
        <v>0</v>
      </c>
      <c r="F30" s="226"/>
    </row>
    <row r="31" spans="1:12" ht="30" customHeight="1" x14ac:dyDescent="0.25">
      <c r="A31" s="252" t="s">
        <v>4875</v>
      </c>
      <c r="B31" s="225">
        <v>200</v>
      </c>
      <c r="C31" s="219" t="s">
        <v>11</v>
      </c>
      <c r="D31" s="219" t="s">
        <v>16</v>
      </c>
      <c r="E31" s="226" t="s">
        <v>1458</v>
      </c>
      <c r="F31" s="226"/>
    </row>
    <row r="32" spans="1:12" ht="30" customHeight="1" x14ac:dyDescent="0.25">
      <c r="A32" s="252" t="s">
        <v>4876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 t="s">
        <v>3661</v>
      </c>
    </row>
    <row r="33" spans="1:6" ht="30" customHeight="1" x14ac:dyDescent="0.25">
      <c r="A33" s="252" t="s">
        <v>4877</v>
      </c>
      <c r="B33" s="225">
        <v>200</v>
      </c>
      <c r="C33" s="219" t="s">
        <v>11</v>
      </c>
      <c r="D33" s="219" t="s">
        <v>2086</v>
      </c>
      <c r="E33" s="226" t="s">
        <v>1458</v>
      </c>
      <c r="F33" s="226" t="s">
        <v>3661</v>
      </c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2050</v>
      </c>
    </row>
    <row r="44" spans="1:6" ht="30" customHeight="1" x14ac:dyDescent="0.25">
      <c r="A44" s="259" t="s">
        <v>11</v>
      </c>
      <c r="B44" s="259">
        <f>COUNTIF($C$3:$C$42,H2)</f>
        <v>12</v>
      </c>
      <c r="C44" s="260">
        <f>SUMIF($C$3:$C$41,H2,$B$3:$B$41)</f>
        <v>2400</v>
      </c>
      <c r="D44" s="259"/>
      <c r="E44" s="259" t="s">
        <v>4</v>
      </c>
      <c r="F44" s="260">
        <f>SUMIF($D$3:$D$42,I2,$B$3:$B$42)</f>
        <v>1100</v>
      </c>
    </row>
    <row r="45" spans="1:6" ht="30" customHeight="1" x14ac:dyDescent="0.25">
      <c r="A45" s="259" t="s">
        <v>29</v>
      </c>
      <c r="B45" s="259">
        <f>COUNTIF($C$3:$C$42,H3)</f>
        <v>19</v>
      </c>
      <c r="C45" s="260">
        <f>SUMIF($C$3:$C$41,H3,$B$3:$B$41)</f>
        <v>2850</v>
      </c>
      <c r="D45" s="259"/>
      <c r="E45" s="261"/>
      <c r="F45" s="260"/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59" t="s">
        <v>7</v>
      </c>
      <c r="B47" s="259">
        <f>COUNTIF($C$3:$C$42,H5)</f>
        <v>0</v>
      </c>
      <c r="C47" s="260">
        <f>SUMIF($C$3:$C$41,H5,$B$3:$B$41)</f>
        <v>0</v>
      </c>
      <c r="D47" s="259"/>
      <c r="E47" s="259"/>
      <c r="F47" s="260"/>
    </row>
    <row r="48" spans="1:6" ht="30" customHeight="1" x14ac:dyDescent="0.25">
      <c r="A48" s="262" t="s">
        <v>23</v>
      </c>
      <c r="B48" s="262">
        <f>SUM(B43:B47)</f>
        <v>31</v>
      </c>
      <c r="C48" s="263">
        <f>SUM(C43:C47)</f>
        <v>5250</v>
      </c>
      <c r="D48" s="262"/>
      <c r="E48" s="264"/>
      <c r="F48" s="265"/>
    </row>
    <row r="49" spans="1:6" ht="30" customHeight="1" x14ac:dyDescent="0.25">
      <c r="A49" s="259" t="s">
        <v>25</v>
      </c>
      <c r="B49" s="262">
        <f>COUNTIF($E$3:$E$41,H6)</f>
        <v>21</v>
      </c>
      <c r="C49" s="322"/>
      <c r="D49" s="323"/>
      <c r="E49" s="323"/>
      <c r="F49" s="324"/>
    </row>
    <row r="50" spans="1:6" ht="30" customHeight="1" x14ac:dyDescent="0.25">
      <c r="A50" s="259" t="s">
        <v>31</v>
      </c>
      <c r="B50" s="262">
        <f>COUNTIF(E3:E41,#REF!)</f>
        <v>0</v>
      </c>
      <c r="C50" s="325"/>
      <c r="D50" s="326"/>
      <c r="E50" s="326"/>
      <c r="F50" s="327"/>
    </row>
    <row r="51" spans="1:6" ht="30" customHeight="1" x14ac:dyDescent="0.25">
      <c r="A51" s="259" t="s">
        <v>33</v>
      </c>
      <c r="B51" s="262">
        <f>COUNTIF(E3:E41,H8)</f>
        <v>0</v>
      </c>
      <c r="C51" s="325"/>
      <c r="D51" s="326"/>
      <c r="E51" s="326"/>
      <c r="F51" s="327"/>
    </row>
    <row r="52" spans="1:6" ht="30" customHeight="1" x14ac:dyDescent="0.25">
      <c r="A52" s="259" t="s">
        <v>24</v>
      </c>
      <c r="B52" s="262">
        <f>COUNTIF($E$3:$E$41,H7)</f>
        <v>5</v>
      </c>
      <c r="C52" s="325"/>
      <c r="D52" s="326"/>
      <c r="E52" s="326"/>
      <c r="F52" s="327"/>
    </row>
    <row r="53" spans="1:6" ht="30" customHeight="1" x14ac:dyDescent="0.25">
      <c r="A53" s="259" t="s">
        <v>26</v>
      </c>
      <c r="B53" s="262">
        <f>COUNTIF($E$3:$E$41,H9)</f>
        <v>5</v>
      </c>
      <c r="C53" s="328"/>
      <c r="D53" s="329"/>
      <c r="E53" s="329"/>
      <c r="F53" s="330"/>
    </row>
    <row r="54" spans="1:6" x14ac:dyDescent="0.25">
      <c r="A54" s="29"/>
      <c r="B54" s="29"/>
      <c r="C54" s="29"/>
      <c r="D54" s="29"/>
      <c r="E54" s="34"/>
      <c r="F54" s="34"/>
    </row>
  </sheetData>
  <mergeCells count="3">
    <mergeCell ref="A1:D1"/>
    <mergeCell ref="E1:F1"/>
    <mergeCell ref="C49:F53"/>
  </mergeCells>
  <dataValidations count="3">
    <dataValidation type="list" allowBlank="1" showInputMessage="1" showErrorMessage="1" sqref="C3:C42">
      <formula1>$H$1:$H$5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E3:E42">
      <formula1>$H$6:$H$9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3" zoomScale="70" zoomScaleNormal="70" workbookViewId="0">
      <selection activeCell="E24" sqref="E24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0.28515625" customWidth="1"/>
    <col min="8" max="8" width="12.140625" hidden="1" customWidth="1"/>
    <col min="9" max="9" width="16.28515625" hidden="1" customWidth="1"/>
    <col min="10" max="10" width="16.28515625" customWidth="1"/>
    <col min="11" max="11" width="15.42578125" customWidth="1"/>
    <col min="12" max="13" width="12.7109375" customWidth="1"/>
  </cols>
  <sheetData>
    <row r="1" spans="1:12" ht="30" customHeight="1" x14ac:dyDescent="0.25">
      <c r="A1" s="317" t="s">
        <v>72</v>
      </c>
      <c r="B1" s="318"/>
      <c r="C1" s="318"/>
      <c r="D1" s="319"/>
      <c r="E1" s="320" t="s">
        <v>4849</v>
      </c>
      <c r="F1" s="321"/>
      <c r="G1" s="32"/>
      <c r="H1" s="133" t="s">
        <v>12</v>
      </c>
      <c r="I1" s="133" t="s">
        <v>16</v>
      </c>
      <c r="J1" s="29"/>
      <c r="K1" s="29"/>
      <c r="L1" s="55"/>
    </row>
    <row r="2" spans="1:12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29"/>
      <c r="K2" s="29"/>
      <c r="L2" s="55"/>
    </row>
    <row r="3" spans="1:12" ht="30" customHeight="1" x14ac:dyDescent="0.25">
      <c r="A3" s="224" t="s">
        <v>4878</v>
      </c>
      <c r="B3" s="225">
        <v>150</v>
      </c>
      <c r="C3" s="219" t="s">
        <v>13</v>
      </c>
      <c r="D3" s="219" t="s">
        <v>16</v>
      </c>
      <c r="E3" s="226" t="s">
        <v>0</v>
      </c>
      <c r="F3" s="227"/>
      <c r="G3" s="29"/>
      <c r="H3" s="133" t="s">
        <v>13</v>
      </c>
      <c r="I3" s="133" t="s">
        <v>17</v>
      </c>
      <c r="J3" s="29"/>
      <c r="K3" s="29"/>
      <c r="L3" s="55"/>
    </row>
    <row r="4" spans="1:12" ht="30" customHeight="1" x14ac:dyDescent="0.25">
      <c r="A4" s="224" t="s">
        <v>261</v>
      </c>
      <c r="B4" s="225">
        <v>200</v>
      </c>
      <c r="C4" s="219" t="s">
        <v>11</v>
      </c>
      <c r="D4" s="219" t="s">
        <v>16</v>
      </c>
      <c r="E4" s="226" t="s">
        <v>2</v>
      </c>
      <c r="F4" s="227"/>
      <c r="G4" s="29"/>
      <c r="H4" s="133" t="s">
        <v>8</v>
      </c>
      <c r="I4" s="133" t="s">
        <v>22</v>
      </c>
      <c r="J4" s="29"/>
      <c r="K4" s="29"/>
      <c r="L4" s="55"/>
    </row>
    <row r="5" spans="1:12" ht="30" customHeight="1" x14ac:dyDescent="0.25">
      <c r="A5" s="224" t="s">
        <v>160</v>
      </c>
      <c r="B5" s="225">
        <v>150</v>
      </c>
      <c r="C5" s="219" t="s">
        <v>13</v>
      </c>
      <c r="D5" s="219" t="s">
        <v>16</v>
      </c>
      <c r="E5" s="226" t="s">
        <v>0</v>
      </c>
      <c r="F5" s="227"/>
      <c r="G5" s="29"/>
      <c r="H5" s="133" t="s">
        <v>6</v>
      </c>
      <c r="I5" s="133" t="s">
        <v>2086</v>
      </c>
      <c r="J5" s="29"/>
      <c r="K5" s="29"/>
      <c r="L5" s="55"/>
    </row>
    <row r="6" spans="1:12" ht="30" customHeight="1" x14ac:dyDescent="0.25">
      <c r="A6" s="224" t="s">
        <v>4879</v>
      </c>
      <c r="B6" s="225">
        <v>150</v>
      </c>
      <c r="C6" s="219" t="s">
        <v>13</v>
      </c>
      <c r="D6" s="219" t="s">
        <v>16</v>
      </c>
      <c r="E6" s="226" t="s">
        <v>0</v>
      </c>
      <c r="F6" s="227"/>
      <c r="G6" s="29"/>
      <c r="H6" s="133" t="s">
        <v>0</v>
      </c>
      <c r="I6" s="133"/>
      <c r="J6" s="29"/>
      <c r="K6" s="29"/>
      <c r="L6" s="55"/>
    </row>
    <row r="7" spans="1:12" ht="30" customHeight="1" x14ac:dyDescent="0.25">
      <c r="A7" s="224" t="s">
        <v>4880</v>
      </c>
      <c r="B7" s="250">
        <v>150</v>
      </c>
      <c r="C7" s="219" t="s">
        <v>13</v>
      </c>
      <c r="D7" s="219" t="s">
        <v>2086</v>
      </c>
      <c r="E7" s="226" t="s">
        <v>0</v>
      </c>
      <c r="F7" s="227"/>
      <c r="G7" s="29"/>
      <c r="H7" s="133" t="s">
        <v>2</v>
      </c>
      <c r="I7" s="133"/>
      <c r="J7" s="29"/>
      <c r="K7" s="29"/>
      <c r="L7" s="55"/>
    </row>
    <row r="8" spans="1:12" ht="30" customHeight="1" x14ac:dyDescent="0.25">
      <c r="A8" s="224" t="s">
        <v>4881</v>
      </c>
      <c r="B8" s="225">
        <v>150</v>
      </c>
      <c r="C8" s="219" t="s">
        <v>13</v>
      </c>
      <c r="D8" s="219" t="s">
        <v>2086</v>
      </c>
      <c r="E8" s="226" t="s">
        <v>0</v>
      </c>
      <c r="F8" s="227"/>
      <c r="G8" s="30"/>
      <c r="H8" s="133" t="s">
        <v>32</v>
      </c>
      <c r="I8" s="134"/>
      <c r="J8" s="29"/>
      <c r="K8" s="29"/>
      <c r="L8" s="55"/>
    </row>
    <row r="9" spans="1:12" ht="30" customHeight="1" x14ac:dyDescent="0.25">
      <c r="A9" s="224" t="s">
        <v>4882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68"/>
      <c r="H9" s="253" t="s">
        <v>1458</v>
      </c>
      <c r="I9" s="68"/>
      <c r="J9" s="32"/>
      <c r="K9" s="29"/>
      <c r="L9" s="282"/>
    </row>
    <row r="10" spans="1:12" ht="30" customHeight="1" x14ac:dyDescent="0.25">
      <c r="A10" s="224" t="s">
        <v>4883</v>
      </c>
      <c r="B10" s="225">
        <v>150</v>
      </c>
      <c r="C10" s="219" t="s">
        <v>13</v>
      </c>
      <c r="D10" s="219" t="s">
        <v>2086</v>
      </c>
      <c r="E10" s="226" t="s">
        <v>0</v>
      </c>
      <c r="F10" s="227"/>
      <c r="G10" s="30"/>
      <c r="H10" s="135"/>
      <c r="I10" s="136"/>
      <c r="J10" s="29"/>
      <c r="K10" s="29"/>
      <c r="L10" s="29"/>
    </row>
    <row r="11" spans="1:12" ht="30" customHeight="1" x14ac:dyDescent="0.25">
      <c r="A11" s="224" t="s">
        <v>4884</v>
      </c>
      <c r="B11" s="225">
        <v>150</v>
      </c>
      <c r="C11" s="219" t="s">
        <v>13</v>
      </c>
      <c r="D11" s="219" t="s">
        <v>2086</v>
      </c>
      <c r="E11" s="226" t="s">
        <v>0</v>
      </c>
      <c r="F11" s="227"/>
      <c r="G11" s="30"/>
      <c r="H11" s="135"/>
      <c r="I11" s="136"/>
      <c r="J11" s="29"/>
      <c r="K11" s="29"/>
      <c r="L11" s="55"/>
    </row>
    <row r="12" spans="1:12" s="70" customFormat="1" ht="30" customHeight="1" x14ac:dyDescent="0.25">
      <c r="A12" s="224" t="s">
        <v>4885</v>
      </c>
      <c r="B12" s="225">
        <v>200</v>
      </c>
      <c r="C12" s="219" t="s">
        <v>11</v>
      </c>
      <c r="D12" s="219" t="s">
        <v>4</v>
      </c>
      <c r="E12" s="226" t="s">
        <v>2</v>
      </c>
      <c r="F12" s="227"/>
      <c r="G12" s="68"/>
      <c r="H12" s="68"/>
      <c r="I12" s="68"/>
      <c r="J12" s="32"/>
      <c r="K12" s="32"/>
      <c r="L12" s="69"/>
    </row>
    <row r="13" spans="1:12" ht="30" customHeight="1" x14ac:dyDescent="0.25">
      <c r="A13" s="224" t="s">
        <v>4886</v>
      </c>
      <c r="B13" s="225">
        <v>200</v>
      </c>
      <c r="C13" s="219" t="s">
        <v>11</v>
      </c>
      <c r="D13" s="219" t="s">
        <v>16</v>
      </c>
      <c r="E13" s="226" t="s">
        <v>2</v>
      </c>
      <c r="F13" s="227"/>
      <c r="G13" s="68"/>
      <c r="H13" s="30"/>
      <c r="I13" s="30"/>
      <c r="J13" s="29"/>
      <c r="K13" s="29"/>
      <c r="L13" s="55"/>
    </row>
    <row r="14" spans="1:12" ht="30" customHeight="1" x14ac:dyDescent="0.25">
      <c r="A14" s="254" t="s">
        <v>4887</v>
      </c>
      <c r="B14" s="228">
        <v>200</v>
      </c>
      <c r="C14" s="229" t="s">
        <v>11</v>
      </c>
      <c r="D14" s="229" t="s">
        <v>2086</v>
      </c>
      <c r="E14" s="230" t="s">
        <v>2</v>
      </c>
      <c r="F14" s="231"/>
      <c r="G14" s="30"/>
      <c r="H14" s="30"/>
      <c r="I14" s="30"/>
      <c r="J14" s="29"/>
      <c r="K14" s="29"/>
      <c r="L14" s="55"/>
    </row>
    <row r="15" spans="1:12" s="82" customFormat="1" ht="30" customHeight="1" x14ac:dyDescent="0.25">
      <c r="A15" s="224" t="s">
        <v>4888</v>
      </c>
      <c r="B15" s="225">
        <v>200</v>
      </c>
      <c r="C15" s="219" t="s">
        <v>11</v>
      </c>
      <c r="D15" s="219" t="s">
        <v>2086</v>
      </c>
      <c r="E15" s="226" t="s">
        <v>2</v>
      </c>
      <c r="F15" s="226"/>
      <c r="G15" s="80"/>
      <c r="H15" s="80"/>
      <c r="I15" s="80"/>
      <c r="J15" s="288"/>
      <c r="K15" s="288"/>
      <c r="L15" s="81"/>
    </row>
    <row r="16" spans="1:12" s="70" customFormat="1" ht="30" customHeight="1" x14ac:dyDescent="0.25">
      <c r="A16" s="224" t="s">
        <v>4889</v>
      </c>
      <c r="B16" s="225">
        <v>200</v>
      </c>
      <c r="C16" s="219" t="s">
        <v>11</v>
      </c>
      <c r="D16" s="219" t="s">
        <v>16</v>
      </c>
      <c r="E16" s="226" t="s">
        <v>1458</v>
      </c>
      <c r="F16" s="226"/>
      <c r="G16" s="68"/>
      <c r="H16" s="68"/>
      <c r="I16" s="68"/>
      <c r="J16" s="32"/>
      <c r="K16" s="32"/>
      <c r="L16" s="69"/>
    </row>
    <row r="17" spans="1:12" ht="30" customHeight="1" x14ac:dyDescent="0.25">
      <c r="A17" s="224" t="s">
        <v>4890</v>
      </c>
      <c r="B17" s="225">
        <v>200</v>
      </c>
      <c r="C17" s="219" t="s">
        <v>11</v>
      </c>
      <c r="D17" s="219" t="s">
        <v>16</v>
      </c>
      <c r="E17" s="226" t="s">
        <v>2</v>
      </c>
      <c r="F17" s="226"/>
      <c r="G17" s="30"/>
      <c r="H17" s="30"/>
      <c r="I17" s="30"/>
      <c r="J17" s="29"/>
      <c r="K17" s="29"/>
      <c r="L17" s="55"/>
    </row>
    <row r="18" spans="1:12" ht="30" customHeight="1" x14ac:dyDescent="0.25">
      <c r="A18" s="224" t="s">
        <v>1621</v>
      </c>
      <c r="B18" s="225">
        <v>200</v>
      </c>
      <c r="C18" s="219" t="s">
        <v>11</v>
      </c>
      <c r="D18" s="219" t="s">
        <v>16</v>
      </c>
      <c r="E18" s="226" t="s">
        <v>0</v>
      </c>
      <c r="F18" s="226"/>
      <c r="I18" s="29"/>
    </row>
    <row r="19" spans="1:12" ht="30" customHeight="1" x14ac:dyDescent="0.25">
      <c r="A19" s="224" t="s">
        <v>4891</v>
      </c>
      <c r="B19" s="225">
        <v>200</v>
      </c>
      <c r="C19" s="219" t="s">
        <v>11</v>
      </c>
      <c r="D19" s="219" t="s">
        <v>16</v>
      </c>
      <c r="E19" s="226" t="s">
        <v>2</v>
      </c>
      <c r="F19" s="226"/>
      <c r="I19" s="29"/>
    </row>
    <row r="20" spans="1:12" ht="30" customHeight="1" x14ac:dyDescent="0.25">
      <c r="A20" s="224" t="s">
        <v>4892</v>
      </c>
      <c r="B20" s="225">
        <v>200</v>
      </c>
      <c r="C20" s="219" t="s">
        <v>11</v>
      </c>
      <c r="D20" s="219" t="s">
        <v>4</v>
      </c>
      <c r="E20" s="226" t="s">
        <v>2</v>
      </c>
      <c r="F20" s="226"/>
      <c r="I20" s="29"/>
    </row>
    <row r="21" spans="1:12" ht="30" customHeight="1" x14ac:dyDescent="0.25">
      <c r="A21" s="236" t="s">
        <v>4893</v>
      </c>
      <c r="B21" s="250">
        <v>200</v>
      </c>
      <c r="C21" s="233" t="s">
        <v>11</v>
      </c>
      <c r="D21" s="233" t="s">
        <v>16</v>
      </c>
      <c r="E21" s="251" t="s">
        <v>2</v>
      </c>
      <c r="F21" s="226"/>
      <c r="I21" s="29"/>
    </row>
    <row r="22" spans="1:12" ht="30" customHeight="1" x14ac:dyDescent="0.25">
      <c r="A22" s="224" t="s">
        <v>4894</v>
      </c>
      <c r="B22" s="225">
        <v>150</v>
      </c>
      <c r="C22" s="219" t="s">
        <v>13</v>
      </c>
      <c r="D22" s="219" t="s">
        <v>4</v>
      </c>
      <c r="E22" s="226" t="s">
        <v>0</v>
      </c>
      <c r="F22" s="226"/>
      <c r="I22" s="29"/>
    </row>
    <row r="23" spans="1:12" ht="30" customHeight="1" x14ac:dyDescent="0.25">
      <c r="A23" s="224" t="s">
        <v>1041</v>
      </c>
      <c r="B23" s="225">
        <v>150</v>
      </c>
      <c r="C23" s="219" t="s">
        <v>13</v>
      </c>
      <c r="D23" s="219" t="s">
        <v>2086</v>
      </c>
      <c r="E23" s="226" t="s">
        <v>0</v>
      </c>
      <c r="F23" s="226"/>
      <c r="I23" s="29"/>
    </row>
    <row r="24" spans="1:12" ht="30" customHeight="1" x14ac:dyDescent="0.25">
      <c r="A24" s="224" t="s">
        <v>4895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/>
    </row>
    <row r="25" spans="1:12" ht="30" customHeight="1" x14ac:dyDescent="0.25">
      <c r="A25" s="224" t="s">
        <v>4896</v>
      </c>
      <c r="B25" s="225">
        <v>100</v>
      </c>
      <c r="C25" s="219" t="s">
        <v>13</v>
      </c>
      <c r="D25" s="219" t="s">
        <v>16</v>
      </c>
      <c r="E25" s="226" t="s">
        <v>0</v>
      </c>
      <c r="F25" s="226" t="s">
        <v>4897</v>
      </c>
    </row>
    <row r="26" spans="1:12" ht="30" customHeight="1" x14ac:dyDescent="0.25">
      <c r="A26" s="252"/>
      <c r="B26" s="225"/>
      <c r="C26" s="219"/>
      <c r="D26" s="219"/>
      <c r="E26" s="226"/>
      <c r="F26" s="226"/>
    </row>
    <row r="27" spans="1:12" ht="30" customHeight="1" x14ac:dyDescent="0.25">
      <c r="A27" s="252"/>
      <c r="B27" s="225"/>
      <c r="C27" s="219"/>
      <c r="D27" s="219"/>
      <c r="E27" s="226"/>
      <c r="F27" s="226"/>
    </row>
    <row r="28" spans="1:12" ht="30" customHeight="1" x14ac:dyDescent="0.25">
      <c r="A28" s="252"/>
      <c r="B28" s="225"/>
      <c r="C28" s="219"/>
      <c r="D28" s="219"/>
      <c r="E28" s="226"/>
      <c r="F28" s="226"/>
    </row>
    <row r="29" spans="1:12" s="29" customFormat="1" ht="30" customHeight="1" x14ac:dyDescent="0.25">
      <c r="A29" s="252"/>
      <c r="B29" s="225"/>
      <c r="C29" s="219"/>
      <c r="D29" s="219"/>
      <c r="E29" s="226"/>
      <c r="F29" s="226"/>
    </row>
    <row r="30" spans="1:12" ht="30" customHeight="1" x14ac:dyDescent="0.25">
      <c r="A30" s="252"/>
      <c r="B30" s="225"/>
      <c r="C30" s="219"/>
      <c r="D30" s="219"/>
      <c r="E30" s="226"/>
      <c r="F30" s="226"/>
    </row>
    <row r="31" spans="1:12" ht="30" customHeight="1" x14ac:dyDescent="0.25">
      <c r="A31" s="252"/>
      <c r="B31" s="225"/>
      <c r="C31" s="219"/>
      <c r="D31" s="219"/>
      <c r="E31" s="226"/>
      <c r="F31" s="226"/>
    </row>
    <row r="32" spans="1:12" ht="30" customHeight="1" x14ac:dyDescent="0.25">
      <c r="A32" s="252"/>
      <c r="B32" s="225"/>
      <c r="C32" s="219"/>
      <c r="D32" s="219"/>
      <c r="E32" s="226"/>
      <c r="F32" s="226"/>
    </row>
    <row r="33" spans="1:6" ht="30" customHeight="1" x14ac:dyDescent="0.25">
      <c r="A33" s="252"/>
      <c r="B33" s="225"/>
      <c r="C33" s="219"/>
      <c r="D33" s="219"/>
      <c r="E33" s="226"/>
      <c r="F33" s="226"/>
    </row>
    <row r="34" spans="1:6" ht="30" customHeight="1" x14ac:dyDescent="0.25">
      <c r="A34" s="252"/>
      <c r="B34" s="225"/>
      <c r="C34" s="219"/>
      <c r="D34" s="219"/>
      <c r="E34" s="226"/>
      <c r="F34" s="226"/>
    </row>
    <row r="35" spans="1:6" ht="30" customHeight="1" x14ac:dyDescent="0.25">
      <c r="A35" s="252"/>
      <c r="B35" s="225"/>
      <c r="C35" s="219"/>
      <c r="D35" s="219"/>
      <c r="E35" s="226"/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2150</v>
      </c>
    </row>
    <row r="44" spans="1:6" ht="30" customHeight="1" x14ac:dyDescent="0.25">
      <c r="A44" s="259" t="s">
        <v>11</v>
      </c>
      <c r="B44" s="259">
        <f>COUNTIF($C$3:$C$42,H2)</f>
        <v>12</v>
      </c>
      <c r="C44" s="260">
        <f>SUMIF($C$3:$C$41,H2,$B$3:$B$41)</f>
        <v>2400</v>
      </c>
      <c r="D44" s="259"/>
      <c r="E44" s="259" t="s">
        <v>4</v>
      </c>
      <c r="F44" s="260">
        <f>SUMIF($D$3:$D$42,I2,$B$3:$B$42)</f>
        <v>550</v>
      </c>
    </row>
    <row r="45" spans="1:6" ht="30" customHeight="1" x14ac:dyDescent="0.25">
      <c r="A45" s="259" t="s">
        <v>29</v>
      </c>
      <c r="B45" s="259">
        <f>COUNTIF($C$3:$C$42,H3)</f>
        <v>11</v>
      </c>
      <c r="C45" s="260">
        <f>SUMIF($C$3:$C$41,H3,$B$3:$B$41)</f>
        <v>1600</v>
      </c>
      <c r="D45" s="259"/>
      <c r="E45" s="261" t="s">
        <v>1814</v>
      </c>
      <c r="F45" s="260">
        <f>SUMIF($D$3:$D$42,I5,$B$3:$B$42)</f>
        <v>1300</v>
      </c>
    </row>
    <row r="46" spans="1:6" ht="30" customHeight="1" x14ac:dyDescent="0.25">
      <c r="A46" s="259" t="s">
        <v>8</v>
      </c>
      <c r="B46" s="259">
        <f>COUNTIF($C$3:$C$42,H4)</f>
        <v>0</v>
      </c>
      <c r="C46" s="260">
        <f>SUMIF($C$3:$C$41,H4,$B$3:$B$41)</f>
        <v>0</v>
      </c>
      <c r="D46" s="259"/>
      <c r="E46" s="259"/>
      <c r="F46" s="260"/>
    </row>
    <row r="47" spans="1:6" ht="30" customHeight="1" x14ac:dyDescent="0.25">
      <c r="A47" s="262" t="s">
        <v>23</v>
      </c>
      <c r="B47" s="262">
        <f>SUM(B43:B46)</f>
        <v>23</v>
      </c>
      <c r="C47" s="263">
        <f>SUM(C43:C46)</f>
        <v>4000</v>
      </c>
      <c r="D47" s="262"/>
      <c r="E47" s="264"/>
      <c r="F47" s="265"/>
    </row>
    <row r="48" spans="1:6" ht="30" customHeight="1" x14ac:dyDescent="0.25">
      <c r="A48" s="259" t="s">
        <v>25</v>
      </c>
      <c r="B48" s="262">
        <f>COUNTIF($E$3:$E$41,H6)</f>
        <v>12</v>
      </c>
      <c r="C48" s="322"/>
      <c r="D48" s="323"/>
      <c r="E48" s="323"/>
      <c r="F48" s="324"/>
    </row>
    <row r="49" spans="1:6" ht="30" customHeight="1" x14ac:dyDescent="0.25">
      <c r="A49" s="259" t="s">
        <v>24</v>
      </c>
      <c r="B49" s="262">
        <f>COUNTIF($E$3:$E$41,H7)</f>
        <v>10</v>
      </c>
      <c r="C49" s="325"/>
      <c r="D49" s="326"/>
      <c r="E49" s="326"/>
      <c r="F49" s="327"/>
    </row>
    <row r="50" spans="1:6" ht="30" customHeight="1" x14ac:dyDescent="0.25">
      <c r="A50" s="259" t="s">
        <v>26</v>
      </c>
      <c r="B50" s="262">
        <f>COUNTIF($E$3:$E$41,H9)</f>
        <v>1</v>
      </c>
      <c r="C50" s="328"/>
      <c r="D50" s="329"/>
      <c r="E50" s="329"/>
      <c r="F50" s="330"/>
    </row>
    <row r="51" spans="1:6" x14ac:dyDescent="0.25">
      <c r="A51" s="29"/>
      <c r="B51" s="29"/>
      <c r="C51" s="29"/>
      <c r="D51" s="29"/>
      <c r="E51" s="34"/>
      <c r="F51" s="34"/>
    </row>
  </sheetData>
  <mergeCells count="3">
    <mergeCell ref="A1:D1"/>
    <mergeCell ref="E1:F1"/>
    <mergeCell ref="C48:F50"/>
  </mergeCells>
  <dataValidations count="3">
    <dataValidation type="list" allowBlank="1" showInputMessage="1" showErrorMessage="1" sqref="E3:E42">
      <formula1>$H$6:$H$9</formula1>
    </dataValidation>
    <dataValidation type="list" allowBlank="1" showInputMessage="1" showErrorMessage="1" sqref="D3:D42">
      <formula1>$I$1:$I$5</formula1>
    </dataValidation>
    <dataValidation type="list" allowBlank="1" showInputMessage="1" showErrorMessage="1" sqref="C3:C42">
      <formula1>$H$1:$H$5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zoomScale="70" zoomScaleNormal="70" workbookViewId="0">
      <selection activeCell="E35" sqref="E35"/>
    </sheetView>
  </sheetViews>
  <sheetFormatPr defaultRowHeight="15" x14ac:dyDescent="0.25"/>
  <cols>
    <col min="1" max="1" width="50.140625" customWidth="1"/>
    <col min="2" max="2" width="14.42578125" customWidth="1"/>
    <col min="3" max="3" width="19.140625" customWidth="1"/>
    <col min="4" max="4" width="16.5703125" customWidth="1"/>
    <col min="5" max="5" width="33.42578125" style="1" customWidth="1"/>
    <col min="6" max="6" width="60.5703125" style="1" customWidth="1"/>
    <col min="7" max="7" width="0.28515625" customWidth="1"/>
    <col min="8" max="8" width="12.140625" hidden="1" customWidth="1"/>
    <col min="9" max="9" width="16.28515625" hidden="1" customWidth="1"/>
    <col min="10" max="10" width="16.28515625" customWidth="1"/>
    <col min="11" max="11" width="15.42578125" customWidth="1"/>
    <col min="12" max="13" width="12.7109375" customWidth="1"/>
  </cols>
  <sheetData>
    <row r="1" spans="1:13" ht="30" customHeight="1" x14ac:dyDescent="0.25">
      <c r="A1" s="317" t="s">
        <v>72</v>
      </c>
      <c r="B1" s="318"/>
      <c r="C1" s="318"/>
      <c r="D1" s="319"/>
      <c r="E1" s="320" t="s">
        <v>4898</v>
      </c>
      <c r="F1" s="321"/>
      <c r="G1" s="32"/>
      <c r="H1" s="133" t="s">
        <v>12</v>
      </c>
      <c r="I1" s="133" t="s">
        <v>16</v>
      </c>
      <c r="J1" s="29"/>
      <c r="K1" s="29"/>
      <c r="L1" s="55"/>
    </row>
    <row r="2" spans="1:13" ht="39" customHeight="1" x14ac:dyDescent="0.25">
      <c r="A2" s="42" t="s">
        <v>1</v>
      </c>
      <c r="B2" s="43" t="s">
        <v>4606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133" t="s">
        <v>11</v>
      </c>
      <c r="I2" s="133" t="s">
        <v>4</v>
      </c>
      <c r="J2" s="29"/>
      <c r="K2" s="29"/>
      <c r="L2" s="55"/>
    </row>
    <row r="3" spans="1:13" ht="30" customHeight="1" x14ac:dyDescent="0.25">
      <c r="A3" s="224" t="s">
        <v>3171</v>
      </c>
      <c r="B3" s="225">
        <v>200</v>
      </c>
      <c r="C3" s="219" t="s">
        <v>11</v>
      </c>
      <c r="D3" s="219" t="s">
        <v>16</v>
      </c>
      <c r="E3" s="226" t="s">
        <v>2</v>
      </c>
      <c r="F3" s="227"/>
      <c r="G3" s="29"/>
      <c r="H3" s="133" t="s">
        <v>13</v>
      </c>
      <c r="I3" s="133" t="s">
        <v>17</v>
      </c>
      <c r="J3" s="29"/>
      <c r="K3" s="29"/>
      <c r="L3" s="55"/>
    </row>
    <row r="4" spans="1:13" ht="30" customHeight="1" x14ac:dyDescent="0.25">
      <c r="A4" s="224" t="s">
        <v>4904</v>
      </c>
      <c r="B4" s="225">
        <v>150</v>
      </c>
      <c r="C4" s="219" t="s">
        <v>13</v>
      </c>
      <c r="D4" s="219" t="s">
        <v>4</v>
      </c>
      <c r="E4" s="226" t="s">
        <v>0</v>
      </c>
      <c r="F4" s="227"/>
      <c r="G4" s="29"/>
      <c r="H4" s="133" t="s">
        <v>6</v>
      </c>
      <c r="I4" s="133" t="s">
        <v>2086</v>
      </c>
      <c r="J4" s="29"/>
      <c r="K4" s="29"/>
      <c r="L4" s="331"/>
      <c r="M4" s="332"/>
    </row>
    <row r="5" spans="1:13" ht="30" customHeight="1" x14ac:dyDescent="0.25">
      <c r="A5" s="224" t="s">
        <v>4899</v>
      </c>
      <c r="B5" s="225">
        <v>200</v>
      </c>
      <c r="C5" s="219" t="s">
        <v>11</v>
      </c>
      <c r="D5" s="219" t="s">
        <v>16</v>
      </c>
      <c r="E5" s="226" t="s">
        <v>32</v>
      </c>
      <c r="F5" s="227"/>
      <c r="G5" s="29"/>
      <c r="H5" s="133" t="s">
        <v>0</v>
      </c>
      <c r="I5" s="133"/>
      <c r="J5" s="29"/>
      <c r="K5" s="29"/>
      <c r="L5" s="331"/>
      <c r="M5" s="332"/>
    </row>
    <row r="6" spans="1:13" ht="30" customHeight="1" x14ac:dyDescent="0.25">
      <c r="A6" s="224" t="s">
        <v>4900</v>
      </c>
      <c r="B6" s="250">
        <v>150</v>
      </c>
      <c r="C6" s="219" t="s">
        <v>13</v>
      </c>
      <c r="D6" s="219" t="s">
        <v>4</v>
      </c>
      <c r="E6" s="226" t="s">
        <v>0</v>
      </c>
      <c r="F6" s="227"/>
      <c r="G6" s="29"/>
      <c r="H6" s="133" t="s">
        <v>2</v>
      </c>
      <c r="I6" s="133"/>
      <c r="J6" s="29"/>
      <c r="K6" s="29"/>
      <c r="L6" s="331"/>
      <c r="M6" s="332"/>
    </row>
    <row r="7" spans="1:13" ht="30" customHeight="1" x14ac:dyDescent="0.25">
      <c r="A7" s="224" t="s">
        <v>4902</v>
      </c>
      <c r="B7" s="225">
        <v>150</v>
      </c>
      <c r="C7" s="219" t="s">
        <v>13</v>
      </c>
      <c r="D7" s="219" t="s">
        <v>16</v>
      </c>
      <c r="E7" s="226" t="s">
        <v>0</v>
      </c>
      <c r="F7" s="227"/>
      <c r="G7" s="30"/>
      <c r="H7" s="133" t="s">
        <v>32</v>
      </c>
      <c r="I7" s="134"/>
      <c r="J7" s="29"/>
      <c r="K7" s="29"/>
      <c r="L7" s="331"/>
      <c r="M7" s="332"/>
    </row>
    <row r="8" spans="1:13" ht="30" customHeight="1" x14ac:dyDescent="0.25">
      <c r="A8" s="224" t="s">
        <v>4901</v>
      </c>
      <c r="B8" s="225">
        <v>200</v>
      </c>
      <c r="C8" s="219" t="s">
        <v>11</v>
      </c>
      <c r="D8" s="219" t="s">
        <v>2086</v>
      </c>
      <c r="E8" s="226" t="s">
        <v>2</v>
      </c>
      <c r="F8" s="227"/>
      <c r="G8" s="68"/>
      <c r="H8" s="253" t="s">
        <v>1458</v>
      </c>
      <c r="I8" s="68"/>
      <c r="J8" s="32"/>
      <c r="K8" s="29"/>
      <c r="L8" s="333"/>
      <c r="M8" s="332"/>
    </row>
    <row r="9" spans="1:13" ht="30" customHeight="1" x14ac:dyDescent="0.25">
      <c r="A9" s="224" t="s">
        <v>4903</v>
      </c>
      <c r="B9" s="225">
        <v>200</v>
      </c>
      <c r="C9" s="219" t="s">
        <v>11</v>
      </c>
      <c r="D9" s="219" t="s">
        <v>16</v>
      </c>
      <c r="E9" s="226" t="s">
        <v>2</v>
      </c>
      <c r="F9" s="227"/>
      <c r="G9" s="30"/>
      <c r="H9" s="135"/>
      <c r="I9" s="136"/>
      <c r="J9" s="29"/>
      <c r="K9" s="29"/>
      <c r="L9" s="334"/>
      <c r="M9" s="332"/>
    </row>
    <row r="10" spans="1:13" ht="30" customHeight="1" x14ac:dyDescent="0.25">
      <c r="A10" s="224" t="s">
        <v>2261</v>
      </c>
      <c r="B10" s="225">
        <v>150</v>
      </c>
      <c r="C10" s="219" t="s">
        <v>13</v>
      </c>
      <c r="D10" s="219" t="s">
        <v>4</v>
      </c>
      <c r="E10" s="226" t="s">
        <v>0</v>
      </c>
      <c r="F10" s="227"/>
      <c r="G10" s="30"/>
      <c r="H10" s="135"/>
      <c r="I10" s="136"/>
      <c r="J10" s="29"/>
      <c r="K10" s="29"/>
      <c r="L10" s="331"/>
      <c r="M10" s="332"/>
    </row>
    <row r="11" spans="1:13" s="70" customFormat="1" ht="30" customHeight="1" x14ac:dyDescent="0.25">
      <c r="A11" s="224" t="s">
        <v>4905</v>
      </c>
      <c r="B11" s="225">
        <v>200</v>
      </c>
      <c r="C11" s="219" t="s">
        <v>11</v>
      </c>
      <c r="D11" s="219" t="s">
        <v>16</v>
      </c>
      <c r="E11" s="226" t="s">
        <v>2</v>
      </c>
      <c r="F11" s="227"/>
      <c r="G11" s="68"/>
      <c r="H11" s="68"/>
      <c r="I11" s="68"/>
      <c r="J11" s="32"/>
      <c r="K11" s="32"/>
      <c r="L11" s="331"/>
      <c r="M11" s="332"/>
    </row>
    <row r="12" spans="1:13" ht="30" customHeight="1" x14ac:dyDescent="0.25">
      <c r="A12" s="224" t="s">
        <v>4906</v>
      </c>
      <c r="B12" s="225">
        <v>200</v>
      </c>
      <c r="C12" s="219" t="s">
        <v>11</v>
      </c>
      <c r="D12" s="219" t="s">
        <v>16</v>
      </c>
      <c r="E12" s="226" t="s">
        <v>2</v>
      </c>
      <c r="F12" s="227"/>
      <c r="G12" s="68"/>
      <c r="H12" s="30"/>
      <c r="I12" s="30"/>
      <c r="J12" s="29"/>
      <c r="K12" s="29"/>
      <c r="L12" s="331"/>
      <c r="M12" s="332"/>
    </row>
    <row r="13" spans="1:13" ht="30" customHeight="1" x14ac:dyDescent="0.25">
      <c r="A13" s="237" t="s">
        <v>4907</v>
      </c>
      <c r="B13" s="225">
        <v>200</v>
      </c>
      <c r="C13" s="219" t="s">
        <v>11</v>
      </c>
      <c r="D13" s="219" t="s">
        <v>2086</v>
      </c>
      <c r="E13" s="226" t="s">
        <v>2</v>
      </c>
      <c r="F13" s="227"/>
      <c r="G13" s="30"/>
      <c r="H13" s="30"/>
      <c r="I13" s="30"/>
      <c r="J13" s="29"/>
      <c r="K13" s="29"/>
      <c r="L13" s="331"/>
      <c r="M13" s="332"/>
    </row>
    <row r="14" spans="1:13" s="82" customFormat="1" ht="30" customHeight="1" x14ac:dyDescent="0.25">
      <c r="A14" s="238" t="s">
        <v>3080</v>
      </c>
      <c r="B14" s="228">
        <v>200</v>
      </c>
      <c r="C14" s="229" t="s">
        <v>11</v>
      </c>
      <c r="D14" s="229" t="s">
        <v>16</v>
      </c>
      <c r="E14" s="230" t="s">
        <v>2</v>
      </c>
      <c r="F14" s="230"/>
      <c r="G14" s="80"/>
      <c r="H14" s="80"/>
      <c r="I14" s="80"/>
      <c r="J14" s="288"/>
      <c r="K14" s="288"/>
      <c r="L14" s="331"/>
      <c r="M14" s="332"/>
    </row>
    <row r="15" spans="1:13" s="70" customFormat="1" ht="30" customHeight="1" x14ac:dyDescent="0.25">
      <c r="A15" s="224" t="s">
        <v>4767</v>
      </c>
      <c r="B15" s="225">
        <v>200</v>
      </c>
      <c r="C15" s="219" t="s">
        <v>11</v>
      </c>
      <c r="D15" s="219" t="s">
        <v>16</v>
      </c>
      <c r="E15" s="226" t="s">
        <v>2</v>
      </c>
      <c r="F15" s="226"/>
      <c r="G15" s="68"/>
      <c r="H15" s="68"/>
      <c r="I15" s="68"/>
      <c r="J15" s="32"/>
      <c r="K15" s="32"/>
      <c r="L15" s="331"/>
      <c r="M15" s="332"/>
    </row>
    <row r="16" spans="1:13" ht="30" customHeight="1" x14ac:dyDescent="0.25">
      <c r="A16" s="224" t="s">
        <v>4908</v>
      </c>
      <c r="B16" s="225">
        <v>200</v>
      </c>
      <c r="C16" s="219" t="s">
        <v>11</v>
      </c>
      <c r="D16" s="219" t="s">
        <v>16</v>
      </c>
      <c r="E16" s="226" t="s">
        <v>2</v>
      </c>
      <c r="F16" s="226"/>
      <c r="G16" s="30"/>
      <c r="H16" s="30"/>
      <c r="I16" s="30"/>
      <c r="J16" s="29"/>
      <c r="K16" s="29"/>
      <c r="L16" s="331"/>
      <c r="M16" s="332"/>
    </row>
    <row r="17" spans="1:13" ht="30" customHeight="1" x14ac:dyDescent="0.25">
      <c r="A17" s="224" t="s">
        <v>4909</v>
      </c>
      <c r="B17" s="225">
        <v>150</v>
      </c>
      <c r="C17" s="219" t="s">
        <v>13</v>
      </c>
      <c r="D17" s="219" t="s">
        <v>16</v>
      </c>
      <c r="E17" s="226" t="s">
        <v>0</v>
      </c>
      <c r="F17" s="226"/>
      <c r="I17" s="29"/>
      <c r="L17" s="332"/>
      <c r="M17" s="332"/>
    </row>
    <row r="18" spans="1:13" ht="30" customHeight="1" x14ac:dyDescent="0.25">
      <c r="A18" s="224" t="s">
        <v>4910</v>
      </c>
      <c r="B18" s="225">
        <v>150</v>
      </c>
      <c r="C18" s="219" t="s">
        <v>13</v>
      </c>
      <c r="D18" s="219" t="s">
        <v>16</v>
      </c>
      <c r="E18" s="226" t="s">
        <v>0</v>
      </c>
      <c r="F18" s="226"/>
      <c r="I18" s="29"/>
    </row>
    <row r="19" spans="1:13" ht="30" customHeight="1" x14ac:dyDescent="0.25">
      <c r="A19" s="224" t="s">
        <v>4911</v>
      </c>
      <c r="B19" s="225">
        <v>150</v>
      </c>
      <c r="C19" s="219" t="s">
        <v>13</v>
      </c>
      <c r="D19" s="219" t="s">
        <v>2086</v>
      </c>
      <c r="E19" s="226" t="s">
        <v>0</v>
      </c>
      <c r="F19" s="226"/>
      <c r="I19" s="29"/>
    </row>
    <row r="20" spans="1:13" ht="30" customHeight="1" x14ac:dyDescent="0.25">
      <c r="A20" s="236" t="s">
        <v>4912</v>
      </c>
      <c r="B20" s="250">
        <v>165</v>
      </c>
      <c r="C20" s="233" t="s">
        <v>11</v>
      </c>
      <c r="D20" s="233" t="s">
        <v>16</v>
      </c>
      <c r="E20" s="251" t="s">
        <v>2</v>
      </c>
      <c r="F20" s="226" t="s">
        <v>4917</v>
      </c>
      <c r="I20" s="29"/>
    </row>
    <row r="21" spans="1:13" ht="30" customHeight="1" x14ac:dyDescent="0.25">
      <c r="A21" s="224" t="s">
        <v>4913</v>
      </c>
      <c r="B21" s="225">
        <v>150</v>
      </c>
      <c r="C21" s="219" t="s">
        <v>13</v>
      </c>
      <c r="D21" s="219" t="s">
        <v>16</v>
      </c>
      <c r="E21" s="226" t="s">
        <v>0</v>
      </c>
      <c r="F21" s="226"/>
      <c r="I21" s="29"/>
    </row>
    <row r="22" spans="1:13" ht="30" customHeight="1" x14ac:dyDescent="0.25">
      <c r="A22" s="224" t="s">
        <v>154</v>
      </c>
      <c r="B22" s="225">
        <v>200</v>
      </c>
      <c r="C22" s="219" t="s">
        <v>11</v>
      </c>
      <c r="D22" s="219" t="s">
        <v>16</v>
      </c>
      <c r="E22" s="226" t="s">
        <v>2</v>
      </c>
      <c r="F22" s="226"/>
      <c r="I22" s="29"/>
    </row>
    <row r="23" spans="1:13" ht="30" customHeight="1" x14ac:dyDescent="0.25">
      <c r="A23" s="224" t="s">
        <v>4914</v>
      </c>
      <c r="B23" s="225">
        <v>150</v>
      </c>
      <c r="C23" s="219" t="s">
        <v>13</v>
      </c>
      <c r="D23" s="219" t="s">
        <v>16</v>
      </c>
      <c r="E23" s="226" t="s">
        <v>0</v>
      </c>
      <c r="F23" s="226"/>
    </row>
    <row r="24" spans="1:13" ht="30" customHeight="1" x14ac:dyDescent="0.25">
      <c r="A24" s="224" t="s">
        <v>4915</v>
      </c>
      <c r="B24" s="225">
        <v>150</v>
      </c>
      <c r="C24" s="219" t="s">
        <v>13</v>
      </c>
      <c r="D24" s="219" t="s">
        <v>2086</v>
      </c>
      <c r="E24" s="226" t="s">
        <v>0</v>
      </c>
      <c r="F24" s="226"/>
    </row>
    <row r="25" spans="1:13" ht="30" customHeight="1" x14ac:dyDescent="0.25">
      <c r="A25" s="224" t="s">
        <v>4926</v>
      </c>
      <c r="B25" s="225">
        <v>150</v>
      </c>
      <c r="C25" s="219" t="s">
        <v>13</v>
      </c>
      <c r="D25" s="219" t="s">
        <v>2086</v>
      </c>
      <c r="E25" s="226" t="s">
        <v>0</v>
      </c>
      <c r="F25" s="226"/>
    </row>
    <row r="26" spans="1:13" ht="30" customHeight="1" x14ac:dyDescent="0.25">
      <c r="A26" s="252" t="s">
        <v>4916</v>
      </c>
      <c r="B26" s="225">
        <v>200</v>
      </c>
      <c r="C26" s="219" t="s">
        <v>11</v>
      </c>
      <c r="D26" s="219" t="s">
        <v>16</v>
      </c>
      <c r="E26" s="226" t="s">
        <v>2</v>
      </c>
      <c r="F26" s="226"/>
    </row>
    <row r="27" spans="1:13" ht="30" customHeight="1" x14ac:dyDescent="0.25">
      <c r="A27" s="252" t="s">
        <v>4919</v>
      </c>
      <c r="B27" s="225">
        <v>200</v>
      </c>
      <c r="C27" s="219" t="s">
        <v>11</v>
      </c>
      <c r="D27" s="219" t="s">
        <v>16</v>
      </c>
      <c r="E27" s="226" t="s">
        <v>2</v>
      </c>
      <c r="F27" s="226"/>
    </row>
    <row r="28" spans="1:13" ht="30" customHeight="1" x14ac:dyDescent="0.25">
      <c r="A28" s="252" t="s">
        <v>4918</v>
      </c>
      <c r="B28" s="225">
        <v>150</v>
      </c>
      <c r="C28" s="219" t="s">
        <v>11</v>
      </c>
      <c r="D28" s="219" t="s">
        <v>2086</v>
      </c>
      <c r="E28" s="226" t="s">
        <v>2</v>
      </c>
      <c r="F28" s="226" t="s">
        <v>4923</v>
      </c>
    </row>
    <row r="29" spans="1:13" s="29" customFormat="1" ht="30" customHeight="1" x14ac:dyDescent="0.25">
      <c r="A29" s="252" t="s">
        <v>4920</v>
      </c>
      <c r="B29" s="225">
        <v>200</v>
      </c>
      <c r="C29" s="219" t="s">
        <v>11</v>
      </c>
      <c r="D29" s="219" t="s">
        <v>16</v>
      </c>
      <c r="E29" s="226" t="s">
        <v>2</v>
      </c>
      <c r="F29" s="226" t="s">
        <v>4142</v>
      </c>
    </row>
    <row r="30" spans="1:13" ht="30" customHeight="1" x14ac:dyDescent="0.25">
      <c r="A30" s="252" t="s">
        <v>4921</v>
      </c>
      <c r="B30" s="225">
        <v>200</v>
      </c>
      <c r="C30" s="219" t="s">
        <v>11</v>
      </c>
      <c r="D30" s="219" t="s">
        <v>16</v>
      </c>
      <c r="E30" s="226" t="s">
        <v>2</v>
      </c>
      <c r="F30" s="226"/>
    </row>
    <row r="31" spans="1:13" ht="30" customHeight="1" x14ac:dyDescent="0.25">
      <c r="A31" s="252" t="s">
        <v>3266</v>
      </c>
      <c r="B31" s="225">
        <v>200</v>
      </c>
      <c r="C31" s="219" t="s">
        <v>11</v>
      </c>
      <c r="D31" s="219" t="s">
        <v>16</v>
      </c>
      <c r="E31" s="226" t="s">
        <v>2</v>
      </c>
      <c r="F31" s="226" t="s">
        <v>134</v>
      </c>
    </row>
    <row r="32" spans="1:13" ht="30" customHeight="1" x14ac:dyDescent="0.25">
      <c r="A32" s="252" t="s">
        <v>4922</v>
      </c>
      <c r="B32" s="225">
        <v>150</v>
      </c>
      <c r="C32" s="219" t="s">
        <v>13</v>
      </c>
      <c r="D32" s="219" t="s">
        <v>2086</v>
      </c>
      <c r="E32" s="226" t="s">
        <v>0</v>
      </c>
      <c r="F32" s="226"/>
    </row>
    <row r="33" spans="1:6" ht="30" customHeight="1" x14ac:dyDescent="0.25">
      <c r="A33" s="252" t="s">
        <v>1046</v>
      </c>
      <c r="B33" s="225">
        <v>200</v>
      </c>
      <c r="C33" s="219" t="s">
        <v>11</v>
      </c>
      <c r="D33" s="219" t="s">
        <v>2086</v>
      </c>
      <c r="E33" s="226" t="s">
        <v>2</v>
      </c>
      <c r="F33" s="226"/>
    </row>
    <row r="34" spans="1:6" ht="30" customHeight="1" x14ac:dyDescent="0.25">
      <c r="A34" s="252" t="s">
        <v>4924</v>
      </c>
      <c r="B34" s="225">
        <v>150</v>
      </c>
      <c r="C34" s="219" t="s">
        <v>13</v>
      </c>
      <c r="D34" s="219" t="s">
        <v>2086</v>
      </c>
      <c r="E34" s="226" t="s">
        <v>0</v>
      </c>
      <c r="F34" s="226"/>
    </row>
    <row r="35" spans="1:6" ht="30" customHeight="1" x14ac:dyDescent="0.25">
      <c r="A35" s="252" t="s">
        <v>4925</v>
      </c>
      <c r="B35" s="225">
        <v>150</v>
      </c>
      <c r="C35" s="219" t="s">
        <v>13</v>
      </c>
      <c r="D35" s="219" t="s">
        <v>16</v>
      </c>
      <c r="E35" s="226" t="s">
        <v>0</v>
      </c>
      <c r="F35" s="226"/>
    </row>
    <row r="36" spans="1:6" ht="30" customHeight="1" x14ac:dyDescent="0.25">
      <c r="A36" s="252"/>
      <c r="B36" s="225"/>
      <c r="C36" s="219"/>
      <c r="D36" s="219"/>
      <c r="E36" s="226"/>
      <c r="F36" s="226"/>
    </row>
    <row r="37" spans="1:6" ht="30" customHeight="1" x14ac:dyDescent="0.25">
      <c r="A37" s="252"/>
      <c r="B37" s="225"/>
      <c r="C37" s="219"/>
      <c r="D37" s="219"/>
      <c r="E37" s="226"/>
      <c r="F37" s="226"/>
    </row>
    <row r="38" spans="1:6" ht="30" customHeight="1" x14ac:dyDescent="0.25">
      <c r="A38" s="252"/>
      <c r="B38" s="225"/>
      <c r="C38" s="219"/>
      <c r="D38" s="219"/>
      <c r="E38" s="226"/>
      <c r="F38" s="226"/>
    </row>
    <row r="39" spans="1:6" ht="30" customHeight="1" x14ac:dyDescent="0.25">
      <c r="A39" s="252"/>
      <c r="B39" s="225"/>
      <c r="C39" s="219"/>
      <c r="D39" s="219"/>
      <c r="E39" s="226"/>
      <c r="F39" s="226"/>
    </row>
    <row r="40" spans="1:6" ht="30" customHeight="1" x14ac:dyDescent="0.25">
      <c r="A40" s="252"/>
      <c r="B40" s="225"/>
      <c r="C40" s="219"/>
      <c r="D40" s="219"/>
      <c r="E40" s="226"/>
      <c r="F40" s="226"/>
    </row>
    <row r="41" spans="1:6" ht="30" customHeight="1" x14ac:dyDescent="0.25">
      <c r="A41" s="224"/>
      <c r="B41" s="225"/>
      <c r="C41" s="219"/>
      <c r="D41" s="219"/>
      <c r="E41" s="226"/>
      <c r="F41" s="226"/>
    </row>
    <row r="42" spans="1:6" ht="30" customHeight="1" x14ac:dyDescent="0.25">
      <c r="A42" s="283"/>
      <c r="B42" s="284"/>
      <c r="C42" s="285"/>
      <c r="D42" s="285"/>
      <c r="E42" s="286"/>
      <c r="F42" s="286"/>
    </row>
    <row r="43" spans="1:6" ht="30" customHeight="1" x14ac:dyDescent="0.25">
      <c r="A43" s="257" t="s">
        <v>10</v>
      </c>
      <c r="B43" s="257">
        <f>COUNTIF($C$3:$C$42,H1)</f>
        <v>0</v>
      </c>
      <c r="C43" s="258">
        <f>SUMIF($C$3:$C$41,H1,$B$3:$B$41)</f>
        <v>0</v>
      </c>
      <c r="D43" s="257"/>
      <c r="E43" s="257" t="s">
        <v>16</v>
      </c>
      <c r="F43" s="258">
        <f>SUMIF($D$3:$D$42,I1,$B$3:$B$42)</f>
        <v>3865</v>
      </c>
    </row>
    <row r="44" spans="1:6" ht="30" customHeight="1" x14ac:dyDescent="0.25">
      <c r="A44" s="259" t="s">
        <v>11</v>
      </c>
      <c r="B44" s="259">
        <f>COUNTIF($C$3:$C$42,H2)</f>
        <v>19</v>
      </c>
      <c r="C44" s="260">
        <f>SUMIF($C$3:$C$41,H2,$B$3:$B$41)</f>
        <v>3715</v>
      </c>
      <c r="D44" s="259"/>
      <c r="E44" s="259" t="s">
        <v>4</v>
      </c>
      <c r="F44" s="260">
        <f>SUMIF($D$3:$D$42,I2,$B$3:$B$42)</f>
        <v>450</v>
      </c>
    </row>
    <row r="45" spans="1:6" ht="30" customHeight="1" x14ac:dyDescent="0.25">
      <c r="A45" s="259" t="s">
        <v>29</v>
      </c>
      <c r="B45" s="259">
        <f>COUNTIF($C$3:$C$42,H3)</f>
        <v>14</v>
      </c>
      <c r="C45" s="260">
        <f>SUMIF($C$3:$C$41,H3,$B$3:$B$41)</f>
        <v>2100</v>
      </c>
      <c r="D45" s="259"/>
      <c r="E45" s="261" t="s">
        <v>1814</v>
      </c>
      <c r="F45" s="260">
        <f>SUMIF($D$3:$D$42,I4,$B$3:$B$42)</f>
        <v>1500</v>
      </c>
    </row>
    <row r="46" spans="1:6" ht="30" customHeight="1" x14ac:dyDescent="0.25">
      <c r="A46" s="259" t="s">
        <v>8</v>
      </c>
      <c r="B46" s="259">
        <f>COUNTIF($C$3:$C$42,#REF!)</f>
        <v>0</v>
      </c>
      <c r="C46" s="260">
        <f>SUMIF($C$3:$C$41,#REF!,$B$3:$B$41)</f>
        <v>0</v>
      </c>
      <c r="D46" s="259"/>
      <c r="E46" s="259"/>
      <c r="F46" s="260"/>
    </row>
    <row r="47" spans="1:6" ht="30" customHeight="1" x14ac:dyDescent="0.25">
      <c r="A47" s="262" t="s">
        <v>23</v>
      </c>
      <c r="B47" s="262">
        <f>SUM(B43:B46)</f>
        <v>33</v>
      </c>
      <c r="C47" s="263">
        <f>SUM(C43:C46)</f>
        <v>5815</v>
      </c>
      <c r="D47" s="262"/>
      <c r="E47" s="264"/>
      <c r="F47" s="265"/>
    </row>
    <row r="48" spans="1:6" ht="30" customHeight="1" x14ac:dyDescent="0.25">
      <c r="A48" s="259" t="s">
        <v>25</v>
      </c>
      <c r="B48" s="262">
        <f>COUNTIF($E$3:$E$41,H5)</f>
        <v>14</v>
      </c>
      <c r="C48" s="322"/>
      <c r="D48" s="323"/>
      <c r="E48" s="323"/>
      <c r="F48" s="324"/>
    </row>
    <row r="49" spans="1:6" ht="30" customHeight="1" x14ac:dyDescent="0.25">
      <c r="A49" s="259" t="s">
        <v>24</v>
      </c>
      <c r="B49" s="262">
        <f>COUNTIF($E$3:$E$41,H6)</f>
        <v>18</v>
      </c>
      <c r="C49" s="325"/>
      <c r="D49" s="326"/>
      <c r="E49" s="326"/>
      <c r="F49" s="327"/>
    </row>
    <row r="50" spans="1:6" ht="30" customHeight="1" x14ac:dyDescent="0.25">
      <c r="A50" s="259" t="s">
        <v>26</v>
      </c>
      <c r="B50" s="262">
        <f>COUNTIF($E$3:$E$41,H8)</f>
        <v>0</v>
      </c>
      <c r="C50" s="328"/>
      <c r="D50" s="329"/>
      <c r="E50" s="329"/>
      <c r="F50" s="330"/>
    </row>
    <row r="51" spans="1:6" x14ac:dyDescent="0.25">
      <c r="A51" s="29"/>
      <c r="B51" s="29"/>
      <c r="C51" s="29"/>
      <c r="D51" s="29"/>
      <c r="E51" s="34"/>
      <c r="F51" s="34"/>
    </row>
  </sheetData>
  <mergeCells count="3">
    <mergeCell ref="A1:D1"/>
    <mergeCell ref="E1:F1"/>
    <mergeCell ref="C48:F50"/>
  </mergeCells>
  <dataValidations count="3">
    <dataValidation type="list" allowBlank="1" showInputMessage="1" showErrorMessage="1" sqref="C3:C42">
      <formula1>$H$1:$H$4</formula1>
    </dataValidation>
    <dataValidation type="list" allowBlank="1" showInputMessage="1" showErrorMessage="1" sqref="D3:D42">
      <formula1>$I$1:$I$4</formula1>
    </dataValidation>
    <dataValidation type="list" allowBlank="1" showInputMessage="1" showErrorMessage="1" sqref="E3:E42">
      <formula1>$H$5:$H$8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scale="44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6" sqref="C2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43531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493</v>
      </c>
      <c r="B3" s="22">
        <v>140</v>
      </c>
      <c r="C3" s="19" t="s">
        <v>11</v>
      </c>
      <c r="D3" s="19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497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494</v>
      </c>
      <c r="B5" s="22">
        <v>100</v>
      </c>
      <c r="C5" s="19" t="s">
        <v>13</v>
      </c>
      <c r="D5" s="19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495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496</v>
      </c>
      <c r="B7" s="7">
        <v>140</v>
      </c>
      <c r="C7" s="19" t="s">
        <v>11</v>
      </c>
      <c r="D7" s="19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498</v>
      </c>
      <c r="B8" s="12">
        <v>100</v>
      </c>
      <c r="C8" s="26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499</v>
      </c>
      <c r="B9" s="23">
        <v>100</v>
      </c>
      <c r="C9" s="26" t="s">
        <v>13</v>
      </c>
      <c r="D9" s="26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500</v>
      </c>
      <c r="B10" s="17">
        <v>140</v>
      </c>
      <c r="C10" s="19" t="s">
        <v>11</v>
      </c>
      <c r="D10" s="19" t="s">
        <v>16</v>
      </c>
      <c r="E10" s="3" t="s">
        <v>5</v>
      </c>
      <c r="F10" s="9" t="s">
        <v>502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501</v>
      </c>
      <c r="B11" s="23">
        <v>100</v>
      </c>
      <c r="C11" s="54" t="s">
        <v>13</v>
      </c>
      <c r="D11" s="26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503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504</v>
      </c>
      <c r="B13" s="22">
        <v>140</v>
      </c>
      <c r="C13" s="6" t="s">
        <v>11</v>
      </c>
      <c r="D13" s="6" t="s">
        <v>16</v>
      </c>
      <c r="E13" s="3" t="s">
        <v>2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13" t="s">
        <v>506</v>
      </c>
      <c r="B14" s="24">
        <v>140</v>
      </c>
      <c r="C14" s="52" t="s">
        <v>11</v>
      </c>
      <c r="D14" s="52" t="s">
        <v>16</v>
      </c>
      <c r="E14" s="10" t="s">
        <v>2</v>
      </c>
      <c r="F14" s="10"/>
      <c r="G14" s="30"/>
      <c r="H14" s="30"/>
      <c r="I14" s="30"/>
      <c r="J14" s="55"/>
      <c r="K14" s="55"/>
      <c r="L14" s="55"/>
    </row>
    <row r="15" spans="1:12" x14ac:dyDescent="0.25">
      <c r="A15" s="66" t="s">
        <v>516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507</v>
      </c>
      <c r="B16" s="7">
        <v>140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508</v>
      </c>
      <c r="B17" s="23">
        <v>140</v>
      </c>
      <c r="C17" s="54" t="s">
        <v>11</v>
      </c>
      <c r="D17" s="54" t="s">
        <v>16</v>
      </c>
      <c r="E17" s="25" t="s">
        <v>2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513</v>
      </c>
      <c r="B18" s="12">
        <v>140</v>
      </c>
      <c r="C18" s="54" t="s">
        <v>11</v>
      </c>
      <c r="D18" s="54" t="s">
        <v>16</v>
      </c>
      <c r="E18" s="25"/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509</v>
      </c>
      <c r="B19" s="12">
        <v>140</v>
      </c>
      <c r="C19" s="54" t="s">
        <v>11</v>
      </c>
      <c r="D19" s="54" t="s">
        <v>16</v>
      </c>
      <c r="E19" s="25" t="s">
        <v>2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511</v>
      </c>
      <c r="B20" s="12">
        <v>140</v>
      </c>
      <c r="C20" s="26" t="s">
        <v>11</v>
      </c>
      <c r="D20" s="26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8" t="s">
        <v>510</v>
      </c>
      <c r="B21" s="12">
        <v>140</v>
      </c>
      <c r="C21" s="54" t="s">
        <v>11</v>
      </c>
      <c r="D21" s="54" t="s">
        <v>16</v>
      </c>
      <c r="E21" s="25" t="s">
        <v>2</v>
      </c>
      <c r="F21" s="25"/>
      <c r="G21" s="30"/>
      <c r="H21" s="30"/>
      <c r="I21" s="30"/>
    </row>
    <row r="22" spans="1:12" x14ac:dyDescent="0.25">
      <c r="A22" s="4" t="s">
        <v>512</v>
      </c>
      <c r="B22" s="17">
        <v>140</v>
      </c>
      <c r="C22" s="6" t="s">
        <v>11</v>
      </c>
      <c r="D22" s="6" t="s">
        <v>16</v>
      </c>
      <c r="E22" s="3" t="s">
        <v>5</v>
      </c>
      <c r="F22" s="25" t="s">
        <v>515</v>
      </c>
      <c r="G22" s="30"/>
      <c r="H22" s="30"/>
      <c r="I22" s="30"/>
    </row>
    <row r="23" spans="1:12" x14ac:dyDescent="0.25">
      <c r="A23" s="4" t="s">
        <v>514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517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387</v>
      </c>
      <c r="B25" s="7"/>
      <c r="C25" s="19"/>
      <c r="D25" s="19"/>
      <c r="E25" s="3"/>
      <c r="F25" s="25"/>
      <c r="I25" s="29"/>
    </row>
    <row r="26" spans="1:12" x14ac:dyDescent="0.25">
      <c r="A26" s="4"/>
      <c r="B26" s="7"/>
      <c r="C26" s="6"/>
      <c r="D26" s="6"/>
      <c r="E26" s="3"/>
      <c r="F26" s="25"/>
      <c r="I26" s="29"/>
    </row>
    <row r="27" spans="1:12" x14ac:dyDescent="0.25">
      <c r="A27" s="4"/>
      <c r="B27" s="7"/>
      <c r="C27" s="19"/>
      <c r="D27" s="19"/>
      <c r="E27" s="3"/>
      <c r="F27" s="25"/>
      <c r="I27" s="29"/>
    </row>
    <row r="28" spans="1:12" x14ac:dyDescent="0.25">
      <c r="A28" s="4"/>
      <c r="B28" s="7"/>
      <c r="C28" s="19"/>
      <c r="D28" s="19"/>
      <c r="E28" s="3"/>
      <c r="F28" s="25"/>
      <c r="I28" s="29"/>
    </row>
    <row r="29" spans="1:12" x14ac:dyDescent="0.25">
      <c r="A29" s="4"/>
      <c r="B29" s="7"/>
      <c r="C29" s="6"/>
      <c r="D29" s="6"/>
      <c r="E29" s="3"/>
      <c r="F29" s="25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4"/>
      <c r="B31" s="7"/>
      <c r="C31" s="6"/>
      <c r="D31" s="6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6"/>
      <c r="D34" s="6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59"/>
      <c r="B59" s="60"/>
      <c r="C59" s="61"/>
      <c r="D59" s="61"/>
      <c r="E59" s="62"/>
      <c r="F59" s="63"/>
    </row>
    <row r="60" spans="1:9" x14ac:dyDescent="0.25">
      <c r="A60" s="296"/>
      <c r="B60" s="296"/>
      <c r="C60" s="296"/>
      <c r="D60" s="296"/>
      <c r="E60" s="296"/>
      <c r="F60" s="296"/>
      <c r="G60" s="296"/>
      <c r="H60" s="296"/>
      <c r="I60" s="296"/>
    </row>
    <row r="61" spans="1:9" ht="15" customHeight="1" x14ac:dyDescent="0.25">
      <c r="A61" s="64" t="s">
        <v>10</v>
      </c>
      <c r="B61" s="64">
        <f>COUNTIF($C$3:$C$60,H1)</f>
        <v>0</v>
      </c>
      <c r="C61" s="65">
        <f>SUMIF($C$3:$C$60,H1,$B$3:$B$60)</f>
        <v>0</v>
      </c>
      <c r="D61" s="64"/>
      <c r="E61" s="64" t="s">
        <v>19</v>
      </c>
      <c r="F61" s="65">
        <f>SUMIF($D$3:$D$52,I1,$B$3:$B$52)</f>
        <v>2720</v>
      </c>
    </row>
    <row r="62" spans="1:9" ht="15" customHeight="1" x14ac:dyDescent="0.25">
      <c r="A62" s="35" t="s">
        <v>11</v>
      </c>
      <c r="B62" s="35">
        <f>COUNTIF($C$3:$C$60,H2)</f>
        <v>13</v>
      </c>
      <c r="C62" s="36">
        <f>SUMIF($C$3:$C$60,H2,$B$3:$B$60)</f>
        <v>1820</v>
      </c>
      <c r="D62" s="35"/>
      <c r="E62" s="35" t="s">
        <v>18</v>
      </c>
      <c r="F62" s="36">
        <f>SUMIF($D$3:$D$52,I2,$B$3:$B$52)</f>
        <v>0</v>
      </c>
    </row>
    <row r="63" spans="1:9" ht="15" customHeight="1" x14ac:dyDescent="0.25">
      <c r="A63" s="35" t="s">
        <v>29</v>
      </c>
      <c r="B63" s="35">
        <f>COUNTIF($C$3:$C$60,H3)</f>
        <v>9</v>
      </c>
      <c r="C63" s="36">
        <f>SUMIF($C$3:$C$60,H3,$B$3:$B$60)</f>
        <v>900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SUM(B63*140-C63+B64*120)</f>
        <v>360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360</v>
      </c>
    </row>
    <row r="66" spans="1:6" x14ac:dyDescent="0.25">
      <c r="A66" s="38" t="s">
        <v>23</v>
      </c>
      <c r="B66" s="38">
        <f>SUM(B61:B65)</f>
        <v>22</v>
      </c>
      <c r="C66" s="39">
        <f>SUM(C61:C65)</f>
        <v>2720</v>
      </c>
      <c r="D66" s="38"/>
      <c r="E66" s="40" t="s">
        <v>30</v>
      </c>
      <c r="F66" s="41">
        <f>SUM(C66+F64)</f>
        <v>3080</v>
      </c>
    </row>
    <row r="67" spans="1:6" x14ac:dyDescent="0.25">
      <c r="A67" s="35" t="s">
        <v>25</v>
      </c>
      <c r="B67" s="38">
        <f>COUNTIF($E$3:$E$60,H6)</f>
        <v>9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10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2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  <row r="97" spans="6:6" x14ac:dyDescent="0.25">
      <c r="F97" s="1" t="s">
        <v>387</v>
      </c>
    </row>
  </sheetData>
  <mergeCells count="4">
    <mergeCell ref="A1:D1"/>
    <mergeCell ref="E1:F1"/>
    <mergeCell ref="A60:I60"/>
    <mergeCell ref="C67:F71"/>
  </mergeCells>
  <dataValidations count="3">
    <dataValidation type="list" allowBlank="1" showInputMessage="1" showErrorMessage="1" sqref="E3:E59">
      <formula1>$H$6:$H$10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C3:C5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workbookViewId="0">
      <selection activeCell="A13" sqref="A13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43592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518</v>
      </c>
      <c r="B3" s="22">
        <v>600</v>
      </c>
      <c r="C3" s="6" t="s">
        <v>11</v>
      </c>
      <c r="D3" s="6" t="s">
        <v>16</v>
      </c>
      <c r="E3" s="3" t="s">
        <v>2</v>
      </c>
      <c r="F3" s="9" t="s">
        <v>527</v>
      </c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519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520</v>
      </c>
      <c r="B5" s="22">
        <v>140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521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522</v>
      </c>
      <c r="B7" s="7">
        <v>140</v>
      </c>
      <c r="C7" s="19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523</v>
      </c>
      <c r="B8" s="12">
        <v>0</v>
      </c>
      <c r="C8" s="26" t="s">
        <v>11</v>
      </c>
      <c r="D8" s="54" t="s">
        <v>16</v>
      </c>
      <c r="E8" s="3" t="s">
        <v>2</v>
      </c>
      <c r="F8" s="9" t="s">
        <v>532</v>
      </c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524</v>
      </c>
      <c r="B9" s="23">
        <v>140</v>
      </c>
      <c r="C9" s="54" t="s">
        <v>11</v>
      </c>
      <c r="D9" s="54" t="s">
        <v>16</v>
      </c>
      <c r="E9" s="3" t="s">
        <v>5</v>
      </c>
      <c r="F9" s="9" t="s">
        <v>538</v>
      </c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525</v>
      </c>
      <c r="B10" s="17">
        <v>140</v>
      </c>
      <c r="C10" s="6" t="s">
        <v>11</v>
      </c>
      <c r="D10" s="19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526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528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529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530</v>
      </c>
      <c r="B14" s="22">
        <v>140</v>
      </c>
      <c r="C14" s="6" t="s">
        <v>11</v>
      </c>
      <c r="D14" s="6" t="s">
        <v>16</v>
      </c>
      <c r="E14" s="3" t="s">
        <v>5</v>
      </c>
      <c r="F14" s="3" t="s">
        <v>538</v>
      </c>
      <c r="G14" s="30"/>
      <c r="H14" s="30"/>
      <c r="I14" s="30"/>
      <c r="J14" s="55"/>
      <c r="K14" s="55"/>
      <c r="L14" s="55"/>
    </row>
    <row r="15" spans="1:12" x14ac:dyDescent="0.25">
      <c r="A15" s="66" t="s">
        <v>531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533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535</v>
      </c>
      <c r="B17" s="23">
        <v>140</v>
      </c>
      <c r="C17" s="54" t="s">
        <v>11</v>
      </c>
      <c r="D17" s="54" t="s">
        <v>16</v>
      </c>
      <c r="E17" s="25" t="s">
        <v>2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13" t="s">
        <v>536</v>
      </c>
      <c r="B18" s="11">
        <v>140</v>
      </c>
      <c r="C18" s="52" t="s">
        <v>11</v>
      </c>
      <c r="D18" s="52" t="s">
        <v>16</v>
      </c>
      <c r="E18" s="10" t="s">
        <v>2</v>
      </c>
      <c r="F18" s="10"/>
      <c r="G18" s="30"/>
      <c r="H18" s="30"/>
      <c r="I18" s="30"/>
      <c r="J18" s="55"/>
      <c r="K18" s="55"/>
      <c r="L18" s="55"/>
    </row>
    <row r="19" spans="1:12" x14ac:dyDescent="0.25">
      <c r="A19" s="8" t="s">
        <v>537</v>
      </c>
      <c r="B19" s="12">
        <v>100</v>
      </c>
      <c r="C19" s="54" t="s">
        <v>13</v>
      </c>
      <c r="D19" s="54" t="s">
        <v>4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539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8" t="s">
        <v>540</v>
      </c>
      <c r="B21" s="12">
        <v>140</v>
      </c>
      <c r="C21" s="54" t="s">
        <v>11</v>
      </c>
      <c r="D21" s="54" t="s">
        <v>16</v>
      </c>
      <c r="E21" s="25" t="s">
        <v>5</v>
      </c>
      <c r="F21" s="25"/>
      <c r="G21" s="30"/>
      <c r="H21" s="30"/>
      <c r="I21" s="30"/>
    </row>
    <row r="22" spans="1:12" x14ac:dyDescent="0.25">
      <c r="A22" s="4" t="s">
        <v>542</v>
      </c>
      <c r="B22" s="7">
        <v>100</v>
      </c>
      <c r="C22" s="6" t="s">
        <v>11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544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545</v>
      </c>
      <c r="B24" s="7">
        <v>140</v>
      </c>
      <c r="C24" s="19" t="s">
        <v>11</v>
      </c>
      <c r="D24" s="6" t="s">
        <v>4</v>
      </c>
      <c r="E24" s="3" t="s">
        <v>2</v>
      </c>
      <c r="F24" s="25"/>
      <c r="I24" s="29"/>
    </row>
    <row r="25" spans="1:12" x14ac:dyDescent="0.25">
      <c r="A25" s="4" t="s">
        <v>546</v>
      </c>
      <c r="B25" s="7">
        <v>140</v>
      </c>
      <c r="C25" s="6" t="s">
        <v>11</v>
      </c>
      <c r="D25" s="6" t="s">
        <v>16</v>
      </c>
      <c r="E25" s="3" t="s">
        <v>5</v>
      </c>
      <c r="F25" s="25" t="s">
        <v>548</v>
      </c>
      <c r="I25" s="29"/>
    </row>
    <row r="26" spans="1:12" x14ac:dyDescent="0.25">
      <c r="A26" s="4" t="s">
        <v>547</v>
      </c>
      <c r="B26" s="7">
        <v>100</v>
      </c>
      <c r="C26" s="6" t="s">
        <v>13</v>
      </c>
      <c r="D26" s="6" t="s">
        <v>16</v>
      </c>
      <c r="E26" s="3" t="s">
        <v>534</v>
      </c>
      <c r="F26" s="25"/>
      <c r="I26" s="29"/>
    </row>
    <row r="27" spans="1:12" x14ac:dyDescent="0.25">
      <c r="A27" s="4"/>
      <c r="B27" s="7"/>
      <c r="C27" s="19"/>
      <c r="D27" s="19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5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4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  <c r="I32" s="29"/>
    </row>
    <row r="33" spans="1:6" x14ac:dyDescent="0.25">
      <c r="A33" s="8"/>
      <c r="B33" s="7"/>
      <c r="C33" s="6"/>
      <c r="D33" s="6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15"/>
      <c r="B37" s="7"/>
      <c r="C37" s="6"/>
      <c r="D37" s="6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44"/>
      <c r="B52" s="11"/>
      <c r="C52" s="27"/>
      <c r="D52" s="27"/>
      <c r="E52" s="10"/>
      <c r="F52" s="10"/>
    </row>
    <row r="53" spans="1:9" x14ac:dyDescent="0.25">
      <c r="A53" s="4" t="s">
        <v>541</v>
      </c>
      <c r="B53" s="17">
        <v>0</v>
      </c>
      <c r="C53" s="6" t="s">
        <v>6</v>
      </c>
      <c r="D53" s="6" t="s">
        <v>17</v>
      </c>
      <c r="E53" s="3" t="s">
        <v>5</v>
      </c>
      <c r="F53" s="25" t="s">
        <v>543</v>
      </c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7"/>
      <c r="C55" s="19"/>
      <c r="D55" s="19"/>
      <c r="E55" s="3"/>
      <c r="F55" s="2"/>
    </row>
    <row r="56" spans="1:9" x14ac:dyDescent="0.25">
      <c r="A56" s="33"/>
      <c r="B56" s="7"/>
      <c r="C56" s="19"/>
      <c r="D56" s="19"/>
      <c r="E56" s="3"/>
      <c r="F56" s="2"/>
    </row>
    <row r="57" spans="1:9" x14ac:dyDescent="0.25">
      <c r="A57" s="4"/>
      <c r="B57" s="7"/>
      <c r="C57" s="19"/>
      <c r="D57" s="19"/>
      <c r="E57" s="3"/>
      <c r="F57" s="2"/>
    </row>
    <row r="58" spans="1:9" x14ac:dyDescent="0.25">
      <c r="A58" s="59"/>
      <c r="B58" s="60"/>
      <c r="C58" s="61"/>
      <c r="D58" s="61"/>
      <c r="E58" s="62"/>
      <c r="F58" s="63"/>
    </row>
    <row r="59" spans="1:9" x14ac:dyDescent="0.25">
      <c r="A59" s="296"/>
      <c r="B59" s="296"/>
      <c r="C59" s="296"/>
      <c r="D59" s="296"/>
      <c r="E59" s="296"/>
      <c r="F59" s="296"/>
      <c r="G59" s="296"/>
      <c r="H59" s="296"/>
      <c r="I59" s="296"/>
    </row>
    <row r="60" spans="1:9" ht="15" customHeight="1" x14ac:dyDescent="0.25">
      <c r="A60" s="64" t="s">
        <v>10</v>
      </c>
      <c r="B60" s="64">
        <f>COUNTIF($C$3:$C$59,H1)</f>
        <v>0</v>
      </c>
      <c r="C60" s="65">
        <f>SUMIF($C$3:$C$59,H1,$B$3:$B$59)</f>
        <v>0</v>
      </c>
      <c r="D60" s="64"/>
      <c r="E60" s="64" t="s">
        <v>19</v>
      </c>
      <c r="F60" s="65">
        <f>SUMIF($D$3:$D$51,I1,$B$3:$B$51)</f>
        <v>2860</v>
      </c>
    </row>
    <row r="61" spans="1:9" ht="15" customHeight="1" x14ac:dyDescent="0.25">
      <c r="A61" s="35" t="s">
        <v>11</v>
      </c>
      <c r="B61" s="35">
        <f>COUNTIF($C$3:$C$59,H2)</f>
        <v>13</v>
      </c>
      <c r="C61" s="36">
        <f>SUMIF($C$3:$C$59,H2,$B$3:$B$59)</f>
        <v>2100</v>
      </c>
      <c r="D61" s="35"/>
      <c r="E61" s="35" t="s">
        <v>18</v>
      </c>
      <c r="F61" s="36">
        <f>SUMIF($D$3:$D$51,I2,$B$3:$B$51)</f>
        <v>340</v>
      </c>
    </row>
    <row r="62" spans="1:9" ht="15" customHeight="1" x14ac:dyDescent="0.25">
      <c r="A62" s="35" t="s">
        <v>29</v>
      </c>
      <c r="B62" s="35">
        <f>COUNTIF($C$3:$C$59,H3)</f>
        <v>11</v>
      </c>
      <c r="C62" s="36">
        <f>SUMIF($C$3:$C$59,H3,$B$3:$B$59)</f>
        <v>1100</v>
      </c>
      <c r="D62" s="35"/>
      <c r="E62" s="37" t="s">
        <v>27</v>
      </c>
      <c r="F62" s="36">
        <f>SUMIF($D$3:$D$51,I4,$B$3:$B$51)</f>
        <v>0</v>
      </c>
    </row>
    <row r="63" spans="1:9" ht="15" customHeight="1" x14ac:dyDescent="0.25">
      <c r="A63" s="35" t="s">
        <v>8</v>
      </c>
      <c r="B63" s="35">
        <f>COUNTIF($C$3:$C$59,H4)</f>
        <v>0</v>
      </c>
      <c r="C63" s="36">
        <f>SUMIF($C$3:$C$59,H4,$B$3:$B$59)</f>
        <v>0</v>
      </c>
      <c r="D63" s="35"/>
      <c r="E63" s="35" t="s">
        <v>21</v>
      </c>
      <c r="F63" s="36">
        <f>SUM(B62*140-C62+B63*120)</f>
        <v>440</v>
      </c>
    </row>
    <row r="64" spans="1:9" x14ac:dyDescent="0.25">
      <c r="A64" s="35" t="s">
        <v>7</v>
      </c>
      <c r="B64" s="35">
        <f>COUNTIF($C$3:$C$59,H5)</f>
        <v>1</v>
      </c>
      <c r="C64" s="36">
        <f>SUMIF($C$3:$C$59,H5,$B$3:$B$59)</f>
        <v>0</v>
      </c>
      <c r="D64" s="35"/>
      <c r="E64" s="35" t="s">
        <v>20</v>
      </c>
      <c r="F64" s="36">
        <f>SUM(F61+F63)</f>
        <v>780</v>
      </c>
    </row>
    <row r="65" spans="1:6" x14ac:dyDescent="0.25">
      <c r="A65" s="38" t="s">
        <v>23</v>
      </c>
      <c r="B65" s="38">
        <f>SUM(B60:B64)</f>
        <v>25</v>
      </c>
      <c r="C65" s="39">
        <f>SUM(C60:C64)</f>
        <v>3200</v>
      </c>
      <c r="D65" s="38"/>
      <c r="E65" s="40" t="s">
        <v>30</v>
      </c>
      <c r="F65" s="41">
        <f>SUM(C65+F63)</f>
        <v>3640</v>
      </c>
    </row>
    <row r="66" spans="1:6" x14ac:dyDescent="0.25">
      <c r="A66" s="35" t="s">
        <v>25</v>
      </c>
      <c r="B66" s="38">
        <f>COUNTIF($E$3:$E$59,H6)</f>
        <v>12</v>
      </c>
      <c r="C66" s="293"/>
      <c r="D66" s="293"/>
      <c r="E66" s="293"/>
      <c r="F66" s="293"/>
    </row>
    <row r="67" spans="1:6" x14ac:dyDescent="0.25">
      <c r="A67" s="35" t="s">
        <v>31</v>
      </c>
      <c r="B67" s="38">
        <f>COUNTIF(E3:E59,H9)</f>
        <v>0</v>
      </c>
      <c r="C67" s="293"/>
      <c r="D67" s="293"/>
      <c r="E67" s="293"/>
      <c r="F67" s="293"/>
    </row>
    <row r="68" spans="1:6" x14ac:dyDescent="0.25">
      <c r="A68" s="35" t="s">
        <v>33</v>
      </c>
      <c r="B68" s="38">
        <f>COUNTIF(E3:E59,H10)</f>
        <v>0</v>
      </c>
      <c r="C68" s="293"/>
      <c r="D68" s="293"/>
      <c r="E68" s="293"/>
      <c r="F68" s="293"/>
    </row>
    <row r="69" spans="1:6" x14ac:dyDescent="0.25">
      <c r="A69" s="35" t="s">
        <v>24</v>
      </c>
      <c r="B69" s="38">
        <f>COUNTIF($E$3:$E$59,H7)</f>
        <v>8</v>
      </c>
      <c r="C69" s="293"/>
      <c r="D69" s="293"/>
      <c r="E69" s="293"/>
      <c r="F69" s="293"/>
    </row>
    <row r="70" spans="1:6" x14ac:dyDescent="0.25">
      <c r="A70" s="35" t="s">
        <v>26</v>
      </c>
      <c r="B70" s="38">
        <f>COUNTIF($E$3:$E$59,H8)</f>
        <v>5</v>
      </c>
      <c r="C70" s="293"/>
      <c r="D70" s="293"/>
      <c r="E70" s="293"/>
      <c r="F70" s="293"/>
    </row>
    <row r="71" spans="1:6" x14ac:dyDescent="0.25">
      <c r="A71" s="29"/>
      <c r="B71" s="29"/>
      <c r="C71" s="29"/>
      <c r="D71" s="29"/>
      <c r="E71" s="34"/>
      <c r="F71" s="34"/>
    </row>
    <row r="96" spans="6:6" x14ac:dyDescent="0.25">
      <c r="F96" s="1" t="s">
        <v>387</v>
      </c>
    </row>
  </sheetData>
  <mergeCells count="4">
    <mergeCell ref="A1:D1"/>
    <mergeCell ref="E1:F1"/>
    <mergeCell ref="A59:I59"/>
    <mergeCell ref="C66:F70"/>
  </mergeCells>
  <dataValidations count="3">
    <dataValidation type="list" allowBlank="1" showInputMessage="1" showErrorMessage="1" sqref="C3:C58">
      <formula1>$H$1:$H$5</formula1>
    </dataValidation>
    <dataValidation type="list" allowBlank="1" showInputMessage="1" showErrorMessage="1" sqref="D3:D58">
      <formula1>$I$1:$I$3</formula1>
    </dataValidation>
    <dataValidation type="list" allowBlank="1" showInputMessage="1" showErrorMessage="1" sqref="E3:E58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workbookViewId="0">
      <selection activeCell="C6" sqref="C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43368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73</v>
      </c>
      <c r="B3" s="19">
        <v>120</v>
      </c>
      <c r="C3" s="19" t="s">
        <v>11</v>
      </c>
      <c r="D3" s="19" t="s">
        <v>16</v>
      </c>
      <c r="E3" s="3" t="s">
        <v>2</v>
      </c>
      <c r="F3" s="21"/>
      <c r="G3" s="29"/>
      <c r="H3" s="32" t="s">
        <v>13</v>
      </c>
      <c r="I3" s="32" t="s">
        <v>17</v>
      </c>
    </row>
    <row r="4" spans="1:11" x14ac:dyDescent="0.25">
      <c r="A4" s="5" t="s">
        <v>74</v>
      </c>
      <c r="B4" s="22">
        <v>100</v>
      </c>
      <c r="C4" s="19" t="s">
        <v>13</v>
      </c>
      <c r="D4" s="19" t="s">
        <v>16</v>
      </c>
      <c r="E4" s="3" t="s">
        <v>31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75</v>
      </c>
      <c r="B5" s="22">
        <v>450</v>
      </c>
      <c r="C5" s="19" t="s">
        <v>12</v>
      </c>
      <c r="D5" s="19" t="s">
        <v>16</v>
      </c>
      <c r="E5" s="3" t="s">
        <v>2</v>
      </c>
      <c r="F5" s="9"/>
      <c r="G5" s="29"/>
      <c r="H5" s="32" t="s">
        <v>6</v>
      </c>
      <c r="I5" s="32"/>
    </row>
    <row r="6" spans="1:11" x14ac:dyDescent="0.25">
      <c r="A6" s="4" t="s">
        <v>76</v>
      </c>
      <c r="B6" s="22">
        <v>120</v>
      </c>
      <c r="C6" s="19" t="s">
        <v>11</v>
      </c>
      <c r="D6" s="19" t="s">
        <v>4</v>
      </c>
      <c r="E6" s="3" t="s">
        <v>2</v>
      </c>
      <c r="F6" s="9"/>
      <c r="G6" s="29"/>
      <c r="H6" s="32" t="s">
        <v>0</v>
      </c>
      <c r="I6" s="32"/>
    </row>
    <row r="7" spans="1:11" x14ac:dyDescent="0.25">
      <c r="A7" s="4" t="s">
        <v>77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78</v>
      </c>
      <c r="B8" s="7">
        <v>450</v>
      </c>
      <c r="C8" s="19" t="s">
        <v>12</v>
      </c>
      <c r="D8" s="19" t="s">
        <v>16</v>
      </c>
      <c r="E8" s="3" t="s">
        <v>2</v>
      </c>
      <c r="F8" s="9"/>
      <c r="G8" s="29"/>
      <c r="H8" s="32" t="s">
        <v>5</v>
      </c>
      <c r="I8" s="32"/>
    </row>
    <row r="9" spans="1:11" x14ac:dyDescent="0.25">
      <c r="A9" s="4" t="s">
        <v>79</v>
      </c>
      <c r="B9" s="7">
        <v>120</v>
      </c>
      <c r="C9" s="19" t="s">
        <v>11</v>
      </c>
      <c r="D9" s="6" t="s">
        <v>16</v>
      </c>
      <c r="E9" s="3" t="s">
        <v>5</v>
      </c>
      <c r="F9" s="9"/>
      <c r="G9" s="29"/>
      <c r="H9" s="32" t="s">
        <v>31</v>
      </c>
      <c r="I9" s="29"/>
    </row>
    <row r="10" spans="1:11" x14ac:dyDescent="0.25">
      <c r="A10" s="8" t="s">
        <v>80</v>
      </c>
      <c r="B10" s="23">
        <v>90</v>
      </c>
      <c r="C10" s="26" t="s">
        <v>13</v>
      </c>
      <c r="D10" s="26" t="s">
        <v>16</v>
      </c>
      <c r="E10" s="25" t="s">
        <v>0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81</v>
      </c>
      <c r="B11" s="17">
        <v>120</v>
      </c>
      <c r="C11" s="19" t="s">
        <v>11</v>
      </c>
      <c r="D11" s="19" t="s">
        <v>16</v>
      </c>
      <c r="E11" s="3" t="s">
        <v>2</v>
      </c>
      <c r="F11" s="18"/>
      <c r="G11" s="30"/>
      <c r="H11" s="30"/>
      <c r="I11" s="30"/>
      <c r="J11" s="30"/>
      <c r="K11" s="30"/>
    </row>
    <row r="12" spans="1:11" x14ac:dyDescent="0.25">
      <c r="A12" s="4" t="s">
        <v>82</v>
      </c>
      <c r="B12" s="22">
        <v>90</v>
      </c>
      <c r="C12" s="6" t="s">
        <v>13</v>
      </c>
      <c r="D12" s="19" t="s">
        <v>16</v>
      </c>
      <c r="E12" s="3" t="s">
        <v>0</v>
      </c>
      <c r="F12" s="16"/>
      <c r="G12" s="30"/>
      <c r="H12" s="31"/>
      <c r="I12" s="30"/>
      <c r="J12" s="30"/>
      <c r="K12" s="30"/>
    </row>
    <row r="13" spans="1:11" x14ac:dyDescent="0.25">
      <c r="A13" s="4" t="s">
        <v>83</v>
      </c>
      <c r="B13" s="22">
        <v>120</v>
      </c>
      <c r="C13" s="19" t="s">
        <v>11</v>
      </c>
      <c r="D13" s="19" t="s">
        <v>16</v>
      </c>
      <c r="E13" s="3" t="s">
        <v>2</v>
      </c>
      <c r="F13" s="16"/>
      <c r="G13" s="30"/>
      <c r="H13" s="30"/>
      <c r="I13" s="30"/>
      <c r="J13" s="30"/>
      <c r="K13" s="30"/>
    </row>
    <row r="14" spans="1:11" x14ac:dyDescent="0.25">
      <c r="A14" s="4" t="s">
        <v>84</v>
      </c>
      <c r="B14" s="22">
        <v>90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4" t="s">
        <v>85</v>
      </c>
      <c r="B15" s="22">
        <v>90</v>
      </c>
      <c r="C15" s="19" t="s">
        <v>13</v>
      </c>
      <c r="D15" s="19" t="s">
        <v>16</v>
      </c>
      <c r="E15" s="3" t="s">
        <v>0</v>
      </c>
      <c r="F15" s="3"/>
      <c r="G15" s="30"/>
      <c r="H15" s="30"/>
      <c r="I15" s="30"/>
      <c r="J15" s="30"/>
      <c r="K15" s="30"/>
    </row>
    <row r="16" spans="1:11" x14ac:dyDescent="0.25">
      <c r="A16" s="4" t="s">
        <v>86</v>
      </c>
      <c r="B16" s="22">
        <v>90</v>
      </c>
      <c r="C16" s="19" t="s">
        <v>13</v>
      </c>
      <c r="D16" s="19" t="s">
        <v>16</v>
      </c>
      <c r="E16" s="3" t="s">
        <v>0</v>
      </c>
      <c r="F16" s="20"/>
      <c r="G16" s="30"/>
      <c r="H16" s="30"/>
      <c r="I16" s="30"/>
      <c r="J16" s="30"/>
      <c r="K16" s="30"/>
    </row>
    <row r="17" spans="1:11" x14ac:dyDescent="0.25">
      <c r="A17" s="4" t="s">
        <v>92</v>
      </c>
      <c r="B17" s="7">
        <v>90</v>
      </c>
      <c r="C17" s="19" t="s">
        <v>13</v>
      </c>
      <c r="D17" s="19" t="s">
        <v>4</v>
      </c>
      <c r="E17" s="3" t="s">
        <v>0</v>
      </c>
      <c r="F17" s="3"/>
      <c r="G17" s="30"/>
      <c r="H17" s="30"/>
      <c r="I17" s="30"/>
      <c r="J17" s="30"/>
      <c r="K17" s="30"/>
    </row>
    <row r="18" spans="1:11" x14ac:dyDescent="0.25">
      <c r="A18" s="4" t="s">
        <v>87</v>
      </c>
      <c r="B18" s="22">
        <v>120</v>
      </c>
      <c r="C18" s="19" t="s">
        <v>11</v>
      </c>
      <c r="D18" s="19" t="s">
        <v>16</v>
      </c>
      <c r="E18" s="3" t="s">
        <v>2</v>
      </c>
      <c r="F18" s="2"/>
      <c r="G18" s="30"/>
      <c r="H18" s="30"/>
      <c r="I18" s="30"/>
      <c r="J18" s="30"/>
      <c r="K18" s="30"/>
    </row>
    <row r="19" spans="1:11" x14ac:dyDescent="0.25">
      <c r="A19" s="4" t="s">
        <v>88</v>
      </c>
      <c r="B19" s="7">
        <v>120</v>
      </c>
      <c r="C19" s="19" t="s">
        <v>11</v>
      </c>
      <c r="D19" s="19" t="s">
        <v>16</v>
      </c>
      <c r="E19" s="3" t="s">
        <v>0</v>
      </c>
      <c r="F19" s="2" t="s">
        <v>91</v>
      </c>
      <c r="G19" s="30"/>
      <c r="H19" s="30"/>
      <c r="I19" s="30"/>
      <c r="J19" s="30"/>
      <c r="K19" s="30"/>
    </row>
    <row r="20" spans="1:11" x14ac:dyDescent="0.25">
      <c r="A20" s="14" t="s">
        <v>94</v>
      </c>
      <c r="B20" s="17">
        <v>120</v>
      </c>
      <c r="C20" s="6" t="s">
        <v>11</v>
      </c>
      <c r="D20" s="6" t="s">
        <v>16</v>
      </c>
      <c r="E20" s="3" t="s">
        <v>2</v>
      </c>
      <c r="F20" s="3"/>
      <c r="G20" s="30"/>
      <c r="H20" s="30"/>
      <c r="I20" s="30"/>
      <c r="J20" s="30"/>
      <c r="K20" s="30"/>
    </row>
    <row r="21" spans="1:11" x14ac:dyDescent="0.25">
      <c r="A21" s="4" t="s">
        <v>89</v>
      </c>
      <c r="B21" s="7">
        <v>120</v>
      </c>
      <c r="C21" s="19" t="s">
        <v>11</v>
      </c>
      <c r="D21" s="19" t="s">
        <v>16</v>
      </c>
      <c r="E21" s="3" t="s">
        <v>2</v>
      </c>
      <c r="F21" s="2"/>
    </row>
    <row r="22" spans="1:11" x14ac:dyDescent="0.25">
      <c r="A22" s="4" t="s">
        <v>90</v>
      </c>
      <c r="B22" s="7">
        <v>120</v>
      </c>
      <c r="C22" s="19" t="s">
        <v>11</v>
      </c>
      <c r="D22" s="19" t="s">
        <v>16</v>
      </c>
      <c r="E22" s="3" t="s">
        <v>2</v>
      </c>
      <c r="F22" s="2"/>
    </row>
    <row r="23" spans="1:11" x14ac:dyDescent="0.25">
      <c r="A23" s="4" t="s">
        <v>93</v>
      </c>
      <c r="B23" s="7">
        <v>120</v>
      </c>
      <c r="C23" s="19" t="s">
        <v>11</v>
      </c>
      <c r="D23" s="19" t="s">
        <v>16</v>
      </c>
      <c r="E23" s="3" t="s">
        <v>2</v>
      </c>
      <c r="F23" s="2"/>
    </row>
    <row r="24" spans="1:11" x14ac:dyDescent="0.25">
      <c r="A24" s="4" t="s">
        <v>95</v>
      </c>
      <c r="B24" s="7">
        <v>120</v>
      </c>
      <c r="C24" s="19" t="s">
        <v>11</v>
      </c>
      <c r="D24" s="19" t="s">
        <v>16</v>
      </c>
      <c r="E24" s="3" t="s">
        <v>5</v>
      </c>
      <c r="F24" s="2"/>
    </row>
    <row r="25" spans="1:11" x14ac:dyDescent="0.25">
      <c r="A25" s="4" t="s">
        <v>96</v>
      </c>
      <c r="B25" s="7">
        <v>120</v>
      </c>
      <c r="C25" s="19" t="s">
        <v>11</v>
      </c>
      <c r="D25" s="19" t="s">
        <v>16</v>
      </c>
      <c r="E25" s="3" t="s">
        <v>5</v>
      </c>
      <c r="F25" s="2"/>
    </row>
    <row r="26" spans="1:11" x14ac:dyDescent="0.25">
      <c r="A26" s="4" t="s">
        <v>97</v>
      </c>
      <c r="B26" s="7">
        <v>90</v>
      </c>
      <c r="C26" s="19" t="s">
        <v>13</v>
      </c>
      <c r="D26" s="19" t="s">
        <v>16</v>
      </c>
      <c r="E26" s="3" t="s">
        <v>0</v>
      </c>
      <c r="F26" s="2"/>
    </row>
    <row r="27" spans="1:11" x14ac:dyDescent="0.25">
      <c r="A27" s="4" t="s">
        <v>99</v>
      </c>
      <c r="B27" s="7">
        <v>120</v>
      </c>
      <c r="C27" s="6" t="s">
        <v>11</v>
      </c>
      <c r="D27" s="6" t="s">
        <v>16</v>
      </c>
      <c r="E27" s="3" t="s">
        <v>2</v>
      </c>
      <c r="F27" s="2"/>
    </row>
    <row r="28" spans="1:11" x14ac:dyDescent="0.25">
      <c r="A28" s="4" t="s">
        <v>98</v>
      </c>
      <c r="B28" s="7">
        <v>120</v>
      </c>
      <c r="C28" s="19" t="s">
        <v>11</v>
      </c>
      <c r="D28" s="19" t="s">
        <v>16</v>
      </c>
      <c r="E28" s="3" t="s">
        <v>5</v>
      </c>
      <c r="F28" s="2"/>
    </row>
    <row r="29" spans="1:11" x14ac:dyDescent="0.25">
      <c r="A29" s="4"/>
      <c r="B29" s="7"/>
      <c r="C29" s="19"/>
      <c r="D29" s="19"/>
      <c r="E29" s="3"/>
      <c r="F29" s="2"/>
    </row>
    <row r="30" spans="1:11" x14ac:dyDescent="0.25">
      <c r="A30" s="4"/>
      <c r="B30" s="7"/>
      <c r="C30" s="19"/>
      <c r="D30" s="19"/>
      <c r="E30" s="3"/>
      <c r="F30" s="2"/>
    </row>
    <row r="31" spans="1:11" x14ac:dyDescent="0.25">
      <c r="A31" s="8"/>
      <c r="B31" s="7"/>
      <c r="C31" s="6"/>
      <c r="D31" s="6"/>
      <c r="E31" s="3"/>
      <c r="F31" s="2"/>
    </row>
    <row r="32" spans="1:11" x14ac:dyDescent="0.25">
      <c r="A32" s="8"/>
      <c r="B32" s="7"/>
      <c r="C32" s="19"/>
      <c r="D32" s="19"/>
      <c r="E32" s="3"/>
      <c r="F32" s="2"/>
    </row>
    <row r="33" spans="1:6" x14ac:dyDescent="0.25">
      <c r="A33" s="8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4"/>
      <c r="B43" s="7"/>
      <c r="C43" s="19"/>
      <c r="D43" s="19"/>
      <c r="E43" s="3"/>
      <c r="F43" s="2"/>
    </row>
    <row r="44" spans="1:6" x14ac:dyDescent="0.25">
      <c r="A44" s="44"/>
      <c r="B44" s="11"/>
      <c r="C44" s="27"/>
      <c r="D44" s="27"/>
      <c r="E44" s="10"/>
      <c r="F44" s="10"/>
    </row>
    <row r="45" spans="1:6" x14ac:dyDescent="0.25">
      <c r="A45" s="4"/>
      <c r="B45" s="12"/>
      <c r="C45" s="19"/>
      <c r="D45" s="19"/>
      <c r="E45" s="3"/>
      <c r="F45" s="2"/>
    </row>
    <row r="46" spans="1:6" x14ac:dyDescent="0.25">
      <c r="A46" s="4"/>
      <c r="B46" s="12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33"/>
      <c r="B48" s="7"/>
      <c r="C48" s="19"/>
      <c r="D48" s="19"/>
      <c r="E48" s="3"/>
      <c r="F48" s="2"/>
    </row>
    <row r="49" spans="1:6" x14ac:dyDescent="0.25">
      <c r="A49" s="4"/>
      <c r="B49" s="7"/>
      <c r="C49" s="19"/>
      <c r="D49" s="19"/>
      <c r="E49" s="3"/>
      <c r="F49" s="2"/>
    </row>
    <row r="50" spans="1:6" x14ac:dyDescent="0.25">
      <c r="A50" s="8"/>
      <c r="B50" s="7"/>
      <c r="C50" s="19"/>
      <c r="D50" s="19"/>
      <c r="E50" s="3"/>
      <c r="F50" s="2"/>
    </row>
    <row r="51" spans="1:6" x14ac:dyDescent="0.25">
      <c r="A51" s="8"/>
      <c r="B51" s="7"/>
      <c r="C51" s="19"/>
      <c r="D51" s="19"/>
      <c r="E51" s="3"/>
      <c r="F51" s="2"/>
    </row>
    <row r="52" spans="1:6" ht="15" customHeight="1" x14ac:dyDescent="0.25">
      <c r="A52" s="35" t="s">
        <v>10</v>
      </c>
      <c r="B52" s="35">
        <f>COUNTIF($C$3:$C$51,H1)</f>
        <v>2</v>
      </c>
      <c r="C52" s="36">
        <f>SUMIF($C$3:$C$51,H1,$B$3:$B$51)</f>
        <v>900</v>
      </c>
      <c r="D52" s="35"/>
      <c r="E52" s="35" t="s">
        <v>19</v>
      </c>
      <c r="F52" s="36">
        <f>SUMIF($D$3:$D$43,I1,$B$3:$B$43)</f>
        <v>3310</v>
      </c>
    </row>
    <row r="53" spans="1:6" ht="15" customHeight="1" x14ac:dyDescent="0.25">
      <c r="A53" s="35" t="s">
        <v>11</v>
      </c>
      <c r="B53" s="35">
        <f>COUNTIF($C$3:$C$51,H2)</f>
        <v>15</v>
      </c>
      <c r="C53" s="36">
        <f t="shared" ref="C53:C56" si="0">SUMIF($C$3:$C$51,H2,$B$3:$B$51)</f>
        <v>1800</v>
      </c>
      <c r="D53" s="35"/>
      <c r="E53" s="35" t="s">
        <v>18</v>
      </c>
      <c r="F53" s="36">
        <f>SUMIF($D$3:$D$43,I2,$B$3:$B$43)</f>
        <v>210</v>
      </c>
    </row>
    <row r="54" spans="1:6" ht="15" customHeight="1" x14ac:dyDescent="0.25">
      <c r="A54" s="35" t="s">
        <v>29</v>
      </c>
      <c r="B54" s="35">
        <f>COUNTIF($C$3:$C$51,H3)</f>
        <v>9</v>
      </c>
      <c r="C54" s="36">
        <f t="shared" si="0"/>
        <v>820</v>
      </c>
      <c r="D54" s="35"/>
      <c r="E54" s="37" t="s">
        <v>27</v>
      </c>
      <c r="F54" s="36">
        <f>SUMIF($D$3:$D$43,I4,$B$3:$B$43)</f>
        <v>0</v>
      </c>
    </row>
    <row r="55" spans="1:6" ht="15" customHeight="1" x14ac:dyDescent="0.25">
      <c r="A55" s="35" t="s">
        <v>8</v>
      </c>
      <c r="B55" s="35">
        <f>COUNTIF($C$3:$C$51,H4)</f>
        <v>0</v>
      </c>
      <c r="C55" s="36">
        <f t="shared" si="0"/>
        <v>0</v>
      </c>
      <c r="D55" s="35"/>
      <c r="E55" s="35" t="s">
        <v>21</v>
      </c>
      <c r="F55" s="36">
        <f>SUM(B54*30+B55*120)</f>
        <v>270</v>
      </c>
    </row>
    <row r="56" spans="1:6" x14ac:dyDescent="0.25">
      <c r="A56" s="35" t="s">
        <v>7</v>
      </c>
      <c r="B56" s="35">
        <f>COUNTIF($C$3:$C$51,H5)</f>
        <v>0</v>
      </c>
      <c r="C56" s="36">
        <f t="shared" si="0"/>
        <v>0</v>
      </c>
      <c r="D56" s="35"/>
      <c r="E56" s="35" t="s">
        <v>20</v>
      </c>
      <c r="F56" s="36">
        <f>SUM(F53+F55)</f>
        <v>480</v>
      </c>
    </row>
    <row r="57" spans="1:6" x14ac:dyDescent="0.25">
      <c r="A57" s="38" t="s">
        <v>23</v>
      </c>
      <c r="B57" s="38">
        <f>SUM(B52:B56)</f>
        <v>26</v>
      </c>
      <c r="C57" s="39">
        <f>SUM(C52:C56)</f>
        <v>3520</v>
      </c>
      <c r="D57" s="38"/>
      <c r="E57" s="40" t="s">
        <v>30</v>
      </c>
      <c r="F57" s="41">
        <f>SUM(C57+F55)</f>
        <v>3790</v>
      </c>
    </row>
    <row r="58" spans="1:6" x14ac:dyDescent="0.25">
      <c r="A58" s="35" t="s">
        <v>25</v>
      </c>
      <c r="B58" s="38">
        <f>COUNTIF($E$3:$E$51,H6)</f>
        <v>9</v>
      </c>
      <c r="C58" s="293"/>
      <c r="D58" s="293"/>
      <c r="E58" s="293"/>
      <c r="F58" s="293"/>
    </row>
    <row r="59" spans="1:6" x14ac:dyDescent="0.25">
      <c r="A59" s="35" t="s">
        <v>31</v>
      </c>
      <c r="B59" s="38">
        <f>COUNTIF(E3:E51,H9)</f>
        <v>1</v>
      </c>
      <c r="C59" s="293"/>
      <c r="D59" s="293"/>
      <c r="E59" s="293"/>
      <c r="F59" s="293"/>
    </row>
    <row r="60" spans="1:6" x14ac:dyDescent="0.25">
      <c r="A60" s="35" t="s">
        <v>33</v>
      </c>
      <c r="B60" s="38">
        <f>COUNTIF(E3:E51,H10)</f>
        <v>0</v>
      </c>
      <c r="C60" s="293"/>
      <c r="D60" s="293"/>
      <c r="E60" s="293"/>
      <c r="F60" s="293"/>
    </row>
    <row r="61" spans="1:6" x14ac:dyDescent="0.25">
      <c r="A61" s="35" t="s">
        <v>24</v>
      </c>
      <c r="B61" s="38">
        <f>COUNTIF($E$3:$E$51,H7)</f>
        <v>12</v>
      </c>
      <c r="C61" s="293"/>
      <c r="D61" s="293"/>
      <c r="E61" s="293"/>
      <c r="F61" s="293"/>
    </row>
    <row r="62" spans="1:6" x14ac:dyDescent="0.25">
      <c r="A62" s="35" t="s">
        <v>26</v>
      </c>
      <c r="B62" s="38">
        <f>COUNTIF($E$3:$E$51,H8)</f>
        <v>4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</sheetData>
  <mergeCells count="3">
    <mergeCell ref="A1:D1"/>
    <mergeCell ref="E1:F1"/>
    <mergeCell ref="C58:F62"/>
  </mergeCells>
  <dataValidations count="4">
    <dataValidation type="list" allowBlank="1" showInputMessage="1" showErrorMessage="1" sqref="E3:E51">
      <formula1>$H$6:$H$10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D4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workbookViewId="0">
      <selection activeCell="D13" sqref="D13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43603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549</v>
      </c>
      <c r="B3" s="22">
        <v>140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550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556</v>
      </c>
      <c r="B5" s="22">
        <v>140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551</v>
      </c>
      <c r="B6" s="7">
        <v>140</v>
      </c>
      <c r="C6" s="19" t="s">
        <v>11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552</v>
      </c>
      <c r="B7" s="7">
        <v>100</v>
      </c>
      <c r="C7" s="19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553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554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555</v>
      </c>
      <c r="B10" s="17">
        <v>100</v>
      </c>
      <c r="C10" s="6" t="s">
        <v>13</v>
      </c>
      <c r="D10" s="6" t="s">
        <v>16</v>
      </c>
      <c r="E10" s="3" t="s">
        <v>534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557</v>
      </c>
      <c r="B11" s="23">
        <v>100</v>
      </c>
      <c r="C11" s="54" t="s">
        <v>13</v>
      </c>
      <c r="D11" s="54" t="s">
        <v>4</v>
      </c>
      <c r="E11" s="3" t="s">
        <v>534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558</v>
      </c>
      <c r="B12" s="23">
        <v>100</v>
      </c>
      <c r="C12" s="54" t="s">
        <v>13</v>
      </c>
      <c r="D12" s="54" t="s">
        <v>16</v>
      </c>
      <c r="E12" s="25" t="s">
        <v>534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559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/>
      <c r="B14" s="22"/>
      <c r="C14" s="6"/>
      <c r="D14" s="6"/>
      <c r="E14" s="3"/>
      <c r="F14" s="3"/>
      <c r="G14" s="30"/>
      <c r="H14" s="30"/>
      <c r="I14" s="30"/>
      <c r="J14" s="55"/>
      <c r="K14" s="55"/>
      <c r="L14" s="55"/>
    </row>
    <row r="15" spans="1:12" x14ac:dyDescent="0.25">
      <c r="A15" s="66"/>
      <c r="B15" s="22"/>
      <c r="C15" s="6"/>
      <c r="D15" s="6"/>
      <c r="E15" s="3"/>
      <c r="F15" s="20"/>
      <c r="G15" s="30"/>
      <c r="H15" s="30"/>
      <c r="I15" s="30"/>
      <c r="J15" s="55"/>
      <c r="K15" s="55"/>
      <c r="L15" s="55"/>
    </row>
    <row r="16" spans="1:12" x14ac:dyDescent="0.25">
      <c r="A16" s="66"/>
      <c r="B16" s="7"/>
      <c r="C16" s="6"/>
      <c r="D16" s="6"/>
      <c r="E16" s="3"/>
      <c r="F16" s="3"/>
      <c r="G16" s="30"/>
      <c r="H16" s="30"/>
      <c r="I16" s="30"/>
      <c r="J16" s="55"/>
      <c r="K16" s="55"/>
      <c r="L16" s="55"/>
    </row>
    <row r="17" spans="1:12" x14ac:dyDescent="0.25">
      <c r="A17" s="66"/>
      <c r="B17" s="23"/>
      <c r="C17" s="54"/>
      <c r="D17" s="54"/>
      <c r="E17" s="25"/>
      <c r="F17" s="25"/>
      <c r="G17" s="30"/>
      <c r="H17" s="30"/>
      <c r="I17" s="30"/>
      <c r="J17" s="55"/>
      <c r="K17" s="55"/>
      <c r="L17" s="55"/>
    </row>
    <row r="18" spans="1:12" x14ac:dyDescent="0.25">
      <c r="A18" s="8"/>
      <c r="B18" s="12"/>
      <c r="C18" s="54"/>
      <c r="D18" s="54"/>
      <c r="E18" s="25"/>
      <c r="F18" s="25"/>
      <c r="G18" s="30"/>
      <c r="H18" s="30"/>
      <c r="I18" s="30"/>
      <c r="J18" s="55"/>
      <c r="K18" s="55"/>
      <c r="L18" s="55"/>
    </row>
    <row r="19" spans="1:12" x14ac:dyDescent="0.25">
      <c r="A19" s="8"/>
      <c r="B19" s="12"/>
      <c r="C19" s="54"/>
      <c r="D19" s="54"/>
      <c r="E19" s="25"/>
      <c r="F19" s="25"/>
      <c r="G19" s="30"/>
      <c r="H19" s="30"/>
      <c r="I19" s="30"/>
      <c r="J19" s="55"/>
      <c r="K19" s="55"/>
      <c r="L19" s="55"/>
    </row>
    <row r="20" spans="1:12" x14ac:dyDescent="0.25">
      <c r="A20" s="8"/>
      <c r="B20" s="12"/>
      <c r="C20" s="54"/>
      <c r="D20" s="54"/>
      <c r="E20" s="25"/>
      <c r="F20" s="25"/>
      <c r="G20" s="30"/>
      <c r="H20" s="30"/>
      <c r="I20" s="30"/>
    </row>
    <row r="21" spans="1:12" x14ac:dyDescent="0.25">
      <c r="A21" s="8"/>
      <c r="B21" s="12"/>
      <c r="C21" s="54"/>
      <c r="D21" s="54"/>
      <c r="E21" s="25"/>
      <c r="F21" s="25"/>
      <c r="G21" s="30"/>
      <c r="H21" s="30"/>
      <c r="I21" s="30"/>
    </row>
    <row r="22" spans="1:12" x14ac:dyDescent="0.25">
      <c r="A22" s="4"/>
      <c r="B22" s="7"/>
      <c r="C22" s="6"/>
      <c r="D22" s="6"/>
      <c r="E22" s="3"/>
      <c r="F22" s="25"/>
      <c r="I22" s="29"/>
    </row>
    <row r="23" spans="1:12" x14ac:dyDescent="0.25">
      <c r="A23" s="4"/>
      <c r="B23" s="7"/>
      <c r="C23" s="6"/>
      <c r="D23" s="6"/>
      <c r="E23" s="3"/>
      <c r="F23" s="25"/>
      <c r="I23" s="29"/>
    </row>
    <row r="24" spans="1:12" x14ac:dyDescent="0.25">
      <c r="A24" s="4"/>
      <c r="B24" s="7"/>
      <c r="C24" s="19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6"/>
      <c r="D26" s="6"/>
      <c r="E26" s="3"/>
      <c r="F26" s="25"/>
      <c r="I26" s="29"/>
    </row>
    <row r="27" spans="1:12" x14ac:dyDescent="0.25">
      <c r="A27" s="4"/>
      <c r="B27" s="7"/>
      <c r="C27" s="19"/>
      <c r="D27" s="19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5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4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  <c r="I32" s="29"/>
    </row>
    <row r="33" spans="1:6" x14ac:dyDescent="0.25">
      <c r="A33" s="8"/>
      <c r="B33" s="7"/>
      <c r="C33" s="6"/>
      <c r="D33" s="6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15"/>
      <c r="B37" s="7"/>
      <c r="C37" s="6"/>
      <c r="D37" s="6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44"/>
      <c r="B52" s="11"/>
      <c r="C52" s="27"/>
      <c r="D52" s="27"/>
      <c r="E52" s="10"/>
      <c r="F52" s="10"/>
    </row>
    <row r="53" spans="1:9" x14ac:dyDescent="0.25">
      <c r="A53" s="4"/>
      <c r="B53" s="17"/>
      <c r="C53" s="6"/>
      <c r="D53" s="6"/>
      <c r="E53" s="3"/>
      <c r="F53" s="25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7"/>
      <c r="C55" s="19"/>
      <c r="D55" s="19"/>
      <c r="E55" s="3"/>
      <c r="F55" s="2"/>
    </row>
    <row r="56" spans="1:9" x14ac:dyDescent="0.25">
      <c r="A56" s="33"/>
      <c r="B56" s="7"/>
      <c r="C56" s="19"/>
      <c r="D56" s="19"/>
      <c r="E56" s="3"/>
      <c r="F56" s="2"/>
    </row>
    <row r="57" spans="1:9" x14ac:dyDescent="0.25">
      <c r="A57" s="4"/>
      <c r="B57" s="7"/>
      <c r="C57" s="19"/>
      <c r="D57" s="19"/>
      <c r="E57" s="3"/>
      <c r="F57" s="2"/>
    </row>
    <row r="58" spans="1:9" x14ac:dyDescent="0.25">
      <c r="A58" s="59"/>
      <c r="B58" s="60"/>
      <c r="C58" s="61"/>
      <c r="D58" s="61"/>
      <c r="E58" s="62"/>
      <c r="F58" s="63"/>
    </row>
    <row r="59" spans="1:9" x14ac:dyDescent="0.25">
      <c r="A59" s="296"/>
      <c r="B59" s="296"/>
      <c r="C59" s="296"/>
      <c r="D59" s="296"/>
      <c r="E59" s="296"/>
      <c r="F59" s="296"/>
      <c r="G59" s="296"/>
      <c r="H59" s="296"/>
      <c r="I59" s="296"/>
    </row>
    <row r="60" spans="1:9" ht="15" customHeight="1" x14ac:dyDescent="0.25">
      <c r="A60" s="64" t="s">
        <v>10</v>
      </c>
      <c r="B60" s="64">
        <f>COUNTIF($C$3:$C$59,H1)</f>
        <v>0</v>
      </c>
      <c r="C60" s="65">
        <f>SUMIF($C$3:$C$59,H1,$B$3:$B$59)</f>
        <v>0</v>
      </c>
      <c r="D60" s="64"/>
      <c r="E60" s="64" t="s">
        <v>19</v>
      </c>
      <c r="F60" s="65">
        <f>SUMIF($D$3:$D$51,I1,$B$3:$B$51)</f>
        <v>1160</v>
      </c>
    </row>
    <row r="61" spans="1:9" ht="15" customHeight="1" x14ac:dyDescent="0.25">
      <c r="A61" s="35" t="s">
        <v>11</v>
      </c>
      <c r="B61" s="35">
        <f>COUNTIF($C$3:$C$59,H2)</f>
        <v>4</v>
      </c>
      <c r="C61" s="36">
        <f>SUMIF($C$3:$C$59,H2,$B$3:$B$59)</f>
        <v>560</v>
      </c>
      <c r="D61" s="35"/>
      <c r="E61" s="35" t="s">
        <v>18</v>
      </c>
      <c r="F61" s="36">
        <f>SUMIF($D$3:$D$51,I2,$B$3:$B$51)</f>
        <v>100</v>
      </c>
    </row>
    <row r="62" spans="1:9" ht="15" customHeight="1" x14ac:dyDescent="0.25">
      <c r="A62" s="35" t="s">
        <v>29</v>
      </c>
      <c r="B62" s="35">
        <f>COUNTIF($C$3:$C$59,H3)</f>
        <v>7</v>
      </c>
      <c r="C62" s="36">
        <f>SUMIF($C$3:$C$59,H3,$B$3:$B$59)</f>
        <v>700</v>
      </c>
      <c r="D62" s="35"/>
      <c r="E62" s="37" t="s">
        <v>27</v>
      </c>
      <c r="F62" s="36">
        <f>SUMIF($D$3:$D$51,I4,$B$3:$B$51)</f>
        <v>0</v>
      </c>
    </row>
    <row r="63" spans="1:9" ht="15" customHeight="1" x14ac:dyDescent="0.25">
      <c r="A63" s="35" t="s">
        <v>8</v>
      </c>
      <c r="B63" s="35">
        <f>COUNTIF($C$3:$C$59,H4)</f>
        <v>0</v>
      </c>
      <c r="C63" s="36">
        <f>SUMIF($C$3:$C$59,H4,$B$3:$B$59)</f>
        <v>0</v>
      </c>
      <c r="D63" s="35"/>
      <c r="E63" s="35" t="s">
        <v>21</v>
      </c>
      <c r="F63" s="36">
        <f>SUM(B62*140-C62+B63*120)</f>
        <v>280</v>
      </c>
    </row>
    <row r="64" spans="1:9" x14ac:dyDescent="0.25">
      <c r="A64" s="35" t="s">
        <v>7</v>
      </c>
      <c r="B64" s="35">
        <f>COUNTIF($C$3:$C$59,H5)</f>
        <v>0</v>
      </c>
      <c r="C64" s="36">
        <f>SUMIF($C$3:$C$59,H5,$B$3:$B$59)</f>
        <v>0</v>
      </c>
      <c r="D64" s="35"/>
      <c r="E64" s="35" t="s">
        <v>20</v>
      </c>
      <c r="F64" s="36">
        <f>SUM(F61+F63)</f>
        <v>380</v>
      </c>
    </row>
    <row r="65" spans="1:6" x14ac:dyDescent="0.25">
      <c r="A65" s="38" t="s">
        <v>23</v>
      </c>
      <c r="B65" s="38">
        <f>SUM(B60:B64)</f>
        <v>11</v>
      </c>
      <c r="C65" s="39">
        <f>SUM(C60:C64)</f>
        <v>1260</v>
      </c>
      <c r="D65" s="38"/>
      <c r="E65" s="40" t="s">
        <v>30</v>
      </c>
      <c r="F65" s="41">
        <f>SUM(C65+F63)</f>
        <v>1540</v>
      </c>
    </row>
    <row r="66" spans="1:6" x14ac:dyDescent="0.25">
      <c r="A66" s="35" t="s">
        <v>25</v>
      </c>
      <c r="B66" s="38">
        <f>COUNTIF($E$3:$E$59,H6)</f>
        <v>7</v>
      </c>
      <c r="C66" s="293"/>
      <c r="D66" s="293"/>
      <c r="E66" s="293"/>
      <c r="F66" s="293"/>
    </row>
    <row r="67" spans="1:6" x14ac:dyDescent="0.25">
      <c r="A67" s="35" t="s">
        <v>31</v>
      </c>
      <c r="B67" s="38">
        <f>COUNTIF(E3:E59,H9)</f>
        <v>0</v>
      </c>
      <c r="C67" s="293"/>
      <c r="D67" s="293"/>
      <c r="E67" s="293"/>
      <c r="F67" s="293"/>
    </row>
    <row r="68" spans="1:6" x14ac:dyDescent="0.25">
      <c r="A68" s="35" t="s">
        <v>33</v>
      </c>
      <c r="B68" s="38">
        <f>COUNTIF(E3:E59,H10)</f>
        <v>0</v>
      </c>
      <c r="C68" s="293"/>
      <c r="D68" s="293"/>
      <c r="E68" s="293"/>
      <c r="F68" s="293"/>
    </row>
    <row r="69" spans="1:6" x14ac:dyDescent="0.25">
      <c r="A69" s="35" t="s">
        <v>24</v>
      </c>
      <c r="B69" s="38">
        <f>COUNTIF($E$3:$E$59,H7)</f>
        <v>3</v>
      </c>
      <c r="C69" s="293"/>
      <c r="D69" s="293"/>
      <c r="E69" s="293"/>
      <c r="F69" s="293"/>
    </row>
    <row r="70" spans="1:6" x14ac:dyDescent="0.25">
      <c r="A70" s="35" t="s">
        <v>26</v>
      </c>
      <c r="B70" s="38">
        <f>COUNTIF($E$3:$E$59,H8)</f>
        <v>1</v>
      </c>
      <c r="C70" s="293"/>
      <c r="D70" s="293"/>
      <c r="E70" s="293"/>
      <c r="F70" s="293"/>
    </row>
    <row r="71" spans="1:6" x14ac:dyDescent="0.25">
      <c r="A71" s="29"/>
      <c r="B71" s="29"/>
      <c r="C71" s="29"/>
      <c r="D71" s="29"/>
      <c r="E71" s="34"/>
      <c r="F71" s="34"/>
    </row>
    <row r="96" spans="6:6" x14ac:dyDescent="0.25">
      <c r="F96" s="1" t="s">
        <v>387</v>
      </c>
    </row>
  </sheetData>
  <mergeCells count="4">
    <mergeCell ref="A1:D1"/>
    <mergeCell ref="E1:F1"/>
    <mergeCell ref="A59:I59"/>
    <mergeCell ref="C66:F70"/>
  </mergeCells>
  <dataValidations count="3">
    <dataValidation type="list" allowBlank="1" showInputMessage="1" showErrorMessage="1" sqref="E3:E58">
      <formula1>$H$6:$H$10</formula1>
    </dataValidation>
    <dataValidation type="list" allowBlank="1" showInputMessage="1" showErrorMessage="1" sqref="D3:D58">
      <formula1>$I$1:$I$3</formula1>
    </dataValidation>
    <dataValidation type="list" allowBlank="1" showInputMessage="1" showErrorMessage="1" sqref="C3:C58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topLeftCell="A49" workbookViewId="0">
      <selection activeCell="B27" sqref="B2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43613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560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561</v>
      </c>
      <c r="B4" s="22">
        <v>140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76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562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563</v>
      </c>
      <c r="B7" s="7">
        <v>100</v>
      </c>
      <c r="C7" s="19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564</v>
      </c>
      <c r="B8" s="12">
        <v>150</v>
      </c>
      <c r="C8" s="54" t="s">
        <v>12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565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566</v>
      </c>
      <c r="B10" s="17">
        <v>140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567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568</v>
      </c>
      <c r="B12" s="23">
        <v>140</v>
      </c>
      <c r="C12" s="54" t="s">
        <v>11</v>
      </c>
      <c r="D12" s="54" t="s">
        <v>16</v>
      </c>
      <c r="E12" s="25" t="s">
        <v>2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569</v>
      </c>
      <c r="B13" s="22">
        <v>0</v>
      </c>
      <c r="C13" s="6" t="s">
        <v>8</v>
      </c>
      <c r="D13" s="6" t="s">
        <v>17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570</v>
      </c>
      <c r="B14" s="22">
        <v>0</v>
      </c>
      <c r="C14" s="6" t="s">
        <v>8</v>
      </c>
      <c r="D14" s="6" t="s">
        <v>17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571</v>
      </c>
      <c r="B15" s="22">
        <v>140</v>
      </c>
      <c r="C15" s="6" t="s">
        <v>11</v>
      </c>
      <c r="D15" s="6" t="s">
        <v>16</v>
      </c>
      <c r="E15" s="3" t="s">
        <v>5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572</v>
      </c>
      <c r="B16" s="7">
        <v>140</v>
      </c>
      <c r="C16" s="6" t="s">
        <v>11</v>
      </c>
      <c r="D16" s="6" t="s">
        <v>16</v>
      </c>
      <c r="E16" s="3" t="s">
        <v>5</v>
      </c>
      <c r="F16" s="3" t="s">
        <v>578</v>
      </c>
      <c r="G16" s="30"/>
      <c r="H16" s="30"/>
      <c r="I16" s="30"/>
      <c r="J16" s="55"/>
      <c r="K16" s="55"/>
      <c r="L16" s="55"/>
    </row>
    <row r="17" spans="1:12" x14ac:dyDescent="0.25">
      <c r="A17" s="66" t="s">
        <v>573</v>
      </c>
      <c r="B17" s="23">
        <v>140</v>
      </c>
      <c r="C17" s="54" t="s">
        <v>11</v>
      </c>
      <c r="D17" s="54" t="s">
        <v>16</v>
      </c>
      <c r="E17" s="25" t="s">
        <v>5</v>
      </c>
      <c r="F17" s="25" t="s">
        <v>134</v>
      </c>
      <c r="G17" s="30"/>
      <c r="H17" s="30"/>
      <c r="I17" s="30"/>
      <c r="J17" s="55"/>
      <c r="K17" s="55"/>
      <c r="L17" s="55"/>
    </row>
    <row r="18" spans="1:12" x14ac:dyDescent="0.25">
      <c r="A18" s="8" t="s">
        <v>574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575</v>
      </c>
      <c r="B19" s="12">
        <v>140</v>
      </c>
      <c r="C19" s="54" t="s">
        <v>11</v>
      </c>
      <c r="D19" s="54" t="s">
        <v>16</v>
      </c>
      <c r="E19" s="25" t="s">
        <v>2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576</v>
      </c>
      <c r="B20" s="12">
        <v>140</v>
      </c>
      <c r="C20" s="54" t="s">
        <v>11</v>
      </c>
      <c r="D20" s="54" t="s">
        <v>16</v>
      </c>
      <c r="E20" s="25" t="s">
        <v>31</v>
      </c>
      <c r="F20" s="25" t="s">
        <v>583</v>
      </c>
      <c r="G20" s="30"/>
      <c r="H20" s="30"/>
      <c r="I20" s="30"/>
    </row>
    <row r="21" spans="1:12" x14ac:dyDescent="0.25">
      <c r="A21" s="8" t="s">
        <v>577</v>
      </c>
      <c r="B21" s="12">
        <v>140</v>
      </c>
      <c r="C21" s="54" t="s">
        <v>11</v>
      </c>
      <c r="D21" s="54" t="s">
        <v>16</v>
      </c>
      <c r="E21" s="25" t="s">
        <v>31</v>
      </c>
      <c r="F21" s="25" t="s">
        <v>583</v>
      </c>
      <c r="G21" s="30"/>
      <c r="H21" s="30"/>
      <c r="I21" s="30"/>
    </row>
    <row r="22" spans="1:12" x14ac:dyDescent="0.25">
      <c r="A22" s="4" t="s">
        <v>579</v>
      </c>
      <c r="B22" s="7">
        <v>100</v>
      </c>
      <c r="C22" s="6" t="s">
        <v>13</v>
      </c>
      <c r="D22" s="6" t="s">
        <v>16</v>
      </c>
      <c r="E22" s="3" t="s">
        <v>31</v>
      </c>
      <c r="F22" s="25"/>
      <c r="I22" s="29"/>
    </row>
    <row r="23" spans="1:12" x14ac:dyDescent="0.25">
      <c r="A23" s="4" t="s">
        <v>580</v>
      </c>
      <c r="B23" s="7">
        <v>140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581</v>
      </c>
      <c r="B24" s="7">
        <v>140</v>
      </c>
      <c r="C24" s="19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582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584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/>
      <c r="B27" s="7"/>
      <c r="C27" s="19"/>
      <c r="D27" s="19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5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4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  <c r="I32" s="29"/>
    </row>
    <row r="33" spans="1:6" x14ac:dyDescent="0.25">
      <c r="A33" s="8"/>
      <c r="B33" s="7"/>
      <c r="C33" s="6"/>
      <c r="D33" s="6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15"/>
      <c r="B37" s="7"/>
      <c r="C37" s="6"/>
      <c r="D37" s="6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44"/>
      <c r="B52" s="11"/>
      <c r="C52" s="27"/>
      <c r="D52" s="27"/>
      <c r="E52" s="10"/>
      <c r="F52" s="10"/>
    </row>
    <row r="53" spans="1:9" x14ac:dyDescent="0.25">
      <c r="A53" s="4"/>
      <c r="B53" s="17"/>
      <c r="C53" s="6"/>
      <c r="D53" s="6"/>
      <c r="E53" s="3"/>
      <c r="F53" s="25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7"/>
      <c r="C55" s="19"/>
      <c r="D55" s="19"/>
      <c r="E55" s="3"/>
      <c r="F55" s="2"/>
    </row>
    <row r="56" spans="1:9" x14ac:dyDescent="0.25">
      <c r="A56" s="33"/>
      <c r="B56" s="7"/>
      <c r="C56" s="19"/>
      <c r="D56" s="19"/>
      <c r="E56" s="3"/>
      <c r="F56" s="2"/>
    </row>
    <row r="57" spans="1:9" x14ac:dyDescent="0.25">
      <c r="A57" s="4"/>
      <c r="B57" s="7"/>
      <c r="C57" s="19"/>
      <c r="D57" s="19"/>
      <c r="E57" s="3"/>
      <c r="F57" s="2"/>
    </row>
    <row r="58" spans="1:9" x14ac:dyDescent="0.25">
      <c r="A58" s="59"/>
      <c r="B58" s="60"/>
      <c r="C58" s="61"/>
      <c r="D58" s="61"/>
      <c r="E58" s="62"/>
      <c r="F58" s="63"/>
    </row>
    <row r="59" spans="1:9" x14ac:dyDescent="0.25">
      <c r="A59" s="296"/>
      <c r="B59" s="296"/>
      <c r="C59" s="296"/>
      <c r="D59" s="296"/>
      <c r="E59" s="296"/>
      <c r="F59" s="296"/>
      <c r="G59" s="296"/>
      <c r="H59" s="296"/>
      <c r="I59" s="296"/>
    </row>
    <row r="60" spans="1:9" ht="15" customHeight="1" x14ac:dyDescent="0.25">
      <c r="A60" s="64" t="s">
        <v>10</v>
      </c>
      <c r="B60" s="64">
        <f>COUNTIF($C$3:$C$59,H1)</f>
        <v>1</v>
      </c>
      <c r="C60" s="65">
        <f>SUMIF($C$3:$C$59,H1,$B$3:$B$59)</f>
        <v>150</v>
      </c>
      <c r="D60" s="64"/>
      <c r="E60" s="64" t="s">
        <v>19</v>
      </c>
      <c r="F60" s="65">
        <f>SUMIF($D$3:$D$51,I1,$B$3:$B$51)</f>
        <v>2690</v>
      </c>
    </row>
    <row r="61" spans="1:9" ht="15" customHeight="1" x14ac:dyDescent="0.25">
      <c r="A61" s="35" t="s">
        <v>11</v>
      </c>
      <c r="B61" s="35">
        <f>COUNTIF($C$3:$C$59,H2)</f>
        <v>11</v>
      </c>
      <c r="C61" s="36">
        <f>SUMIF($C$3:$C$59,H2,$B$3:$B$59)</f>
        <v>1540</v>
      </c>
      <c r="D61" s="35"/>
      <c r="E61" s="35" t="s">
        <v>18</v>
      </c>
      <c r="F61" s="36">
        <f>SUMIF($D$3:$D$51,I2,$B$3:$B$51)</f>
        <v>0</v>
      </c>
    </row>
    <row r="62" spans="1:9" ht="15" customHeight="1" x14ac:dyDescent="0.25">
      <c r="A62" s="35" t="s">
        <v>29</v>
      </c>
      <c r="B62" s="35">
        <f>COUNTIF($C$3:$C$59,H3)</f>
        <v>10</v>
      </c>
      <c r="C62" s="36">
        <f>SUMIF($C$3:$C$59,H3,$B$3:$B$59)</f>
        <v>1000</v>
      </c>
      <c r="D62" s="35"/>
      <c r="E62" s="37" t="s">
        <v>27</v>
      </c>
      <c r="F62" s="36">
        <f>SUMIF($D$3:$D$51,I4,$B$3:$B$51)</f>
        <v>0</v>
      </c>
    </row>
    <row r="63" spans="1:9" ht="15" customHeight="1" x14ac:dyDescent="0.25">
      <c r="A63" s="35" t="s">
        <v>8</v>
      </c>
      <c r="B63" s="35">
        <f>COUNTIF($C$3:$C$59,H4)</f>
        <v>2</v>
      </c>
      <c r="C63" s="36">
        <f>SUMIF($C$3:$C$59,H4,$B$3:$B$59)</f>
        <v>0</v>
      </c>
      <c r="D63" s="35"/>
      <c r="E63" s="35" t="s">
        <v>21</v>
      </c>
      <c r="F63" s="36">
        <f>SUM(B62*140-C62+B63*120)</f>
        <v>640</v>
      </c>
    </row>
    <row r="64" spans="1:9" x14ac:dyDescent="0.25">
      <c r="A64" s="35" t="s">
        <v>7</v>
      </c>
      <c r="B64" s="35">
        <f>COUNTIF($C$3:$C$59,H5)</f>
        <v>0</v>
      </c>
      <c r="C64" s="36">
        <f>SUMIF($C$3:$C$59,H5,$B$3:$B$59)</f>
        <v>0</v>
      </c>
      <c r="D64" s="35"/>
      <c r="E64" s="35" t="s">
        <v>20</v>
      </c>
      <c r="F64" s="36">
        <f>SUM(F61+F63)</f>
        <v>640</v>
      </c>
    </row>
    <row r="65" spans="1:6" x14ac:dyDescent="0.25">
      <c r="A65" s="38" t="s">
        <v>23</v>
      </c>
      <c r="B65" s="38">
        <f>SUM(B60:B64)</f>
        <v>24</v>
      </c>
      <c r="C65" s="39">
        <f>SUM(C60:C64)</f>
        <v>2690</v>
      </c>
      <c r="D65" s="38"/>
      <c r="E65" s="40" t="s">
        <v>30</v>
      </c>
      <c r="F65" s="41">
        <f>SUM(C65+F63)</f>
        <v>3330</v>
      </c>
    </row>
    <row r="66" spans="1:6" x14ac:dyDescent="0.25">
      <c r="A66" s="35" t="s">
        <v>25</v>
      </c>
      <c r="B66" s="38">
        <f>COUNTIF($E$3:$E$59,H6)</f>
        <v>11</v>
      </c>
      <c r="C66" s="293"/>
      <c r="D66" s="293"/>
      <c r="E66" s="293"/>
      <c r="F66" s="293"/>
    </row>
    <row r="67" spans="1:6" x14ac:dyDescent="0.25">
      <c r="A67" s="35" t="s">
        <v>31</v>
      </c>
      <c r="B67" s="38">
        <f>COUNTIF(E3:E59,H9)</f>
        <v>3</v>
      </c>
      <c r="C67" s="293"/>
      <c r="D67" s="293"/>
      <c r="E67" s="293"/>
      <c r="F67" s="293"/>
    </row>
    <row r="68" spans="1:6" x14ac:dyDescent="0.25">
      <c r="A68" s="35" t="s">
        <v>33</v>
      </c>
      <c r="B68" s="38">
        <f>COUNTIF(E3:E59,H10)</f>
        <v>0</v>
      </c>
      <c r="C68" s="293"/>
      <c r="D68" s="293"/>
      <c r="E68" s="293"/>
      <c r="F68" s="293"/>
    </row>
    <row r="69" spans="1:6" x14ac:dyDescent="0.25">
      <c r="A69" s="35" t="s">
        <v>24</v>
      </c>
      <c r="B69" s="38">
        <f>COUNTIF($E$3:$E$59,H7)</f>
        <v>7</v>
      </c>
      <c r="C69" s="293"/>
      <c r="D69" s="293"/>
      <c r="E69" s="293"/>
      <c r="F69" s="293"/>
    </row>
    <row r="70" spans="1:6" x14ac:dyDescent="0.25">
      <c r="A70" s="35" t="s">
        <v>26</v>
      </c>
      <c r="B70" s="38">
        <f>COUNTIF($E$3:$E$59,H8)</f>
        <v>3</v>
      </c>
      <c r="C70" s="293"/>
      <c r="D70" s="293"/>
      <c r="E70" s="293"/>
      <c r="F70" s="293"/>
    </row>
    <row r="71" spans="1:6" x14ac:dyDescent="0.25">
      <c r="A71" s="29"/>
      <c r="B71" s="29"/>
      <c r="C71" s="29"/>
      <c r="D71" s="29"/>
      <c r="E71" s="34"/>
      <c r="F71" s="34"/>
    </row>
    <row r="96" spans="6:6" x14ac:dyDescent="0.25">
      <c r="F96" s="1" t="s">
        <v>387</v>
      </c>
    </row>
  </sheetData>
  <mergeCells count="4">
    <mergeCell ref="A1:D1"/>
    <mergeCell ref="E1:F1"/>
    <mergeCell ref="A59:I59"/>
    <mergeCell ref="C66:F70"/>
  </mergeCells>
  <dataValidations count="3">
    <dataValidation type="list" allowBlank="1" showInputMessage="1" showErrorMessage="1" sqref="C3:C58">
      <formula1>$H$1:$H$5</formula1>
    </dataValidation>
    <dataValidation type="list" allowBlank="1" showInputMessage="1" showErrorMessage="1" sqref="D3:D58">
      <formula1>$I$1:$I$3</formula1>
    </dataValidation>
    <dataValidation type="list" allowBlank="1" showInputMessage="1" showErrorMessage="1" sqref="E3:E58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topLeftCell="A16" workbookViewId="0">
      <selection activeCell="A16" sqref="A1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43613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585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591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586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587</v>
      </c>
      <c r="B6" s="7">
        <v>140</v>
      </c>
      <c r="C6" s="19" t="s">
        <v>11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588</v>
      </c>
      <c r="B7" s="7">
        <v>140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589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590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593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592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594</v>
      </c>
      <c r="B12" s="23">
        <v>140</v>
      </c>
      <c r="C12" s="54" t="s">
        <v>11</v>
      </c>
      <c r="D12" s="54" t="s">
        <v>16</v>
      </c>
      <c r="E12" s="25" t="s">
        <v>2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595</v>
      </c>
      <c r="B13" s="22">
        <v>140</v>
      </c>
      <c r="C13" s="6" t="s">
        <v>11</v>
      </c>
      <c r="D13" s="6" t="s">
        <v>16</v>
      </c>
      <c r="E13" s="3" t="s">
        <v>5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596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597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598</v>
      </c>
      <c r="B16" s="7">
        <v>140</v>
      </c>
      <c r="C16" s="6" t="s">
        <v>11</v>
      </c>
      <c r="D16" s="6" t="s">
        <v>16</v>
      </c>
      <c r="E16" s="3" t="s">
        <v>5</v>
      </c>
      <c r="F16" s="3" t="s">
        <v>599</v>
      </c>
      <c r="G16" s="30"/>
      <c r="H16" s="30"/>
      <c r="I16" s="30"/>
      <c r="J16" s="55"/>
      <c r="K16" s="55"/>
      <c r="L16" s="55"/>
    </row>
    <row r="17" spans="1:12" x14ac:dyDescent="0.25">
      <c r="A17" s="66" t="s">
        <v>600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601</v>
      </c>
      <c r="B18" s="12">
        <v>140</v>
      </c>
      <c r="C18" s="54" t="s">
        <v>11</v>
      </c>
      <c r="D18" s="54" t="s">
        <v>16</v>
      </c>
      <c r="E18" s="25" t="s">
        <v>5</v>
      </c>
      <c r="F18" s="25" t="s">
        <v>606</v>
      </c>
      <c r="G18" s="30"/>
      <c r="H18" s="30"/>
      <c r="I18" s="30"/>
      <c r="J18" s="55"/>
      <c r="K18" s="55"/>
      <c r="L18" s="55"/>
    </row>
    <row r="19" spans="1:12" x14ac:dyDescent="0.25">
      <c r="A19" s="8" t="s">
        <v>605</v>
      </c>
      <c r="B19" s="12">
        <v>140</v>
      </c>
      <c r="C19" s="54" t="s">
        <v>11</v>
      </c>
      <c r="D19" s="54" t="s">
        <v>16</v>
      </c>
      <c r="E19" s="25" t="s">
        <v>2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602</v>
      </c>
      <c r="B20" s="12">
        <v>140</v>
      </c>
      <c r="C20" s="54" t="s">
        <v>11</v>
      </c>
      <c r="D20" s="54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8" t="s">
        <v>603</v>
      </c>
      <c r="B21" s="12">
        <v>140</v>
      </c>
      <c r="C21" s="54" t="s">
        <v>11</v>
      </c>
      <c r="D21" s="54" t="s">
        <v>16</v>
      </c>
      <c r="E21" s="25" t="s">
        <v>5</v>
      </c>
      <c r="F21" s="25"/>
      <c r="G21" s="30"/>
      <c r="H21" s="30"/>
      <c r="I21" s="30"/>
    </row>
    <row r="22" spans="1:12" x14ac:dyDescent="0.25">
      <c r="A22" s="4" t="s">
        <v>604</v>
      </c>
      <c r="B22" s="7">
        <v>140</v>
      </c>
      <c r="C22" s="6" t="s">
        <v>11</v>
      </c>
      <c r="D22" s="6" t="s">
        <v>16</v>
      </c>
      <c r="E22" s="3" t="s">
        <v>5</v>
      </c>
      <c r="F22" s="25" t="s">
        <v>620</v>
      </c>
      <c r="I22" s="29"/>
    </row>
    <row r="23" spans="1:12" x14ac:dyDescent="0.25">
      <c r="A23" s="4" t="s">
        <v>607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608</v>
      </c>
      <c r="B24" s="7">
        <v>140</v>
      </c>
      <c r="C24" s="19" t="s">
        <v>11</v>
      </c>
      <c r="D24" s="6" t="s">
        <v>16</v>
      </c>
      <c r="E24" s="3" t="s">
        <v>5</v>
      </c>
      <c r="F24" s="25" t="s">
        <v>613</v>
      </c>
      <c r="I24" s="29"/>
    </row>
    <row r="25" spans="1:12" x14ac:dyDescent="0.25">
      <c r="A25" s="4" t="s">
        <v>609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610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611</v>
      </c>
      <c r="B27" s="7">
        <v>140</v>
      </c>
      <c r="C27" s="19" t="s">
        <v>11</v>
      </c>
      <c r="D27" s="19" t="s">
        <v>16</v>
      </c>
      <c r="E27" s="3" t="s">
        <v>2</v>
      </c>
      <c r="F27" s="25"/>
      <c r="I27" s="29"/>
    </row>
    <row r="28" spans="1:12" x14ac:dyDescent="0.25">
      <c r="A28" s="4" t="s">
        <v>612</v>
      </c>
      <c r="B28" s="7">
        <v>140</v>
      </c>
      <c r="C28" s="6" t="s">
        <v>11</v>
      </c>
      <c r="D28" s="6" t="s">
        <v>4</v>
      </c>
      <c r="E28" s="3" t="s">
        <v>5</v>
      </c>
      <c r="F28" s="25"/>
      <c r="I28" s="29"/>
    </row>
    <row r="29" spans="1:12" x14ac:dyDescent="0.25">
      <c r="A29" s="4" t="s">
        <v>614</v>
      </c>
      <c r="B29" s="7">
        <v>140</v>
      </c>
      <c r="C29" s="6" t="s">
        <v>11</v>
      </c>
      <c r="D29" s="6" t="s">
        <v>4</v>
      </c>
      <c r="E29" s="3" t="s">
        <v>2</v>
      </c>
      <c r="F29" s="2"/>
      <c r="I29" s="29"/>
    </row>
    <row r="30" spans="1:12" x14ac:dyDescent="0.25">
      <c r="A30" s="4" t="s">
        <v>615</v>
      </c>
      <c r="B30" s="7">
        <v>140</v>
      </c>
      <c r="C30" s="6" t="s">
        <v>11</v>
      </c>
      <c r="D30" s="6" t="s">
        <v>4</v>
      </c>
      <c r="E30" s="3" t="s">
        <v>2</v>
      </c>
      <c r="F30" s="2"/>
      <c r="I30" s="29"/>
    </row>
    <row r="31" spans="1:12" x14ac:dyDescent="0.25">
      <c r="A31" s="4" t="s">
        <v>616</v>
      </c>
      <c r="B31" s="7">
        <v>140</v>
      </c>
      <c r="C31" s="6" t="s">
        <v>11</v>
      </c>
      <c r="D31" s="6" t="s">
        <v>16</v>
      </c>
      <c r="E31" s="3" t="s">
        <v>5</v>
      </c>
      <c r="F31" s="2"/>
      <c r="I31" s="29"/>
    </row>
    <row r="32" spans="1:12" x14ac:dyDescent="0.25">
      <c r="A32" s="8" t="s">
        <v>617</v>
      </c>
      <c r="B32" s="7">
        <v>140</v>
      </c>
      <c r="C32" s="6" t="s">
        <v>11</v>
      </c>
      <c r="D32" s="6" t="s">
        <v>16</v>
      </c>
      <c r="E32" s="3" t="s">
        <v>2</v>
      </c>
      <c r="F32" s="2"/>
      <c r="I32" s="29"/>
    </row>
    <row r="33" spans="1:6" x14ac:dyDescent="0.25">
      <c r="A33" s="8" t="s">
        <v>618</v>
      </c>
      <c r="B33" s="7">
        <v>100</v>
      </c>
      <c r="C33" s="6" t="s">
        <v>13</v>
      </c>
      <c r="D33" s="6" t="s">
        <v>4</v>
      </c>
      <c r="E33" s="3" t="s">
        <v>0</v>
      </c>
      <c r="F33" s="2"/>
    </row>
    <row r="34" spans="1:6" x14ac:dyDescent="0.25">
      <c r="A34" s="4" t="s">
        <v>619</v>
      </c>
      <c r="B34" s="7">
        <v>100</v>
      </c>
      <c r="C34" s="19" t="s">
        <v>13</v>
      </c>
      <c r="D34" s="19" t="s">
        <v>16</v>
      </c>
      <c r="E34" s="3" t="s">
        <v>0</v>
      </c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15"/>
      <c r="B37" s="7"/>
      <c r="C37" s="6"/>
      <c r="D37" s="6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44"/>
      <c r="B52" s="11"/>
      <c r="C52" s="27"/>
      <c r="D52" s="27"/>
      <c r="E52" s="10"/>
      <c r="F52" s="10"/>
    </row>
    <row r="53" spans="1:9" x14ac:dyDescent="0.25">
      <c r="A53" s="4"/>
      <c r="B53" s="17"/>
      <c r="C53" s="6"/>
      <c r="D53" s="6"/>
      <c r="E53" s="3"/>
      <c r="F53" s="25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7"/>
      <c r="C55" s="19"/>
      <c r="D55" s="19"/>
      <c r="E55" s="3"/>
      <c r="F55" s="2"/>
    </row>
    <row r="56" spans="1:9" x14ac:dyDescent="0.25">
      <c r="A56" s="33"/>
      <c r="B56" s="7"/>
      <c r="C56" s="19"/>
      <c r="D56" s="19"/>
      <c r="E56" s="3"/>
      <c r="F56" s="2"/>
    </row>
    <row r="57" spans="1:9" x14ac:dyDescent="0.25">
      <c r="A57" s="4"/>
      <c r="B57" s="7"/>
      <c r="C57" s="19"/>
      <c r="D57" s="19"/>
      <c r="E57" s="3"/>
      <c r="F57" s="2"/>
    </row>
    <row r="58" spans="1:9" x14ac:dyDescent="0.25">
      <c r="A58" s="59"/>
      <c r="B58" s="60"/>
      <c r="C58" s="61"/>
      <c r="D58" s="61"/>
      <c r="E58" s="62"/>
      <c r="F58" s="63"/>
    </row>
    <row r="59" spans="1:9" x14ac:dyDescent="0.25">
      <c r="A59" s="296"/>
      <c r="B59" s="296"/>
      <c r="C59" s="296"/>
      <c r="D59" s="296"/>
      <c r="E59" s="296"/>
      <c r="F59" s="296"/>
      <c r="G59" s="296"/>
      <c r="H59" s="296"/>
      <c r="I59" s="296"/>
    </row>
    <row r="60" spans="1:9" ht="15" customHeight="1" x14ac:dyDescent="0.25">
      <c r="A60" s="64" t="s">
        <v>10</v>
      </c>
      <c r="B60" s="64">
        <f>COUNTIF($C$3:$C$59,H1)</f>
        <v>0</v>
      </c>
      <c r="C60" s="65">
        <f>SUMIF($C$3:$C$59,H1,$B$3:$B$59)</f>
        <v>0</v>
      </c>
      <c r="D60" s="64"/>
      <c r="E60" s="64" t="s">
        <v>19</v>
      </c>
      <c r="F60" s="65">
        <f>SUMIF($D$3:$D$51,I1,$B$3:$B$51)</f>
        <v>3360</v>
      </c>
    </row>
    <row r="61" spans="1:9" ht="15" customHeight="1" x14ac:dyDescent="0.25">
      <c r="A61" s="35" t="s">
        <v>11</v>
      </c>
      <c r="B61" s="35">
        <f>COUNTIF($C$3:$C$59,H2)</f>
        <v>17</v>
      </c>
      <c r="C61" s="36">
        <f>SUMIF($C$3:$C$59,H2,$B$3:$B$59)</f>
        <v>2380</v>
      </c>
      <c r="D61" s="35"/>
      <c r="E61" s="35" t="s">
        <v>18</v>
      </c>
      <c r="F61" s="36">
        <f>SUMIF($D$3:$D$51,I2,$B$3:$B$51)</f>
        <v>520</v>
      </c>
    </row>
    <row r="62" spans="1:9" ht="15" customHeight="1" x14ac:dyDescent="0.25">
      <c r="A62" s="35" t="s">
        <v>29</v>
      </c>
      <c r="B62" s="35">
        <f>COUNTIF($C$3:$C$59,H3)</f>
        <v>15</v>
      </c>
      <c r="C62" s="36">
        <f>SUMIF($C$3:$C$59,H3,$B$3:$B$59)</f>
        <v>1500</v>
      </c>
      <c r="D62" s="35"/>
      <c r="E62" s="37" t="s">
        <v>27</v>
      </c>
      <c r="F62" s="36">
        <f>SUMIF($D$3:$D$51,I4,$B$3:$B$51)</f>
        <v>0</v>
      </c>
    </row>
    <row r="63" spans="1:9" ht="15" customHeight="1" x14ac:dyDescent="0.25">
      <c r="A63" s="35" t="s">
        <v>8</v>
      </c>
      <c r="B63" s="35">
        <f>COUNTIF($C$3:$C$59,H4)</f>
        <v>0</v>
      </c>
      <c r="C63" s="36">
        <f>SUMIF($C$3:$C$59,H4,$B$3:$B$59)</f>
        <v>0</v>
      </c>
      <c r="D63" s="35"/>
      <c r="E63" s="35" t="s">
        <v>21</v>
      </c>
      <c r="F63" s="36">
        <f>SUM(B62*140-C62+B63*120)</f>
        <v>600</v>
      </c>
    </row>
    <row r="64" spans="1:9" x14ac:dyDescent="0.25">
      <c r="A64" s="35" t="s">
        <v>7</v>
      </c>
      <c r="B64" s="35">
        <f>COUNTIF($C$3:$C$59,H5)</f>
        <v>0</v>
      </c>
      <c r="C64" s="36">
        <f>SUMIF($C$3:$C$59,H5,$B$3:$B$59)</f>
        <v>0</v>
      </c>
      <c r="D64" s="35"/>
      <c r="E64" s="35" t="s">
        <v>20</v>
      </c>
      <c r="F64" s="36">
        <f>SUM(F61+F63)</f>
        <v>1120</v>
      </c>
    </row>
    <row r="65" spans="1:6" x14ac:dyDescent="0.25">
      <c r="A65" s="38" t="s">
        <v>23</v>
      </c>
      <c r="B65" s="38">
        <f>SUM(B60:B64)</f>
        <v>32</v>
      </c>
      <c r="C65" s="39">
        <f>SUM(C60:C64)</f>
        <v>3880</v>
      </c>
      <c r="D65" s="38"/>
      <c r="E65" s="40" t="s">
        <v>30</v>
      </c>
      <c r="F65" s="41">
        <f>SUM(C65+F63)</f>
        <v>4480</v>
      </c>
    </row>
    <row r="66" spans="1:6" x14ac:dyDescent="0.25">
      <c r="A66" s="35" t="s">
        <v>25</v>
      </c>
      <c r="B66" s="38">
        <f>COUNTIF($E$3:$E$59,H6)</f>
        <v>15</v>
      </c>
      <c r="C66" s="293"/>
      <c r="D66" s="293"/>
      <c r="E66" s="293"/>
      <c r="F66" s="293"/>
    </row>
    <row r="67" spans="1:6" x14ac:dyDescent="0.25">
      <c r="A67" s="35" t="s">
        <v>31</v>
      </c>
      <c r="B67" s="38">
        <f>COUNTIF(E3:E59,H9)</f>
        <v>0</v>
      </c>
      <c r="C67" s="293"/>
      <c r="D67" s="293"/>
      <c r="E67" s="293"/>
      <c r="F67" s="293"/>
    </row>
    <row r="68" spans="1:6" x14ac:dyDescent="0.25">
      <c r="A68" s="35" t="s">
        <v>33</v>
      </c>
      <c r="B68" s="38">
        <f>COUNTIF(E3:E59,H10)</f>
        <v>0</v>
      </c>
      <c r="C68" s="293"/>
      <c r="D68" s="293"/>
      <c r="E68" s="293"/>
      <c r="F68" s="293"/>
    </row>
    <row r="69" spans="1:6" x14ac:dyDescent="0.25">
      <c r="A69" s="35" t="s">
        <v>24</v>
      </c>
      <c r="B69" s="38">
        <f>COUNTIF($E$3:$E$59,H7)</f>
        <v>9</v>
      </c>
      <c r="C69" s="293"/>
      <c r="D69" s="293"/>
      <c r="E69" s="293"/>
      <c r="F69" s="293"/>
    </row>
    <row r="70" spans="1:6" x14ac:dyDescent="0.25">
      <c r="A70" s="35" t="s">
        <v>26</v>
      </c>
      <c r="B70" s="38">
        <f>COUNTIF($E$3:$E$59,H8)</f>
        <v>8</v>
      </c>
      <c r="C70" s="293"/>
      <c r="D70" s="293"/>
      <c r="E70" s="293"/>
      <c r="F70" s="293"/>
    </row>
    <row r="71" spans="1:6" x14ac:dyDescent="0.25">
      <c r="A71" s="29"/>
      <c r="B71" s="29"/>
      <c r="C71" s="29"/>
      <c r="D71" s="29"/>
      <c r="E71" s="34"/>
      <c r="F71" s="34"/>
    </row>
    <row r="96" spans="6:6" x14ac:dyDescent="0.25">
      <c r="F96" s="1" t="s">
        <v>387</v>
      </c>
    </row>
  </sheetData>
  <mergeCells count="4">
    <mergeCell ref="A1:D1"/>
    <mergeCell ref="E1:F1"/>
    <mergeCell ref="A59:I59"/>
    <mergeCell ref="C66:F70"/>
  </mergeCells>
  <dataValidations count="3">
    <dataValidation type="list" allowBlank="1" showInputMessage="1" showErrorMessage="1" sqref="E3:E58">
      <formula1>$H$6:$H$10</formula1>
    </dataValidation>
    <dataValidation type="list" allowBlank="1" showInputMessage="1" showErrorMessage="1" sqref="D3:D58">
      <formula1>$I$1:$I$3</formula1>
    </dataValidation>
    <dataValidation type="list" allowBlank="1" showInputMessage="1" showErrorMessage="1" sqref="C3:C58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topLeftCell="A4" workbookViewId="0">
      <selection activeCell="C22" sqref="C2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43613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621</v>
      </c>
      <c r="B3" s="22">
        <v>140</v>
      </c>
      <c r="C3" s="6" t="s">
        <v>11</v>
      </c>
      <c r="D3" s="6" t="s">
        <v>16</v>
      </c>
      <c r="E3" s="3" t="s">
        <v>2</v>
      </c>
      <c r="F3" s="9" t="s">
        <v>625</v>
      </c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622</v>
      </c>
      <c r="B4" s="22">
        <v>140</v>
      </c>
      <c r="C4" s="19" t="s">
        <v>11</v>
      </c>
      <c r="D4" s="19" t="s">
        <v>16</v>
      </c>
      <c r="E4" s="3" t="s">
        <v>2</v>
      </c>
      <c r="F4" s="9" t="s">
        <v>626</v>
      </c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623</v>
      </c>
      <c r="B5" s="22">
        <v>140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624</v>
      </c>
      <c r="B6" s="7">
        <v>600</v>
      </c>
      <c r="C6" s="19" t="s">
        <v>12</v>
      </c>
      <c r="D6" s="19" t="s">
        <v>16</v>
      </c>
      <c r="E6" s="3" t="s">
        <v>2</v>
      </c>
      <c r="F6" s="9" t="s">
        <v>10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627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628</v>
      </c>
      <c r="B8" s="12">
        <v>140</v>
      </c>
      <c r="C8" s="54" t="s">
        <v>11</v>
      </c>
      <c r="D8" s="54" t="s">
        <v>16</v>
      </c>
      <c r="E8" s="3" t="s">
        <v>2</v>
      </c>
      <c r="F8" s="9" t="s">
        <v>635</v>
      </c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629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630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631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632</v>
      </c>
      <c r="B12" s="23">
        <v>140</v>
      </c>
      <c r="C12" s="54" t="s">
        <v>11</v>
      </c>
      <c r="D12" s="54" t="s">
        <v>16</v>
      </c>
      <c r="E12" s="25" t="s">
        <v>2</v>
      </c>
      <c r="F12" s="45" t="s">
        <v>635</v>
      </c>
      <c r="G12" s="30"/>
      <c r="H12" s="31"/>
      <c r="I12" s="30"/>
      <c r="J12" s="55"/>
      <c r="K12" s="55"/>
      <c r="L12" s="55"/>
    </row>
    <row r="13" spans="1:12" x14ac:dyDescent="0.25">
      <c r="A13" s="66" t="s">
        <v>633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634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636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66" t="s">
        <v>637</v>
      </c>
      <c r="B16" s="7">
        <v>140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638</v>
      </c>
      <c r="B17" s="23">
        <v>140</v>
      </c>
      <c r="C17" s="54" t="s">
        <v>11</v>
      </c>
      <c r="D17" s="54" t="s">
        <v>16</v>
      </c>
      <c r="E17" s="25" t="s">
        <v>2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639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640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641</v>
      </c>
      <c r="B20" s="12">
        <v>140</v>
      </c>
      <c r="C20" s="54" t="s">
        <v>11</v>
      </c>
      <c r="D20" s="54" t="s">
        <v>4</v>
      </c>
      <c r="E20" s="25" t="s">
        <v>5</v>
      </c>
      <c r="F20" s="25"/>
      <c r="G20" s="30"/>
      <c r="H20" s="30"/>
      <c r="I20" s="30"/>
    </row>
    <row r="21" spans="1:12" x14ac:dyDescent="0.25">
      <c r="A21" s="8" t="s">
        <v>642</v>
      </c>
      <c r="B21" s="12">
        <v>100</v>
      </c>
      <c r="C21" s="54" t="s">
        <v>13</v>
      </c>
      <c r="D21" s="54" t="s">
        <v>16</v>
      </c>
      <c r="E21" s="25" t="s">
        <v>0</v>
      </c>
      <c r="F21" s="25"/>
      <c r="G21" s="30"/>
      <c r="H21" s="30"/>
      <c r="I21" s="30"/>
    </row>
    <row r="22" spans="1:12" x14ac:dyDescent="0.25">
      <c r="A22" s="4" t="s">
        <v>643</v>
      </c>
      <c r="B22" s="7">
        <v>140</v>
      </c>
      <c r="C22" s="6" t="s">
        <v>11</v>
      </c>
      <c r="D22" s="6" t="s">
        <v>16</v>
      </c>
      <c r="E22" s="3" t="s">
        <v>5</v>
      </c>
      <c r="F22" s="25"/>
      <c r="I22" s="29"/>
    </row>
    <row r="23" spans="1:12" x14ac:dyDescent="0.25">
      <c r="A23" s="4" t="s">
        <v>644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645</v>
      </c>
      <c r="B24" s="7">
        <v>100</v>
      </c>
      <c r="C24" s="19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646</v>
      </c>
      <c r="B25" s="7">
        <v>140</v>
      </c>
      <c r="C25" s="6" t="s">
        <v>11</v>
      </c>
      <c r="D25" s="6" t="s">
        <v>16</v>
      </c>
      <c r="E25" s="3" t="s">
        <v>5</v>
      </c>
      <c r="F25" s="25"/>
      <c r="I25" s="29"/>
    </row>
    <row r="26" spans="1:12" x14ac:dyDescent="0.25">
      <c r="A26" s="4" t="s">
        <v>647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648</v>
      </c>
      <c r="B27" s="7">
        <v>140</v>
      </c>
      <c r="C27" s="19" t="s">
        <v>11</v>
      </c>
      <c r="D27" s="19" t="s">
        <v>16</v>
      </c>
      <c r="E27" s="3" t="s">
        <v>0</v>
      </c>
      <c r="F27" s="25"/>
      <c r="I27" s="29"/>
    </row>
    <row r="28" spans="1:12" x14ac:dyDescent="0.25">
      <c r="A28" s="4" t="s">
        <v>649</v>
      </c>
      <c r="B28" s="7">
        <v>140</v>
      </c>
      <c r="C28" s="6" t="s">
        <v>11</v>
      </c>
      <c r="D28" s="6" t="s">
        <v>16</v>
      </c>
      <c r="E28" s="3" t="s">
        <v>2</v>
      </c>
      <c r="F28" s="25"/>
      <c r="I28" s="29"/>
    </row>
    <row r="29" spans="1:12" x14ac:dyDescent="0.25">
      <c r="A29" s="4" t="s">
        <v>650</v>
      </c>
      <c r="B29" s="7">
        <v>100</v>
      </c>
      <c r="C29" s="6" t="s">
        <v>11</v>
      </c>
      <c r="D29" s="6" t="s">
        <v>16</v>
      </c>
      <c r="E29" s="3" t="s">
        <v>0</v>
      </c>
      <c r="F29" s="2"/>
      <c r="I29" s="29"/>
    </row>
    <row r="30" spans="1:12" x14ac:dyDescent="0.25">
      <c r="A30" s="4" t="s">
        <v>651</v>
      </c>
      <c r="B30" s="7">
        <v>140</v>
      </c>
      <c r="C30" s="6" t="s">
        <v>11</v>
      </c>
      <c r="D30" s="6" t="s">
        <v>16</v>
      </c>
      <c r="E30" s="3" t="s">
        <v>2</v>
      </c>
      <c r="F30" s="2"/>
      <c r="I30" s="29"/>
    </row>
    <row r="31" spans="1:12" x14ac:dyDescent="0.25">
      <c r="A31" s="4" t="s">
        <v>652</v>
      </c>
      <c r="B31" s="7">
        <v>100</v>
      </c>
      <c r="C31" s="6" t="s">
        <v>13</v>
      </c>
      <c r="D31" s="6" t="s">
        <v>16</v>
      </c>
      <c r="E31" s="3" t="s">
        <v>0</v>
      </c>
      <c r="F31" s="2"/>
      <c r="I31" s="29"/>
    </row>
    <row r="32" spans="1:12" x14ac:dyDescent="0.25">
      <c r="A32" s="8" t="s">
        <v>653</v>
      </c>
      <c r="B32" s="7">
        <v>140</v>
      </c>
      <c r="C32" s="6" t="s">
        <v>11</v>
      </c>
      <c r="D32" s="6" t="s">
        <v>16</v>
      </c>
      <c r="E32" s="3" t="s">
        <v>2</v>
      </c>
      <c r="F32" s="2"/>
      <c r="I32" s="29"/>
    </row>
    <row r="33" spans="1:6" x14ac:dyDescent="0.25">
      <c r="A33" s="8" t="s">
        <v>654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x14ac:dyDescent="0.25">
      <c r="A34" s="4" t="s">
        <v>655</v>
      </c>
      <c r="B34" s="7">
        <v>100</v>
      </c>
      <c r="C34" s="19" t="s">
        <v>13</v>
      </c>
      <c r="D34" s="19" t="s">
        <v>16</v>
      </c>
      <c r="E34" s="3" t="s">
        <v>0</v>
      </c>
      <c r="F34" s="2"/>
    </row>
    <row r="35" spans="1:6" x14ac:dyDescent="0.25">
      <c r="A35" s="4" t="s">
        <v>656</v>
      </c>
      <c r="B35" s="7">
        <v>100</v>
      </c>
      <c r="C35" s="19" t="s">
        <v>13</v>
      </c>
      <c r="D35" s="19" t="s">
        <v>16</v>
      </c>
      <c r="E35" s="3" t="s">
        <v>534</v>
      </c>
      <c r="F35" s="2"/>
    </row>
    <row r="36" spans="1:6" x14ac:dyDescent="0.25">
      <c r="A36" s="15" t="s">
        <v>657</v>
      </c>
      <c r="B36" s="7">
        <v>140</v>
      </c>
      <c r="C36" s="19" t="s">
        <v>11</v>
      </c>
      <c r="D36" s="19" t="s">
        <v>16</v>
      </c>
      <c r="E36" s="3" t="s">
        <v>2</v>
      </c>
      <c r="F36" s="2" t="s">
        <v>658</v>
      </c>
    </row>
    <row r="37" spans="1:6" x14ac:dyDescent="0.25">
      <c r="A37" s="15"/>
      <c r="B37" s="7"/>
      <c r="C37" s="6"/>
      <c r="D37" s="6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44"/>
      <c r="B52" s="11"/>
      <c r="C52" s="27"/>
      <c r="D52" s="27"/>
      <c r="E52" s="10"/>
      <c r="F52" s="10"/>
    </row>
    <row r="53" spans="1:9" x14ac:dyDescent="0.25">
      <c r="A53" s="4"/>
      <c r="B53" s="17"/>
      <c r="C53" s="6"/>
      <c r="D53" s="6"/>
      <c r="E53" s="3"/>
      <c r="F53" s="25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7"/>
      <c r="C55" s="19"/>
      <c r="D55" s="19"/>
      <c r="E55" s="3"/>
      <c r="F55" s="2"/>
    </row>
    <row r="56" spans="1:9" x14ac:dyDescent="0.25">
      <c r="A56" s="33"/>
      <c r="B56" s="7"/>
      <c r="C56" s="19"/>
      <c r="D56" s="19"/>
      <c r="E56" s="3"/>
      <c r="F56" s="2"/>
    </row>
    <row r="57" spans="1:9" x14ac:dyDescent="0.25">
      <c r="A57" s="4"/>
      <c r="B57" s="7"/>
      <c r="C57" s="19"/>
      <c r="D57" s="19"/>
      <c r="E57" s="3"/>
      <c r="F57" s="2"/>
    </row>
    <row r="58" spans="1:9" x14ac:dyDescent="0.25">
      <c r="A58" s="59"/>
      <c r="B58" s="60"/>
      <c r="C58" s="61"/>
      <c r="D58" s="61"/>
      <c r="E58" s="62"/>
      <c r="F58" s="63"/>
    </row>
    <row r="59" spans="1:9" x14ac:dyDescent="0.25">
      <c r="A59" s="296"/>
      <c r="B59" s="296"/>
      <c r="C59" s="296"/>
      <c r="D59" s="296"/>
      <c r="E59" s="296"/>
      <c r="F59" s="296"/>
      <c r="G59" s="296"/>
      <c r="H59" s="296"/>
      <c r="I59" s="296"/>
    </row>
    <row r="60" spans="1:9" ht="15" customHeight="1" x14ac:dyDescent="0.25">
      <c r="A60" s="64" t="s">
        <v>10</v>
      </c>
      <c r="B60" s="64">
        <f>COUNTIF($C$3:$C$59,H1)</f>
        <v>1</v>
      </c>
      <c r="C60" s="65">
        <f>SUMIF($C$3:$C$59,H1,$B$3:$B$59)</f>
        <v>600</v>
      </c>
      <c r="D60" s="64"/>
      <c r="E60" s="64" t="s">
        <v>19</v>
      </c>
      <c r="F60" s="65">
        <f>SUMIF($D$3:$D$51,I1,$B$3:$B$51)</f>
        <v>4360</v>
      </c>
    </row>
    <row r="61" spans="1:9" ht="15" customHeight="1" x14ac:dyDescent="0.25">
      <c r="A61" s="35" t="s">
        <v>11</v>
      </c>
      <c r="B61" s="35">
        <f>COUNTIF($C$3:$C$59,H2)</f>
        <v>16</v>
      </c>
      <c r="C61" s="36">
        <f>SUMIF($C$3:$C$59,H2,$B$3:$B$59)</f>
        <v>2200</v>
      </c>
      <c r="D61" s="35"/>
      <c r="E61" s="35" t="s">
        <v>18</v>
      </c>
      <c r="F61" s="36">
        <f>SUMIF($D$3:$D$51,I2,$B$3:$B$51)</f>
        <v>140</v>
      </c>
    </row>
    <row r="62" spans="1:9" ht="15" customHeight="1" x14ac:dyDescent="0.25">
      <c r="A62" s="35" t="s">
        <v>29</v>
      </c>
      <c r="B62" s="35">
        <f>COUNTIF($C$3:$C$59,H3)</f>
        <v>17</v>
      </c>
      <c r="C62" s="36">
        <f>SUMIF($C$3:$C$59,H3,$B$3:$B$59)</f>
        <v>1700</v>
      </c>
      <c r="D62" s="35"/>
      <c r="E62" s="37" t="s">
        <v>27</v>
      </c>
      <c r="F62" s="36">
        <f>SUMIF($D$3:$D$51,I4,$B$3:$B$51)</f>
        <v>0</v>
      </c>
    </row>
    <row r="63" spans="1:9" ht="15" customHeight="1" x14ac:dyDescent="0.25">
      <c r="A63" s="35" t="s">
        <v>8</v>
      </c>
      <c r="B63" s="35">
        <f>COUNTIF($C$3:$C$59,H4)</f>
        <v>0</v>
      </c>
      <c r="C63" s="36">
        <f>SUMIF($C$3:$C$59,H4,$B$3:$B$59)</f>
        <v>0</v>
      </c>
      <c r="D63" s="35"/>
      <c r="E63" s="35" t="s">
        <v>21</v>
      </c>
      <c r="F63" s="36">
        <f>SUM(B62*140-C62+B63*120)</f>
        <v>680</v>
      </c>
    </row>
    <row r="64" spans="1:9" x14ac:dyDescent="0.25">
      <c r="A64" s="35" t="s">
        <v>7</v>
      </c>
      <c r="B64" s="35">
        <f>COUNTIF($C$3:$C$59,H5)</f>
        <v>0</v>
      </c>
      <c r="C64" s="36">
        <f>SUMIF($C$3:$C$59,H5,$B$3:$B$59)</f>
        <v>0</v>
      </c>
      <c r="D64" s="35"/>
      <c r="E64" s="35" t="s">
        <v>20</v>
      </c>
      <c r="F64" s="36">
        <f>SUM(F61+F63)</f>
        <v>820</v>
      </c>
    </row>
    <row r="65" spans="1:6" x14ac:dyDescent="0.25">
      <c r="A65" s="38" t="s">
        <v>23</v>
      </c>
      <c r="B65" s="38">
        <f>SUM(B60:B64)</f>
        <v>34</v>
      </c>
      <c r="C65" s="39">
        <f>SUM(C60:C64)</f>
        <v>4500</v>
      </c>
      <c r="D65" s="38"/>
      <c r="E65" s="40" t="s">
        <v>30</v>
      </c>
      <c r="F65" s="41">
        <f>SUM(C65+F63)</f>
        <v>5180</v>
      </c>
    </row>
    <row r="66" spans="1:6" x14ac:dyDescent="0.25">
      <c r="A66" s="35" t="s">
        <v>25</v>
      </c>
      <c r="B66" s="38">
        <f>COUNTIF($E$3:$E$59,H6)</f>
        <v>19</v>
      </c>
      <c r="C66" s="293"/>
      <c r="D66" s="293"/>
      <c r="E66" s="293"/>
      <c r="F66" s="293"/>
    </row>
    <row r="67" spans="1:6" x14ac:dyDescent="0.25">
      <c r="A67" s="35" t="s">
        <v>31</v>
      </c>
      <c r="B67" s="38">
        <f>COUNTIF(E3:E59,H9)</f>
        <v>0</v>
      </c>
      <c r="C67" s="293"/>
      <c r="D67" s="293"/>
      <c r="E67" s="293"/>
      <c r="F67" s="293"/>
    </row>
    <row r="68" spans="1:6" x14ac:dyDescent="0.25">
      <c r="A68" s="35" t="s">
        <v>33</v>
      </c>
      <c r="B68" s="38">
        <f>COUNTIF(E3:E59,H10)</f>
        <v>0</v>
      </c>
      <c r="C68" s="293"/>
      <c r="D68" s="293"/>
      <c r="E68" s="293"/>
      <c r="F68" s="293"/>
    </row>
    <row r="69" spans="1:6" x14ac:dyDescent="0.25">
      <c r="A69" s="35" t="s">
        <v>24</v>
      </c>
      <c r="B69" s="38">
        <f>COUNTIF($E$3:$E$59,H7)</f>
        <v>11</v>
      </c>
      <c r="C69" s="293"/>
      <c r="D69" s="293"/>
      <c r="E69" s="293"/>
      <c r="F69" s="293"/>
    </row>
    <row r="70" spans="1:6" x14ac:dyDescent="0.25">
      <c r="A70" s="35" t="s">
        <v>26</v>
      </c>
      <c r="B70" s="38">
        <f>COUNTIF($E$3:$E$59,H8)</f>
        <v>4</v>
      </c>
      <c r="C70" s="293"/>
      <c r="D70" s="293"/>
      <c r="E70" s="293"/>
      <c r="F70" s="293"/>
    </row>
    <row r="71" spans="1:6" x14ac:dyDescent="0.25">
      <c r="A71" s="29"/>
      <c r="B71" s="29"/>
      <c r="C71" s="29"/>
      <c r="D71" s="29"/>
      <c r="E71" s="34"/>
      <c r="F71" s="34"/>
    </row>
    <row r="96" spans="6:6" x14ac:dyDescent="0.25">
      <c r="F96" s="1" t="s">
        <v>387</v>
      </c>
    </row>
  </sheetData>
  <mergeCells count="4">
    <mergeCell ref="A1:D1"/>
    <mergeCell ref="E1:F1"/>
    <mergeCell ref="A59:I59"/>
    <mergeCell ref="C66:F70"/>
  </mergeCells>
  <dataValidations count="3">
    <dataValidation type="list" allowBlank="1" showInputMessage="1" showErrorMessage="1" sqref="C3:C58">
      <formula1>$H$1:$H$5</formula1>
    </dataValidation>
    <dataValidation type="list" allowBlank="1" showInputMessage="1" showErrorMessage="1" sqref="D3:D58">
      <formula1>$I$1:$I$3</formula1>
    </dataValidation>
    <dataValidation type="list" allowBlank="1" showInputMessage="1" showErrorMessage="1" sqref="E3:E58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M31" sqref="M3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43613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659</v>
      </c>
      <c r="B3" s="22">
        <v>140</v>
      </c>
      <c r="C3" s="6" t="s">
        <v>11</v>
      </c>
      <c r="D3" s="6" t="s">
        <v>16</v>
      </c>
      <c r="E3" s="3" t="s">
        <v>5</v>
      </c>
      <c r="F3" s="9" t="s">
        <v>134</v>
      </c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660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661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662</v>
      </c>
      <c r="B6" s="7">
        <v>100</v>
      </c>
      <c r="C6" s="19" t="s">
        <v>13</v>
      </c>
      <c r="D6" s="19" t="s">
        <v>16</v>
      </c>
      <c r="E6" s="3" t="s">
        <v>31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663</v>
      </c>
      <c r="B7" s="7">
        <v>140</v>
      </c>
      <c r="C7" s="6" t="s">
        <v>11</v>
      </c>
      <c r="D7" s="6" t="s">
        <v>4</v>
      </c>
      <c r="E7" s="3" t="s">
        <v>5</v>
      </c>
      <c r="F7" s="9" t="s">
        <v>673</v>
      </c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664</v>
      </c>
      <c r="B8" s="12">
        <v>140</v>
      </c>
      <c r="C8" s="54" t="s">
        <v>11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665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671</v>
      </c>
      <c r="B10" s="17">
        <v>140</v>
      </c>
      <c r="C10" s="6" t="s">
        <v>11</v>
      </c>
      <c r="D10" s="6" t="s">
        <v>16</v>
      </c>
      <c r="E10" s="3" t="s">
        <v>5</v>
      </c>
      <c r="F10" s="9" t="s">
        <v>672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666</v>
      </c>
      <c r="B11" s="23">
        <v>600</v>
      </c>
      <c r="C11" s="54" t="s">
        <v>12</v>
      </c>
      <c r="D11" s="54" t="s">
        <v>16</v>
      </c>
      <c r="E11" s="3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667</v>
      </c>
      <c r="B12" s="23">
        <v>100</v>
      </c>
      <c r="C12" s="54" t="s">
        <v>13</v>
      </c>
      <c r="D12" s="54" t="s">
        <v>4</v>
      </c>
      <c r="E12" s="25"/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668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669</v>
      </c>
      <c r="B14" s="22">
        <v>100</v>
      </c>
      <c r="C14" s="6" t="s">
        <v>13</v>
      </c>
      <c r="D14" s="6" t="s">
        <v>16</v>
      </c>
      <c r="E14" s="3" t="s">
        <v>31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670</v>
      </c>
      <c r="B15" s="22">
        <v>100</v>
      </c>
      <c r="C15" s="6" t="s">
        <v>13</v>
      </c>
      <c r="D15" s="6" t="s">
        <v>16</v>
      </c>
      <c r="E15" s="3" t="s">
        <v>31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13" t="s">
        <v>674</v>
      </c>
      <c r="B16" s="11">
        <v>100</v>
      </c>
      <c r="C16" s="52" t="s">
        <v>13</v>
      </c>
      <c r="D16" s="52" t="s">
        <v>16</v>
      </c>
      <c r="E16" s="10" t="s">
        <v>0</v>
      </c>
      <c r="F16" s="10"/>
      <c r="G16" s="30"/>
      <c r="H16" s="30"/>
      <c r="I16" s="30"/>
      <c r="J16" s="55"/>
      <c r="K16" s="55"/>
      <c r="L16" s="55"/>
    </row>
    <row r="17" spans="1:12" x14ac:dyDescent="0.25">
      <c r="A17" s="66" t="s">
        <v>675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676</v>
      </c>
      <c r="B18" s="12">
        <v>140</v>
      </c>
      <c r="C18" s="54" t="s">
        <v>11</v>
      </c>
      <c r="D18" s="54" t="s">
        <v>16</v>
      </c>
      <c r="E18" s="25" t="s">
        <v>681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677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678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679</v>
      </c>
      <c r="B21" s="7">
        <v>140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680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682</v>
      </c>
      <c r="B23" s="7">
        <v>140</v>
      </c>
      <c r="C23" s="19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/>
      <c r="B24" s="7"/>
      <c r="C24" s="6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1</v>
      </c>
      <c r="C59" s="65">
        <f>SUMIF($C$3:$C$58,H1,$B$3:$B$58)</f>
        <v>600</v>
      </c>
      <c r="D59" s="64"/>
      <c r="E59" s="64" t="s">
        <v>19</v>
      </c>
      <c r="F59" s="65">
        <f>SUMIF($D$3:$D$50,I1,$B$3:$B$50)</f>
        <v>2640</v>
      </c>
    </row>
    <row r="60" spans="1:9" ht="15" customHeight="1" x14ac:dyDescent="0.25">
      <c r="A60" s="35" t="s">
        <v>11</v>
      </c>
      <c r="B60" s="35">
        <f>COUNTIF($C$3:$C$58,H2)</f>
        <v>7</v>
      </c>
      <c r="C60" s="36">
        <f>SUMIF($C$3:$C$58,H2,$B$3:$B$58)</f>
        <v>980</v>
      </c>
      <c r="D60" s="35"/>
      <c r="E60" s="35" t="s">
        <v>18</v>
      </c>
      <c r="F60" s="36">
        <f>SUMIF($D$3:$D$50,I2,$B$3:$B$50)</f>
        <v>240</v>
      </c>
    </row>
    <row r="61" spans="1:9" ht="15" customHeight="1" x14ac:dyDescent="0.25">
      <c r="A61" s="35" t="s">
        <v>29</v>
      </c>
      <c r="B61" s="35">
        <f>COUNTIF($C$3:$C$58,H3)</f>
        <v>13</v>
      </c>
      <c r="C61" s="36">
        <f>SUMIF($C$3:$C$58,H3,$B$3:$B$58)</f>
        <v>1300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520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760</v>
      </c>
    </row>
    <row r="64" spans="1:9" x14ac:dyDescent="0.25">
      <c r="A64" s="38" t="s">
        <v>23</v>
      </c>
      <c r="B64" s="38">
        <f>SUM(B59:B63)</f>
        <v>21</v>
      </c>
      <c r="C64" s="39">
        <f>SUM(C59:C63)</f>
        <v>2880</v>
      </c>
      <c r="D64" s="38"/>
      <c r="E64" s="40" t="s">
        <v>30</v>
      </c>
      <c r="F64" s="41">
        <f>SUM(C64+F62)</f>
        <v>3400</v>
      </c>
    </row>
    <row r="65" spans="1:6" x14ac:dyDescent="0.25">
      <c r="A65" s="35" t="s">
        <v>25</v>
      </c>
      <c r="B65" s="38">
        <f>COUNTIF($E$3:$E$58,H6)</f>
        <v>9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3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4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4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A25" sqref="A2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683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684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685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686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687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688</v>
      </c>
      <c r="B8" s="12">
        <v>150</v>
      </c>
      <c r="C8" s="54" t="s">
        <v>11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689</v>
      </c>
      <c r="B9" s="23">
        <v>100</v>
      </c>
      <c r="C9" s="54" t="s">
        <v>13</v>
      </c>
      <c r="D9" s="54" t="s">
        <v>4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690</v>
      </c>
      <c r="B10" s="17">
        <v>150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691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692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693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694</v>
      </c>
      <c r="B14" s="22">
        <v>150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66" t="s">
        <v>696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697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699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700</v>
      </c>
      <c r="B18" s="12">
        <v>150</v>
      </c>
      <c r="C18" s="54" t="s">
        <v>11</v>
      </c>
      <c r="D18" s="54" t="s">
        <v>16</v>
      </c>
      <c r="E18" s="25" t="s">
        <v>2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698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701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702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703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704</v>
      </c>
      <c r="B23" s="7">
        <v>150</v>
      </c>
      <c r="C23" s="19" t="s">
        <v>11</v>
      </c>
      <c r="D23" s="6" t="s">
        <v>16</v>
      </c>
      <c r="E23" s="3" t="s">
        <v>5</v>
      </c>
      <c r="F23" s="25"/>
      <c r="I23" s="29"/>
    </row>
    <row r="24" spans="1:12" x14ac:dyDescent="0.25">
      <c r="A24" s="4" t="s">
        <v>705</v>
      </c>
      <c r="B24" s="7">
        <v>150</v>
      </c>
      <c r="C24" s="6" t="s">
        <v>11</v>
      </c>
      <c r="D24" s="6" t="s">
        <v>16</v>
      </c>
      <c r="E24" s="3" t="s">
        <v>5</v>
      </c>
      <c r="F24" s="25" t="s">
        <v>706</v>
      </c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 t="s">
        <v>695</v>
      </c>
      <c r="B52" s="17">
        <v>0</v>
      </c>
      <c r="C52" s="6" t="s">
        <v>6</v>
      </c>
      <c r="D52" s="6" t="s">
        <v>17</v>
      </c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2600</v>
      </c>
    </row>
    <row r="60" spans="1:9" ht="15" customHeight="1" x14ac:dyDescent="0.25">
      <c r="A60" s="35" t="s">
        <v>11</v>
      </c>
      <c r="B60" s="35">
        <f>COUNTIF($C$3:$C$58,H2)</f>
        <v>10</v>
      </c>
      <c r="C60" s="36">
        <f>SUMIF($C$3:$C$58,H2,$B$3:$B$58)</f>
        <v>1500</v>
      </c>
      <c r="D60" s="35"/>
      <c r="E60" s="35" t="s">
        <v>18</v>
      </c>
      <c r="F60" s="36">
        <f>SUMIF($D$3:$D$50,I2,$B$3:$B$50)</f>
        <v>100</v>
      </c>
    </row>
    <row r="61" spans="1:9" ht="15" customHeight="1" x14ac:dyDescent="0.25">
      <c r="A61" s="35" t="s">
        <v>29</v>
      </c>
      <c r="B61" s="35">
        <f>COUNTIF($C$3:$C$58,H3)</f>
        <v>12</v>
      </c>
      <c r="C61" s="36">
        <f>SUMIF($C$3:$C$58,H3,$B$3:$B$58)</f>
        <v>1200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480</v>
      </c>
    </row>
    <row r="63" spans="1:9" x14ac:dyDescent="0.25">
      <c r="A63" s="35" t="s">
        <v>7</v>
      </c>
      <c r="B63" s="35">
        <f>COUNTIF($C$3:$C$58,H5)</f>
        <v>1</v>
      </c>
      <c r="C63" s="36">
        <f>SUMIF($C$3:$C$58,H5,$B$3:$B$58)</f>
        <v>0</v>
      </c>
      <c r="D63" s="35"/>
      <c r="E63" s="35" t="s">
        <v>20</v>
      </c>
      <c r="F63" s="36">
        <f>SUM(F60+F62)</f>
        <v>580</v>
      </c>
    </row>
    <row r="64" spans="1:9" x14ac:dyDescent="0.25">
      <c r="A64" s="38" t="s">
        <v>23</v>
      </c>
      <c r="B64" s="38">
        <f>SUM(B59:B63)</f>
        <v>23</v>
      </c>
      <c r="C64" s="39">
        <f>SUM(C59:C63)</f>
        <v>2700</v>
      </c>
      <c r="D64" s="38"/>
      <c r="E64" s="40" t="s">
        <v>30</v>
      </c>
      <c r="F64" s="41">
        <f>SUM(C64+F62)</f>
        <v>3180</v>
      </c>
    </row>
    <row r="65" spans="1:6" x14ac:dyDescent="0.25">
      <c r="A65" s="35" t="s">
        <v>25</v>
      </c>
      <c r="B65" s="38">
        <f>COUNTIF($E$3:$E$58,H6)</f>
        <v>12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8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2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C3:C57">
      <formula1>$H$1:$H$5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E3:E57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37" sqref="E3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707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708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709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710</v>
      </c>
      <c r="B6" s="7">
        <v>100</v>
      </c>
      <c r="C6" s="19" t="s">
        <v>13</v>
      </c>
      <c r="D6" s="19" t="s">
        <v>16</v>
      </c>
      <c r="E6" s="3" t="s">
        <v>31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711</v>
      </c>
      <c r="B7" s="7">
        <v>150</v>
      </c>
      <c r="C7" s="6" t="s">
        <v>11</v>
      </c>
      <c r="D7" s="6" t="s">
        <v>16</v>
      </c>
      <c r="E7" s="3" t="s">
        <v>5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712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713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714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715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716</v>
      </c>
      <c r="B12" s="23">
        <v>150</v>
      </c>
      <c r="C12" s="54" t="s">
        <v>11</v>
      </c>
      <c r="D12" s="54" t="s">
        <v>16</v>
      </c>
      <c r="E12" s="25" t="s">
        <v>2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66" t="s">
        <v>717</v>
      </c>
      <c r="B13" s="22">
        <v>100</v>
      </c>
      <c r="C13" s="6" t="s">
        <v>13</v>
      </c>
      <c r="D13" s="6" t="s">
        <v>16</v>
      </c>
      <c r="E13" s="3" t="s">
        <v>31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718</v>
      </c>
      <c r="B14" s="22">
        <v>100</v>
      </c>
      <c r="C14" s="6" t="s">
        <v>13</v>
      </c>
      <c r="D14" s="6" t="s">
        <v>4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13" t="s">
        <v>719</v>
      </c>
      <c r="B15" s="24">
        <v>100</v>
      </c>
      <c r="C15" s="52" t="s">
        <v>13</v>
      </c>
      <c r="D15" s="52" t="s">
        <v>16</v>
      </c>
      <c r="E15" s="10" t="s">
        <v>0</v>
      </c>
      <c r="F15" s="67"/>
      <c r="G15" s="30"/>
      <c r="H15" s="30"/>
      <c r="I15" s="30"/>
      <c r="J15" s="55"/>
      <c r="K15" s="55"/>
      <c r="L15" s="55"/>
    </row>
    <row r="16" spans="1:12" x14ac:dyDescent="0.25">
      <c r="A16" s="4" t="s">
        <v>720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721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722</v>
      </c>
      <c r="B18" s="12">
        <v>150</v>
      </c>
      <c r="C18" s="54" t="s">
        <v>11</v>
      </c>
      <c r="D18" s="54" t="s">
        <v>16</v>
      </c>
      <c r="E18" s="25" t="s">
        <v>5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723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724</v>
      </c>
      <c r="B20" s="12">
        <v>150</v>
      </c>
      <c r="C20" s="54" t="s">
        <v>11</v>
      </c>
      <c r="D20" s="54" t="s">
        <v>16</v>
      </c>
      <c r="E20" s="25" t="s">
        <v>5</v>
      </c>
      <c r="F20" s="25"/>
      <c r="G20" s="30"/>
      <c r="H20" s="30"/>
      <c r="I20" s="30"/>
    </row>
    <row r="21" spans="1:12" x14ac:dyDescent="0.25">
      <c r="A21" s="4" t="s">
        <v>725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726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727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728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2300</v>
      </c>
    </row>
    <row r="60" spans="1:9" ht="15" customHeight="1" x14ac:dyDescent="0.25">
      <c r="A60" s="35" t="s">
        <v>11</v>
      </c>
      <c r="B60" s="35">
        <f>COUNTIF($C$3:$C$58,H2)</f>
        <v>4</v>
      </c>
      <c r="C60" s="36">
        <f>SUMIF($C$3:$C$58,H2,$B$3:$B$58)</f>
        <v>600</v>
      </c>
      <c r="D60" s="35"/>
      <c r="E60" s="35" t="s">
        <v>18</v>
      </c>
      <c r="F60" s="36">
        <f>SUMIF($D$3:$D$50,I2,$B$3:$B$50)</f>
        <v>100</v>
      </c>
    </row>
    <row r="61" spans="1:9" ht="15" customHeight="1" x14ac:dyDescent="0.25">
      <c r="A61" s="35" t="s">
        <v>29</v>
      </c>
      <c r="B61" s="35">
        <f>COUNTIF($C$3:$C$58,H3)</f>
        <v>18</v>
      </c>
      <c r="C61" s="36">
        <f>SUMIF($C$3:$C$58,H3,$B$3:$B$58)</f>
        <v>1800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720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820</v>
      </c>
    </row>
    <row r="64" spans="1:9" x14ac:dyDescent="0.25">
      <c r="A64" s="38" t="s">
        <v>23</v>
      </c>
      <c r="B64" s="38">
        <f>SUM(B59:B63)</f>
        <v>22</v>
      </c>
      <c r="C64" s="39">
        <f>SUM(C59:C63)</f>
        <v>2400</v>
      </c>
      <c r="D64" s="38"/>
      <c r="E64" s="40" t="s">
        <v>30</v>
      </c>
      <c r="F64" s="41">
        <f>SUM(C64+F62)</f>
        <v>3120</v>
      </c>
    </row>
    <row r="65" spans="1:6" x14ac:dyDescent="0.25">
      <c r="A65" s="35" t="s">
        <v>25</v>
      </c>
      <c r="B65" s="38">
        <f>COUNTIF($E$3:$E$58,H6)</f>
        <v>16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2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1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3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25" sqref="E2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729</v>
      </c>
      <c r="B3" s="22">
        <v>150</v>
      </c>
      <c r="C3" s="6" t="s">
        <v>11</v>
      </c>
      <c r="D3" s="6" t="s">
        <v>16</v>
      </c>
      <c r="E3" s="3" t="s">
        <v>31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730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731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721</v>
      </c>
      <c r="B6" s="7">
        <v>600</v>
      </c>
      <c r="C6" s="19" t="s">
        <v>12</v>
      </c>
      <c r="D6" s="19" t="s">
        <v>16</v>
      </c>
      <c r="E6" s="3" t="s">
        <v>2</v>
      </c>
      <c r="F6" s="9" t="s">
        <v>12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732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733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734</v>
      </c>
      <c r="B9" s="23">
        <v>150</v>
      </c>
      <c r="C9" s="54" t="s">
        <v>11</v>
      </c>
      <c r="D9" s="54" t="s">
        <v>16</v>
      </c>
      <c r="E9" s="3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735</v>
      </c>
      <c r="B10" s="17">
        <v>150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736</v>
      </c>
      <c r="B11" s="23">
        <v>150</v>
      </c>
      <c r="C11" s="54" t="s">
        <v>11</v>
      </c>
      <c r="D11" s="54" t="s">
        <v>4</v>
      </c>
      <c r="E11" s="3" t="s">
        <v>5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66" t="s">
        <v>737</v>
      </c>
      <c r="B12" s="23">
        <v>100</v>
      </c>
      <c r="C12" s="54" t="s">
        <v>13</v>
      </c>
      <c r="D12" s="54" t="s">
        <v>16</v>
      </c>
      <c r="E12" s="25" t="s">
        <v>0</v>
      </c>
      <c r="F12" s="45"/>
      <c r="G12" s="30"/>
      <c r="H12" s="31"/>
      <c r="I12" s="30"/>
      <c r="J12" s="55"/>
      <c r="K12" s="55"/>
      <c r="L12" s="55"/>
    </row>
    <row r="13" spans="1:12" x14ac:dyDescent="0.25">
      <c r="A13" s="13" t="s">
        <v>738</v>
      </c>
      <c r="B13" s="24">
        <v>100</v>
      </c>
      <c r="C13" s="52" t="s">
        <v>13</v>
      </c>
      <c r="D13" s="52" t="s">
        <v>16</v>
      </c>
      <c r="E13" s="10" t="s">
        <v>0</v>
      </c>
      <c r="F13" s="10"/>
      <c r="G13" s="30"/>
      <c r="H13" s="30"/>
      <c r="I13" s="30"/>
      <c r="J13" s="55"/>
      <c r="K13" s="55"/>
      <c r="L13" s="55"/>
    </row>
    <row r="14" spans="1:12" x14ac:dyDescent="0.25">
      <c r="A14" s="4" t="s">
        <v>739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740</v>
      </c>
      <c r="B15" s="22">
        <v>150</v>
      </c>
      <c r="C15" s="6" t="s">
        <v>11</v>
      </c>
      <c r="D15" s="6" t="s">
        <v>16</v>
      </c>
      <c r="E15" s="3" t="s">
        <v>2</v>
      </c>
      <c r="F15" s="20" t="s">
        <v>746</v>
      </c>
      <c r="G15" s="30"/>
      <c r="H15" s="30"/>
      <c r="I15" s="30"/>
      <c r="J15" s="55"/>
      <c r="K15" s="55"/>
      <c r="L15" s="55"/>
    </row>
    <row r="16" spans="1:12" x14ac:dyDescent="0.25">
      <c r="A16" s="4" t="s">
        <v>741</v>
      </c>
      <c r="B16" s="7">
        <v>100</v>
      </c>
      <c r="C16" s="6" t="s">
        <v>13</v>
      </c>
      <c r="D16" s="6" t="s">
        <v>4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742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743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744</v>
      </c>
      <c r="B19" s="12">
        <v>100</v>
      </c>
      <c r="C19" s="54" t="s">
        <v>13</v>
      </c>
      <c r="D19" s="54" t="s">
        <v>16</v>
      </c>
      <c r="E19" s="25" t="s">
        <v>31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745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747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748</v>
      </c>
      <c r="B22" s="7">
        <v>100</v>
      </c>
      <c r="C22" s="6" t="s">
        <v>13</v>
      </c>
      <c r="D22" s="6" t="s">
        <v>16</v>
      </c>
      <c r="E22" s="3" t="s">
        <v>31</v>
      </c>
      <c r="F22" s="25"/>
      <c r="I22" s="29"/>
    </row>
    <row r="23" spans="1:12" x14ac:dyDescent="0.25">
      <c r="A23" s="4" t="s">
        <v>749</v>
      </c>
      <c r="B23" s="7">
        <v>150</v>
      </c>
      <c r="C23" s="19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750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751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1</v>
      </c>
      <c r="C59" s="65">
        <f>SUMIF($C$3:$C$58,H1,$B$3:$B$58)</f>
        <v>600</v>
      </c>
      <c r="D59" s="64"/>
      <c r="E59" s="64" t="s">
        <v>19</v>
      </c>
      <c r="F59" s="65">
        <f>SUMIF($D$3:$D$50,I1,$B$3:$B$50)</f>
        <v>2800</v>
      </c>
    </row>
    <row r="60" spans="1:9" ht="15" customHeight="1" x14ac:dyDescent="0.25">
      <c r="A60" s="35" t="s">
        <v>11</v>
      </c>
      <c r="B60" s="35">
        <f>COUNTIF($C$3:$C$58,H2)</f>
        <v>7</v>
      </c>
      <c r="C60" s="36">
        <f>SUMIF($C$3:$C$58,H2,$B$3:$B$58)</f>
        <v>1050</v>
      </c>
      <c r="D60" s="35"/>
      <c r="E60" s="35" t="s">
        <v>18</v>
      </c>
      <c r="F60" s="36">
        <f>SUMIF($D$3:$D$50,I2,$B$3:$B$50)</f>
        <v>350</v>
      </c>
    </row>
    <row r="61" spans="1:9" ht="15" customHeight="1" x14ac:dyDescent="0.25">
      <c r="A61" s="35" t="s">
        <v>29</v>
      </c>
      <c r="B61" s="35">
        <f>COUNTIF($C$3:$C$58,H3)</f>
        <v>15</v>
      </c>
      <c r="C61" s="36">
        <f>SUMIF($C$3:$C$58,H3,$B$3:$B$58)</f>
        <v>1500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600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950</v>
      </c>
    </row>
    <row r="64" spans="1:9" x14ac:dyDescent="0.25">
      <c r="A64" s="38" t="s">
        <v>23</v>
      </c>
      <c r="B64" s="38">
        <f>SUM(B59:B63)</f>
        <v>23</v>
      </c>
      <c r="C64" s="39">
        <f>SUM(C59:C63)</f>
        <v>3150</v>
      </c>
      <c r="D64" s="38"/>
      <c r="E64" s="40" t="s">
        <v>30</v>
      </c>
      <c r="F64" s="41">
        <f>SUM(C64+F62)</f>
        <v>3750</v>
      </c>
    </row>
    <row r="65" spans="1:6" x14ac:dyDescent="0.25">
      <c r="A65" s="35" t="s">
        <v>25</v>
      </c>
      <c r="B65" s="38">
        <f>COUNTIF($E$3:$E$58,H6)</f>
        <v>13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3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6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1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C3:C57">
      <formula1>$H$1:$H$5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E3:E57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24" sqref="E24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752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753</v>
      </c>
      <c r="B4" s="22">
        <v>150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754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755</v>
      </c>
      <c r="B6" s="7">
        <v>100</v>
      </c>
      <c r="C6" s="19" t="s">
        <v>13</v>
      </c>
      <c r="D6" s="19" t="s">
        <v>4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756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757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758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759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760</v>
      </c>
      <c r="B11" s="23">
        <v>150</v>
      </c>
      <c r="C11" s="54" t="s">
        <v>11</v>
      </c>
      <c r="D11" s="54" t="s">
        <v>16</v>
      </c>
      <c r="E11" s="3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13" t="s">
        <v>761</v>
      </c>
      <c r="B12" s="24">
        <v>150</v>
      </c>
      <c r="C12" s="52" t="s">
        <v>11</v>
      </c>
      <c r="D12" s="52" t="s">
        <v>16</v>
      </c>
      <c r="E12" s="10" t="s">
        <v>2</v>
      </c>
      <c r="F12" s="53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762</v>
      </c>
      <c r="B13" s="22">
        <v>150</v>
      </c>
      <c r="C13" s="6" t="s">
        <v>11</v>
      </c>
      <c r="D13" s="6" t="s">
        <v>16</v>
      </c>
      <c r="E13" s="3" t="s">
        <v>2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763</v>
      </c>
      <c r="B14" s="22">
        <v>150</v>
      </c>
      <c r="C14" s="6" t="s">
        <v>11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764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765</v>
      </c>
      <c r="B16" s="7">
        <v>150</v>
      </c>
      <c r="C16" s="6" t="s">
        <v>11</v>
      </c>
      <c r="D16" s="6" t="s">
        <v>4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766</v>
      </c>
      <c r="B17" s="23">
        <v>150</v>
      </c>
      <c r="C17" s="54" t="s">
        <v>11</v>
      </c>
      <c r="D17" s="54" t="s">
        <v>16</v>
      </c>
      <c r="E17" s="25" t="s">
        <v>2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767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768</v>
      </c>
      <c r="B19" s="12">
        <v>100</v>
      </c>
      <c r="C19" s="54" t="s">
        <v>13</v>
      </c>
      <c r="D19" s="54" t="s">
        <v>4</v>
      </c>
      <c r="E19" s="25" t="s">
        <v>0</v>
      </c>
      <c r="F19" s="25" t="s">
        <v>771</v>
      </c>
      <c r="G19" s="30"/>
      <c r="H19" s="30"/>
      <c r="I19" s="30"/>
      <c r="J19" s="55"/>
      <c r="K19" s="55"/>
      <c r="L19" s="55"/>
    </row>
    <row r="20" spans="1:12" x14ac:dyDescent="0.25">
      <c r="A20" s="8" t="s">
        <v>769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770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772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773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774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2200</v>
      </c>
    </row>
    <row r="60" spans="1:9" ht="15" customHeight="1" x14ac:dyDescent="0.25">
      <c r="A60" s="35" t="s">
        <v>11</v>
      </c>
      <c r="B60" s="35">
        <f>COUNTIF($C$3:$C$58,H2)</f>
        <v>7</v>
      </c>
      <c r="C60" s="36">
        <f>SUMIF($C$3:$C$58,H2,$B$3:$B$58)</f>
        <v>1050</v>
      </c>
      <c r="D60" s="35"/>
      <c r="E60" s="35" t="s">
        <v>18</v>
      </c>
      <c r="F60" s="36">
        <f>SUMIF($D$3:$D$50,I2,$B$3:$B$50)</f>
        <v>350</v>
      </c>
    </row>
    <row r="61" spans="1:9" ht="15" customHeight="1" x14ac:dyDescent="0.25">
      <c r="A61" s="35" t="s">
        <v>29</v>
      </c>
      <c r="B61" s="35">
        <f>COUNTIF($C$3:$C$58,H3)</f>
        <v>15</v>
      </c>
      <c r="C61" s="36">
        <f>SUMIF($C$3:$C$58,H3,$B$3:$B$58)</f>
        <v>1500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600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950</v>
      </c>
    </row>
    <row r="64" spans="1:9" x14ac:dyDescent="0.25">
      <c r="A64" s="38" t="s">
        <v>23</v>
      </c>
      <c r="B64" s="38">
        <f>SUM(B59:B63)</f>
        <v>22</v>
      </c>
      <c r="C64" s="39">
        <f>SUM(C59:C63)</f>
        <v>2550</v>
      </c>
      <c r="D64" s="38"/>
      <c r="E64" s="40" t="s">
        <v>30</v>
      </c>
      <c r="F64" s="41">
        <f>SUM(C64+F62)</f>
        <v>3150</v>
      </c>
    </row>
    <row r="65" spans="1:6" x14ac:dyDescent="0.25">
      <c r="A65" s="35" t="s">
        <v>25</v>
      </c>
      <c r="B65" s="38">
        <f>COUNTIF($E$3:$E$58,H6)</f>
        <v>16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6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0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F32" sqref="F3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775</v>
      </c>
      <c r="B3" s="22">
        <v>150</v>
      </c>
      <c r="C3" s="6" t="s">
        <v>11</v>
      </c>
      <c r="D3" s="6" t="s">
        <v>4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776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777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778</v>
      </c>
      <c r="B6" s="7">
        <v>150</v>
      </c>
      <c r="C6" s="19" t="s">
        <v>11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779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780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781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782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783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784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785</v>
      </c>
      <c r="B13" s="22">
        <v>150</v>
      </c>
      <c r="C13" s="6" t="s">
        <v>11</v>
      </c>
      <c r="D13" s="6" t="s">
        <v>16</v>
      </c>
      <c r="E13" s="3" t="s">
        <v>2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786</v>
      </c>
      <c r="B14" s="22">
        <v>100</v>
      </c>
      <c r="C14" s="6" t="s">
        <v>13</v>
      </c>
      <c r="D14" s="6" t="s">
        <v>4</v>
      </c>
      <c r="E14" s="3" t="s">
        <v>0</v>
      </c>
      <c r="F14" s="3" t="s">
        <v>794</v>
      </c>
      <c r="G14" s="30"/>
      <c r="H14" s="30"/>
      <c r="I14" s="30"/>
      <c r="J14" s="55"/>
      <c r="K14" s="55"/>
      <c r="L14" s="55"/>
    </row>
    <row r="15" spans="1:12" x14ac:dyDescent="0.25">
      <c r="A15" s="4" t="s">
        <v>787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788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789</v>
      </c>
      <c r="B17" s="23">
        <v>150</v>
      </c>
      <c r="C17" s="54" t="s">
        <v>11</v>
      </c>
      <c r="D17" s="54" t="s">
        <v>16</v>
      </c>
      <c r="E17" s="25" t="s">
        <v>5</v>
      </c>
      <c r="F17" s="25" t="s">
        <v>796</v>
      </c>
      <c r="G17" s="30"/>
      <c r="H17" s="30"/>
      <c r="I17" s="30"/>
      <c r="J17" s="55"/>
      <c r="K17" s="55"/>
      <c r="L17" s="55"/>
    </row>
    <row r="18" spans="1:12" x14ac:dyDescent="0.25">
      <c r="A18" s="8" t="s">
        <v>790</v>
      </c>
      <c r="B18" s="12">
        <v>150</v>
      </c>
      <c r="C18" s="54" t="s">
        <v>11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791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792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793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795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797</v>
      </c>
      <c r="B23" s="7">
        <v>150</v>
      </c>
      <c r="C23" s="19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798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799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800</v>
      </c>
      <c r="B26" s="7">
        <v>150</v>
      </c>
      <c r="C26" s="19" t="s">
        <v>11</v>
      </c>
      <c r="D26" s="19" t="s">
        <v>16</v>
      </c>
      <c r="E26" s="3" t="s">
        <v>2</v>
      </c>
      <c r="F26" s="25"/>
      <c r="I26" s="29"/>
    </row>
    <row r="27" spans="1:12" x14ac:dyDescent="0.25">
      <c r="A27" s="4" t="s">
        <v>801</v>
      </c>
      <c r="B27" s="7">
        <v>150</v>
      </c>
      <c r="C27" s="6" t="s">
        <v>11</v>
      </c>
      <c r="D27" s="6" t="s">
        <v>4</v>
      </c>
      <c r="E27" s="3" t="s">
        <v>5</v>
      </c>
      <c r="F27" s="25" t="s">
        <v>804</v>
      </c>
      <c r="I27" s="29"/>
    </row>
    <row r="28" spans="1:12" x14ac:dyDescent="0.25">
      <c r="A28" s="4" t="s">
        <v>803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4" t="s">
        <v>802</v>
      </c>
      <c r="B29" s="7">
        <v>150</v>
      </c>
      <c r="C29" s="6" t="s">
        <v>11</v>
      </c>
      <c r="D29" s="6" t="s">
        <v>16</v>
      </c>
      <c r="E29" s="3" t="s">
        <v>2</v>
      </c>
      <c r="F29" s="2"/>
      <c r="I29" s="29"/>
    </row>
    <row r="30" spans="1:12" x14ac:dyDescent="0.25">
      <c r="A30" s="4" t="s">
        <v>805</v>
      </c>
      <c r="B30" s="7">
        <v>100</v>
      </c>
      <c r="C30" s="6" t="s">
        <v>13</v>
      </c>
      <c r="D30" s="6" t="s">
        <v>16</v>
      </c>
      <c r="E30" s="3" t="s">
        <v>0</v>
      </c>
      <c r="F30" s="2"/>
      <c r="I30" s="29"/>
    </row>
    <row r="31" spans="1:12" x14ac:dyDescent="0.25">
      <c r="A31" s="8" t="s">
        <v>806</v>
      </c>
      <c r="B31" s="7">
        <v>150</v>
      </c>
      <c r="C31" s="6" t="s">
        <v>11</v>
      </c>
      <c r="D31" s="6" t="s">
        <v>16</v>
      </c>
      <c r="E31" s="3" t="s">
        <v>2</v>
      </c>
      <c r="F31" s="2" t="s">
        <v>807</v>
      </c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3100</v>
      </c>
    </row>
    <row r="60" spans="1:9" ht="15" customHeight="1" x14ac:dyDescent="0.25">
      <c r="A60" s="35" t="s">
        <v>11</v>
      </c>
      <c r="B60" s="35">
        <f>COUNTIF($C$3:$C$58,H2)</f>
        <v>12</v>
      </c>
      <c r="C60" s="36">
        <f>SUMIF($C$3:$C$58,H2,$B$3:$B$58)</f>
        <v>1800</v>
      </c>
      <c r="D60" s="35"/>
      <c r="E60" s="35" t="s">
        <v>18</v>
      </c>
      <c r="F60" s="36">
        <f>SUMIF($D$3:$D$50,I2,$B$3:$B$50)</f>
        <v>400</v>
      </c>
    </row>
    <row r="61" spans="1:9" ht="15" customHeight="1" x14ac:dyDescent="0.25">
      <c r="A61" s="35" t="s">
        <v>29</v>
      </c>
      <c r="B61" s="35">
        <f>COUNTIF($C$3:$C$58,H3)</f>
        <v>17</v>
      </c>
      <c r="C61" s="36">
        <f>SUMIF($C$3:$C$58,H3,$B$3:$B$58)</f>
        <v>1700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680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1080</v>
      </c>
    </row>
    <row r="64" spans="1:9" x14ac:dyDescent="0.25">
      <c r="A64" s="38" t="s">
        <v>23</v>
      </c>
      <c r="B64" s="38">
        <f>SUM(B59:B63)</f>
        <v>29</v>
      </c>
      <c r="C64" s="39">
        <f>SUM(C59:C63)</f>
        <v>3500</v>
      </c>
      <c r="D64" s="38"/>
      <c r="E64" s="40" t="s">
        <v>30</v>
      </c>
      <c r="F64" s="41">
        <f>SUM(C64+F62)</f>
        <v>4180</v>
      </c>
    </row>
    <row r="65" spans="1:6" x14ac:dyDescent="0.25">
      <c r="A65" s="35" t="s">
        <v>25</v>
      </c>
      <c r="B65" s="38">
        <f>COUNTIF($E$3:$E$58,H6)</f>
        <v>18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9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2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C3:C57">
      <formula1>$H$1:$H$5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E3:E57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workbookViewId="0">
      <selection activeCell="B58" sqref="B58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43377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100</v>
      </c>
      <c r="B3" s="19">
        <v>90</v>
      </c>
      <c r="C3" s="19" t="s">
        <v>13</v>
      </c>
      <c r="D3" s="19" t="s">
        <v>16</v>
      </c>
      <c r="E3" s="3" t="s">
        <v>0</v>
      </c>
      <c r="F3" s="21"/>
      <c r="G3" s="29"/>
      <c r="H3" s="32" t="s">
        <v>13</v>
      </c>
      <c r="I3" s="32" t="s">
        <v>17</v>
      </c>
    </row>
    <row r="4" spans="1:11" x14ac:dyDescent="0.25">
      <c r="A4" s="5" t="s">
        <v>101</v>
      </c>
      <c r="B4" s="22">
        <v>450</v>
      </c>
      <c r="C4" s="19" t="s">
        <v>12</v>
      </c>
      <c r="D4" s="19" t="s">
        <v>16</v>
      </c>
      <c r="E4" s="3" t="s">
        <v>2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102</v>
      </c>
      <c r="B5" s="22">
        <v>90</v>
      </c>
      <c r="C5" s="19" t="s">
        <v>13</v>
      </c>
      <c r="D5" s="19" t="s">
        <v>16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103</v>
      </c>
      <c r="B6" s="22">
        <v>570</v>
      </c>
      <c r="C6" s="19" t="s">
        <v>12</v>
      </c>
      <c r="D6" s="19" t="s">
        <v>16</v>
      </c>
      <c r="E6" s="3" t="s">
        <v>5</v>
      </c>
      <c r="F6" s="9" t="s">
        <v>129</v>
      </c>
      <c r="G6" s="29"/>
      <c r="H6" s="32" t="s">
        <v>0</v>
      </c>
      <c r="I6" s="32"/>
    </row>
    <row r="7" spans="1:11" x14ac:dyDescent="0.25">
      <c r="A7" s="4" t="s">
        <v>104</v>
      </c>
      <c r="B7" s="7">
        <v>270</v>
      </c>
      <c r="C7" s="19" t="s">
        <v>12</v>
      </c>
      <c r="D7" s="19" t="s">
        <v>16</v>
      </c>
      <c r="E7" s="3" t="s">
        <v>5</v>
      </c>
      <c r="F7" s="9" t="s">
        <v>125</v>
      </c>
      <c r="G7" s="29"/>
      <c r="H7" s="32" t="s">
        <v>2</v>
      </c>
      <c r="I7" s="32"/>
    </row>
    <row r="8" spans="1:11" x14ac:dyDescent="0.25">
      <c r="A8" s="4" t="s">
        <v>105</v>
      </c>
      <c r="B8" s="7">
        <v>120</v>
      </c>
      <c r="C8" s="19" t="s">
        <v>11</v>
      </c>
      <c r="D8" s="19" t="s">
        <v>16</v>
      </c>
      <c r="E8" s="3" t="s">
        <v>2</v>
      </c>
      <c r="F8" s="9"/>
      <c r="G8" s="29"/>
      <c r="H8" s="32" t="s">
        <v>5</v>
      </c>
      <c r="I8" s="32"/>
    </row>
    <row r="9" spans="1:11" x14ac:dyDescent="0.25">
      <c r="A9" s="4" t="s">
        <v>107</v>
      </c>
      <c r="B9" s="7">
        <v>90</v>
      </c>
      <c r="C9" s="19" t="s">
        <v>13</v>
      </c>
      <c r="D9" s="6" t="s">
        <v>16</v>
      </c>
      <c r="E9" s="3" t="s">
        <v>0</v>
      </c>
      <c r="F9" s="9"/>
      <c r="G9" s="29"/>
      <c r="H9" s="32" t="s">
        <v>31</v>
      </c>
      <c r="I9" s="29"/>
    </row>
    <row r="10" spans="1:11" x14ac:dyDescent="0.25">
      <c r="A10" s="8" t="s">
        <v>108</v>
      </c>
      <c r="B10" s="23">
        <v>120</v>
      </c>
      <c r="C10" s="26" t="s">
        <v>11</v>
      </c>
      <c r="D10" s="26" t="s">
        <v>16</v>
      </c>
      <c r="E10" s="25" t="s">
        <v>2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109</v>
      </c>
      <c r="B11" s="17">
        <v>100</v>
      </c>
      <c r="C11" s="19" t="s">
        <v>13</v>
      </c>
      <c r="D11" s="19" t="s">
        <v>16</v>
      </c>
      <c r="E11" s="3" t="s">
        <v>0</v>
      </c>
      <c r="F11" s="18"/>
      <c r="G11" s="30"/>
      <c r="H11" s="30"/>
      <c r="I11" s="30"/>
      <c r="J11" s="30"/>
      <c r="K11" s="30"/>
    </row>
    <row r="12" spans="1:11" x14ac:dyDescent="0.25">
      <c r="A12" s="4" t="s">
        <v>110</v>
      </c>
      <c r="B12" s="22">
        <v>100</v>
      </c>
      <c r="C12" s="6" t="s">
        <v>13</v>
      </c>
      <c r="D12" s="19" t="s">
        <v>16</v>
      </c>
      <c r="E12" s="3" t="s">
        <v>0</v>
      </c>
      <c r="F12" s="16" t="s">
        <v>118</v>
      </c>
      <c r="G12" s="30"/>
      <c r="H12" s="31"/>
      <c r="I12" s="30"/>
      <c r="J12" s="30"/>
      <c r="K12" s="30"/>
    </row>
    <row r="13" spans="1:11" x14ac:dyDescent="0.25">
      <c r="A13" s="4" t="s">
        <v>111</v>
      </c>
      <c r="B13" s="22">
        <v>120</v>
      </c>
      <c r="C13" s="19" t="s">
        <v>11</v>
      </c>
      <c r="D13" s="19" t="s">
        <v>16</v>
      </c>
      <c r="E13" s="3" t="s">
        <v>2</v>
      </c>
      <c r="F13" s="16"/>
      <c r="G13" s="30"/>
      <c r="H13" s="30"/>
      <c r="I13" s="30"/>
      <c r="J13" s="30"/>
      <c r="K13" s="30"/>
    </row>
    <row r="14" spans="1:11" x14ac:dyDescent="0.25">
      <c r="A14" s="4" t="s">
        <v>112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4" t="s">
        <v>113</v>
      </c>
      <c r="B15" s="22">
        <v>120</v>
      </c>
      <c r="C15" s="19" t="s">
        <v>11</v>
      </c>
      <c r="D15" s="19" t="s">
        <v>16</v>
      </c>
      <c r="E15" s="3" t="s">
        <v>2</v>
      </c>
      <c r="F15" s="3"/>
      <c r="G15" s="30"/>
      <c r="H15" s="30"/>
      <c r="I15" s="30"/>
      <c r="J15" s="30"/>
      <c r="K15" s="30"/>
    </row>
    <row r="16" spans="1:11" x14ac:dyDescent="0.25">
      <c r="A16" s="4" t="s">
        <v>114</v>
      </c>
      <c r="B16" s="22">
        <v>120</v>
      </c>
      <c r="C16" s="19" t="s">
        <v>11</v>
      </c>
      <c r="D16" s="19" t="s">
        <v>16</v>
      </c>
      <c r="E16" s="3" t="s">
        <v>2</v>
      </c>
      <c r="F16" s="20"/>
      <c r="G16" s="30"/>
      <c r="H16" s="30"/>
      <c r="I16" s="30"/>
      <c r="J16" s="30"/>
      <c r="K16" s="30"/>
    </row>
    <row r="17" spans="1:11" x14ac:dyDescent="0.25">
      <c r="A17" s="4" t="s">
        <v>116</v>
      </c>
      <c r="B17" s="7">
        <v>120</v>
      </c>
      <c r="C17" s="19" t="s">
        <v>11</v>
      </c>
      <c r="D17" s="19" t="s">
        <v>16</v>
      </c>
      <c r="E17" s="3" t="s">
        <v>2</v>
      </c>
      <c r="F17" s="3"/>
      <c r="G17" s="30"/>
      <c r="H17" s="30"/>
      <c r="I17" s="30"/>
      <c r="J17" s="30"/>
      <c r="K17" s="30"/>
    </row>
    <row r="18" spans="1:11" x14ac:dyDescent="0.25">
      <c r="A18" s="4" t="s">
        <v>117</v>
      </c>
      <c r="B18" s="22">
        <v>100</v>
      </c>
      <c r="C18" s="19" t="s">
        <v>13</v>
      </c>
      <c r="D18" s="19" t="s">
        <v>16</v>
      </c>
      <c r="E18" s="3" t="s">
        <v>0</v>
      </c>
      <c r="F18" s="2"/>
      <c r="G18" s="30"/>
      <c r="H18" s="30"/>
      <c r="I18" s="30"/>
      <c r="J18" s="30"/>
      <c r="K18" s="30"/>
    </row>
    <row r="19" spans="1:11" x14ac:dyDescent="0.25">
      <c r="A19" s="13" t="s">
        <v>119</v>
      </c>
      <c r="B19" s="11">
        <v>90</v>
      </c>
      <c r="C19" s="27" t="s">
        <v>13</v>
      </c>
      <c r="D19" s="27" t="s">
        <v>16</v>
      </c>
      <c r="E19" s="10" t="s">
        <v>0</v>
      </c>
      <c r="F19" s="10"/>
      <c r="G19" s="30"/>
      <c r="H19" s="30"/>
      <c r="I19" s="30"/>
      <c r="J19" s="30"/>
      <c r="K19" s="30"/>
    </row>
    <row r="20" spans="1:11" x14ac:dyDescent="0.25">
      <c r="A20" s="14" t="s">
        <v>120</v>
      </c>
      <c r="B20" s="17">
        <v>90</v>
      </c>
      <c r="C20" s="6" t="s">
        <v>13</v>
      </c>
      <c r="D20" s="6" t="s">
        <v>16</v>
      </c>
      <c r="E20" s="3" t="s">
        <v>0</v>
      </c>
      <c r="F20" s="3"/>
      <c r="G20" s="30"/>
      <c r="H20" s="30"/>
      <c r="I20" s="30"/>
      <c r="J20" s="30"/>
      <c r="K20" s="30"/>
    </row>
    <row r="21" spans="1:11" x14ac:dyDescent="0.25">
      <c r="A21" s="4" t="s">
        <v>124</v>
      </c>
      <c r="B21" s="7">
        <v>100</v>
      </c>
      <c r="C21" s="19" t="s">
        <v>13</v>
      </c>
      <c r="D21" s="19" t="s">
        <v>16</v>
      </c>
      <c r="E21" s="3" t="s">
        <v>0</v>
      </c>
      <c r="F21" s="2"/>
    </row>
    <row r="22" spans="1:11" x14ac:dyDescent="0.25">
      <c r="A22" s="4" t="s">
        <v>126</v>
      </c>
      <c r="B22" s="7">
        <v>120</v>
      </c>
      <c r="C22" s="19" t="s">
        <v>11</v>
      </c>
      <c r="D22" s="19" t="s">
        <v>16</v>
      </c>
      <c r="E22" s="3" t="s">
        <v>5</v>
      </c>
      <c r="F22" s="2"/>
    </row>
    <row r="23" spans="1:11" x14ac:dyDescent="0.25">
      <c r="A23" s="4" t="s">
        <v>121</v>
      </c>
      <c r="B23" s="7">
        <v>120</v>
      </c>
      <c r="C23" s="19" t="s">
        <v>11</v>
      </c>
      <c r="D23" s="19" t="s">
        <v>16</v>
      </c>
      <c r="E23" s="3" t="s">
        <v>5</v>
      </c>
      <c r="F23" s="2"/>
    </row>
    <row r="24" spans="1:11" x14ac:dyDescent="0.25">
      <c r="A24" s="4" t="s">
        <v>122</v>
      </c>
      <c r="B24" s="7">
        <v>90</v>
      </c>
      <c r="C24" s="19" t="s">
        <v>13</v>
      </c>
      <c r="D24" s="19" t="s">
        <v>16</v>
      </c>
      <c r="E24" s="3" t="s">
        <v>0</v>
      </c>
      <c r="F24" s="2"/>
    </row>
    <row r="25" spans="1:11" x14ac:dyDescent="0.25">
      <c r="A25" s="4" t="s">
        <v>123</v>
      </c>
      <c r="B25" s="7">
        <v>100</v>
      </c>
      <c r="C25" s="19" t="s">
        <v>13</v>
      </c>
      <c r="D25" s="19" t="s">
        <v>16</v>
      </c>
      <c r="E25" s="3" t="s">
        <v>0</v>
      </c>
      <c r="F25" s="2"/>
    </row>
    <row r="26" spans="1:11" x14ac:dyDescent="0.25">
      <c r="A26" s="4" t="s">
        <v>127</v>
      </c>
      <c r="B26" s="7">
        <v>120</v>
      </c>
      <c r="C26" s="19" t="s">
        <v>11</v>
      </c>
      <c r="D26" s="19" t="s">
        <v>16</v>
      </c>
      <c r="E26" s="3" t="s">
        <v>2</v>
      </c>
      <c r="F26" s="2"/>
    </row>
    <row r="27" spans="1:11" x14ac:dyDescent="0.25">
      <c r="A27" s="4" t="s">
        <v>128</v>
      </c>
      <c r="B27" s="7"/>
      <c r="C27" s="6" t="s">
        <v>11</v>
      </c>
      <c r="D27" s="6" t="s">
        <v>16</v>
      </c>
      <c r="E27" s="3" t="s">
        <v>2</v>
      </c>
      <c r="F27" s="2" t="s">
        <v>136</v>
      </c>
    </row>
    <row r="28" spans="1:11" x14ac:dyDescent="0.25">
      <c r="A28" s="4" t="s">
        <v>130</v>
      </c>
      <c r="B28" s="7">
        <v>120</v>
      </c>
      <c r="C28" s="19" t="s">
        <v>11</v>
      </c>
      <c r="D28" s="19" t="s">
        <v>16</v>
      </c>
      <c r="E28" s="3" t="s">
        <v>5</v>
      </c>
      <c r="F28" s="2"/>
    </row>
    <row r="29" spans="1:11" x14ac:dyDescent="0.25">
      <c r="A29" s="4" t="s">
        <v>131</v>
      </c>
      <c r="B29" s="7">
        <v>120</v>
      </c>
      <c r="C29" s="19" t="s">
        <v>11</v>
      </c>
      <c r="D29" s="19" t="s">
        <v>16</v>
      </c>
      <c r="E29" s="3" t="s">
        <v>5</v>
      </c>
      <c r="F29" s="2" t="s">
        <v>134</v>
      </c>
    </row>
    <row r="30" spans="1:11" x14ac:dyDescent="0.25">
      <c r="A30" s="4" t="s">
        <v>132</v>
      </c>
      <c r="B30" s="7">
        <v>90</v>
      </c>
      <c r="C30" s="19" t="s">
        <v>13</v>
      </c>
      <c r="D30" s="19" t="s">
        <v>16</v>
      </c>
      <c r="E30" s="3" t="s">
        <v>0</v>
      </c>
      <c r="F30" s="2"/>
    </row>
    <row r="31" spans="1:11" x14ac:dyDescent="0.25">
      <c r="A31" s="8" t="s">
        <v>133</v>
      </c>
      <c r="B31" s="7">
        <v>90</v>
      </c>
      <c r="C31" s="6" t="s">
        <v>13</v>
      </c>
      <c r="D31" s="6" t="s">
        <v>16</v>
      </c>
      <c r="E31" s="3" t="s">
        <v>0</v>
      </c>
      <c r="F31" s="2"/>
    </row>
    <row r="32" spans="1:11" x14ac:dyDescent="0.25">
      <c r="A32" s="8" t="s">
        <v>135</v>
      </c>
      <c r="B32" s="7">
        <v>90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8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4"/>
      <c r="B43" s="7"/>
      <c r="C43" s="19"/>
      <c r="D43" s="19"/>
      <c r="E43" s="3"/>
      <c r="F43" s="2"/>
    </row>
    <row r="44" spans="1:6" x14ac:dyDescent="0.25">
      <c r="A44" s="44"/>
      <c r="B44" s="11"/>
      <c r="C44" s="27"/>
      <c r="D44" s="27"/>
      <c r="E44" s="10"/>
      <c r="F44" s="10"/>
    </row>
    <row r="45" spans="1:6" x14ac:dyDescent="0.25">
      <c r="A45" s="4" t="s">
        <v>106</v>
      </c>
      <c r="B45" s="12">
        <v>0</v>
      </c>
      <c r="C45" s="19" t="s">
        <v>6</v>
      </c>
      <c r="D45" s="19" t="s">
        <v>17</v>
      </c>
      <c r="E45" s="3"/>
      <c r="F45" s="2"/>
    </row>
    <row r="46" spans="1:6" x14ac:dyDescent="0.25">
      <c r="A46" s="4"/>
      <c r="B46" s="12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33"/>
      <c r="B48" s="7"/>
      <c r="C48" s="19"/>
      <c r="D48" s="19"/>
      <c r="E48" s="3"/>
      <c r="F48" s="2"/>
    </row>
    <row r="49" spans="1:6" x14ac:dyDescent="0.25">
      <c r="A49" s="4"/>
      <c r="B49" s="7"/>
      <c r="C49" s="19"/>
      <c r="D49" s="19"/>
      <c r="E49" s="3"/>
      <c r="F49" s="2"/>
    </row>
    <row r="50" spans="1:6" x14ac:dyDescent="0.25">
      <c r="A50" s="8"/>
      <c r="B50" s="7"/>
      <c r="C50" s="19"/>
      <c r="D50" s="19"/>
      <c r="E50" s="3"/>
      <c r="F50" s="2"/>
    </row>
    <row r="51" spans="1:6" x14ac:dyDescent="0.25">
      <c r="A51" s="8"/>
      <c r="B51" s="7"/>
      <c r="C51" s="19"/>
      <c r="D51" s="19"/>
      <c r="E51" s="3"/>
      <c r="F51" s="2"/>
    </row>
    <row r="52" spans="1:6" ht="15" customHeight="1" x14ac:dyDescent="0.25">
      <c r="A52" s="35" t="s">
        <v>10</v>
      </c>
      <c r="B52" s="35">
        <f>COUNTIF($C$3:$C$51,H1)</f>
        <v>3</v>
      </c>
      <c r="C52" s="36">
        <f>SUMIF($C$3:$C$51,H1,$B$3:$B$51)</f>
        <v>1290</v>
      </c>
      <c r="D52" s="35"/>
      <c r="E52" s="35" t="s">
        <v>19</v>
      </c>
      <c r="F52" s="36">
        <f>SUMIF($D$3:$D$43,I1,$B$3:$B$43)</f>
        <v>4020</v>
      </c>
    </row>
    <row r="53" spans="1:6" ht="15" customHeight="1" x14ac:dyDescent="0.25">
      <c r="A53" s="35" t="s">
        <v>11</v>
      </c>
      <c r="B53" s="35">
        <f>COUNTIF($C$3:$C$51,H2)</f>
        <v>12</v>
      </c>
      <c r="C53" s="36">
        <f t="shared" ref="C53:C56" si="0">SUMIF($C$3:$C$51,H2,$B$3:$B$51)</f>
        <v>1320</v>
      </c>
      <c r="D53" s="35"/>
      <c r="E53" s="35" t="s">
        <v>18</v>
      </c>
      <c r="F53" s="36">
        <f>SUMIF($D$3:$D$43,I2,$B$3:$B$43)</f>
        <v>0</v>
      </c>
    </row>
    <row r="54" spans="1:6" ht="15" customHeight="1" x14ac:dyDescent="0.25">
      <c r="A54" s="35" t="s">
        <v>29</v>
      </c>
      <c r="B54" s="35">
        <f>COUNTIF($C$3:$C$51,H3)</f>
        <v>15</v>
      </c>
      <c r="C54" s="36">
        <f t="shared" si="0"/>
        <v>1410</v>
      </c>
      <c r="D54" s="35"/>
      <c r="E54" s="37" t="s">
        <v>27</v>
      </c>
      <c r="F54" s="36">
        <f>SUMIF($D$3:$D$43,I4,$B$3:$B$43)</f>
        <v>0</v>
      </c>
    </row>
    <row r="55" spans="1:6" ht="15" customHeight="1" x14ac:dyDescent="0.25">
      <c r="A55" s="35" t="s">
        <v>8</v>
      </c>
      <c r="B55" s="35">
        <f>COUNTIF($C$3:$C$51,H4)</f>
        <v>0</v>
      </c>
      <c r="C55" s="36">
        <f t="shared" si="0"/>
        <v>0</v>
      </c>
      <c r="D55" s="35"/>
      <c r="E55" s="35" t="s">
        <v>21</v>
      </c>
      <c r="F55" s="36">
        <f>SUM(B54*30+B55*120)</f>
        <v>450</v>
      </c>
    </row>
    <row r="56" spans="1:6" x14ac:dyDescent="0.25">
      <c r="A56" s="35" t="s">
        <v>7</v>
      </c>
      <c r="B56" s="35">
        <f>COUNTIF($C$3:$C$51,H5)</f>
        <v>1</v>
      </c>
      <c r="C56" s="36">
        <f t="shared" si="0"/>
        <v>0</v>
      </c>
      <c r="D56" s="35"/>
      <c r="E56" s="35" t="s">
        <v>20</v>
      </c>
      <c r="F56" s="36">
        <f>SUM(F53+F55)</f>
        <v>450</v>
      </c>
    </row>
    <row r="57" spans="1:6" x14ac:dyDescent="0.25">
      <c r="A57" s="38" t="s">
        <v>23</v>
      </c>
      <c r="B57" s="38">
        <f>SUM(B52:B56)</f>
        <v>31</v>
      </c>
      <c r="C57" s="39">
        <f>SUM(C52:C56)</f>
        <v>4020</v>
      </c>
      <c r="D57" s="38"/>
      <c r="E57" s="40" t="s">
        <v>30</v>
      </c>
      <c r="F57" s="41">
        <f>SUM(C57+F55)</f>
        <v>4470</v>
      </c>
    </row>
    <row r="58" spans="1:6" x14ac:dyDescent="0.25">
      <c r="A58" s="35" t="s">
        <v>25</v>
      </c>
      <c r="B58" s="38">
        <f>COUNTIF($E$3:$E$51,H6)</f>
        <v>15</v>
      </c>
      <c r="C58" s="293" t="s">
        <v>115</v>
      </c>
      <c r="D58" s="293"/>
      <c r="E58" s="293"/>
      <c r="F58" s="293"/>
    </row>
    <row r="59" spans="1:6" x14ac:dyDescent="0.25">
      <c r="A59" s="35" t="s">
        <v>31</v>
      </c>
      <c r="B59" s="38">
        <f>COUNTIF(E3:E51,H9)</f>
        <v>0</v>
      </c>
      <c r="C59" s="293"/>
      <c r="D59" s="293"/>
      <c r="E59" s="293"/>
      <c r="F59" s="293"/>
    </row>
    <row r="60" spans="1:6" x14ac:dyDescent="0.25">
      <c r="A60" s="35" t="s">
        <v>33</v>
      </c>
      <c r="B60" s="38">
        <f>COUNTIF(E3:E51,H10)</f>
        <v>0</v>
      </c>
      <c r="C60" s="293"/>
      <c r="D60" s="293"/>
      <c r="E60" s="293"/>
      <c r="F60" s="293"/>
    </row>
    <row r="61" spans="1:6" x14ac:dyDescent="0.25">
      <c r="A61" s="35" t="s">
        <v>24</v>
      </c>
      <c r="B61" s="38">
        <f>COUNTIF($E$3:$E$51,H7)</f>
        <v>9</v>
      </c>
      <c r="C61" s="293"/>
      <c r="D61" s="293"/>
      <c r="E61" s="293"/>
      <c r="F61" s="293"/>
    </row>
    <row r="62" spans="1:6" x14ac:dyDescent="0.25">
      <c r="A62" s="35" t="s">
        <v>26</v>
      </c>
      <c r="B62" s="38">
        <f>COUNTIF($E$3:$E$51,H8)</f>
        <v>6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</sheetData>
  <mergeCells count="3">
    <mergeCell ref="A1:D1"/>
    <mergeCell ref="E1:F1"/>
    <mergeCell ref="C58:F62"/>
  </mergeCells>
  <dataValidations count="4">
    <dataValidation type="list" allowBlank="1" showInputMessage="1" showErrorMessage="1" sqref="C3:C51">
      <formula1>$H$1:$H$5</formula1>
    </dataValidation>
    <dataValidation type="list" allowBlank="1" showInputMessage="1" showErrorMessage="1" sqref="D4:D51">
      <formula1>$I$1:$I$3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E3:E51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25" sqref="E2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808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810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809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811</v>
      </c>
      <c r="B6" s="7">
        <v>100</v>
      </c>
      <c r="C6" s="19" t="s">
        <v>13</v>
      </c>
      <c r="D6" s="19" t="s">
        <v>4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812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813</v>
      </c>
      <c r="B8" s="12">
        <v>100</v>
      </c>
      <c r="C8" s="54" t="s">
        <v>13</v>
      </c>
      <c r="D8" s="54" t="s">
        <v>16</v>
      </c>
      <c r="E8" s="3" t="s">
        <v>0</v>
      </c>
      <c r="F8" s="9" t="s">
        <v>814</v>
      </c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815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816</v>
      </c>
      <c r="B10" s="17">
        <v>100</v>
      </c>
      <c r="C10" s="6" t="s">
        <v>13</v>
      </c>
      <c r="D10" s="6" t="s">
        <v>4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817</v>
      </c>
      <c r="B11" s="23">
        <v>150</v>
      </c>
      <c r="C11" s="54" t="s">
        <v>12</v>
      </c>
      <c r="D11" s="54" t="s">
        <v>16</v>
      </c>
      <c r="E11" s="3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818</v>
      </c>
      <c r="B12" s="22">
        <v>100</v>
      </c>
      <c r="C12" s="6" t="s">
        <v>13</v>
      </c>
      <c r="D12" s="6" t="s">
        <v>16</v>
      </c>
      <c r="E12" s="3" t="s">
        <v>31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819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820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821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822</v>
      </c>
      <c r="B16" s="7">
        <v>150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66" t="s">
        <v>823</v>
      </c>
      <c r="B17" s="23">
        <v>100</v>
      </c>
      <c r="C17" s="54" t="s">
        <v>13</v>
      </c>
      <c r="D17" s="54" t="s">
        <v>16</v>
      </c>
      <c r="E17" s="25" t="s">
        <v>0</v>
      </c>
      <c r="F17" s="25"/>
      <c r="G17" s="30"/>
      <c r="H17" s="30"/>
      <c r="I17" s="30"/>
      <c r="J17" s="55"/>
      <c r="K17" s="55"/>
      <c r="L17" s="55"/>
    </row>
    <row r="18" spans="1:12" x14ac:dyDescent="0.25">
      <c r="A18" s="8" t="s">
        <v>824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825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826</v>
      </c>
      <c r="B20" s="12">
        <v>100</v>
      </c>
      <c r="C20" s="54" t="s">
        <v>13</v>
      </c>
      <c r="D20" s="54" t="s">
        <v>4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827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828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829</v>
      </c>
      <c r="B23" s="7">
        <v>100</v>
      </c>
      <c r="C23" s="19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830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831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5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6"/>
      <c r="D30" s="6"/>
      <c r="E30" s="3"/>
      <c r="F30" s="2"/>
      <c r="I30" s="29"/>
    </row>
    <row r="31" spans="1:12" x14ac:dyDescent="0.25">
      <c r="A31" s="8"/>
      <c r="B31" s="7"/>
      <c r="C31" s="6"/>
      <c r="D31" s="6"/>
      <c r="E31" s="3"/>
      <c r="F31" s="2"/>
      <c r="I31" s="29"/>
    </row>
    <row r="32" spans="1:12" x14ac:dyDescent="0.25">
      <c r="A32" s="8"/>
      <c r="B32" s="7"/>
      <c r="C32" s="6"/>
      <c r="D32" s="6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1</v>
      </c>
      <c r="C59" s="65">
        <f>SUMIF($C$3:$C$58,H1,$B$3:$B$58)</f>
        <v>150</v>
      </c>
      <c r="D59" s="64"/>
      <c r="E59" s="64" t="s">
        <v>19</v>
      </c>
      <c r="F59" s="65">
        <f>SUMIF($D$3:$D$50,I1,$B$3:$B$50)</f>
        <v>2150</v>
      </c>
    </row>
    <row r="60" spans="1:9" ht="15" customHeight="1" x14ac:dyDescent="0.25">
      <c r="A60" s="35" t="s">
        <v>11</v>
      </c>
      <c r="B60" s="35">
        <f>COUNTIF($C$3:$C$58,H2)</f>
        <v>4</v>
      </c>
      <c r="C60" s="36">
        <f>SUMIF($C$3:$C$58,H2,$B$3:$B$58)</f>
        <v>600</v>
      </c>
      <c r="D60" s="35"/>
      <c r="E60" s="35" t="s">
        <v>18</v>
      </c>
      <c r="F60" s="36">
        <f>SUMIF($D$3:$D$50,I2,$B$3:$B$50)</f>
        <v>400</v>
      </c>
    </row>
    <row r="61" spans="1:9" ht="15" customHeight="1" x14ac:dyDescent="0.25">
      <c r="A61" s="35" t="s">
        <v>29</v>
      </c>
      <c r="B61" s="35">
        <f>COUNTIF($C$3:$C$58,H3)</f>
        <v>18</v>
      </c>
      <c r="C61" s="36">
        <f>SUMIF($C$3:$C$58,H3,$B$3:$B$58)</f>
        <v>1800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720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1120</v>
      </c>
    </row>
    <row r="64" spans="1:9" x14ac:dyDescent="0.25">
      <c r="A64" s="38" t="s">
        <v>23</v>
      </c>
      <c r="B64" s="38">
        <f>SUM(B59:B63)</f>
        <v>23</v>
      </c>
      <c r="C64" s="39">
        <f>SUM(C59:C63)</f>
        <v>2550</v>
      </c>
      <c r="D64" s="38"/>
      <c r="E64" s="40" t="s">
        <v>30</v>
      </c>
      <c r="F64" s="41">
        <f>SUM(C64+F62)</f>
        <v>3270</v>
      </c>
    </row>
    <row r="65" spans="1:6" x14ac:dyDescent="0.25">
      <c r="A65" s="35" t="s">
        <v>25</v>
      </c>
      <c r="B65" s="38">
        <f>COUNTIF($E$3:$E$58,H6)</f>
        <v>17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1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5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0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36" sqref="E3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832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283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833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834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835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836</v>
      </c>
      <c r="B8" s="12">
        <v>150</v>
      </c>
      <c r="C8" s="54" t="s">
        <v>11</v>
      </c>
      <c r="D8" s="54" t="s">
        <v>16</v>
      </c>
      <c r="E8" s="3" t="s">
        <v>0</v>
      </c>
      <c r="F8" s="9" t="s">
        <v>855</v>
      </c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837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838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839</v>
      </c>
      <c r="B11" s="23">
        <v>150</v>
      </c>
      <c r="C11" s="54" t="s">
        <v>11</v>
      </c>
      <c r="D11" s="54" t="s">
        <v>16</v>
      </c>
      <c r="E11" s="3" t="s">
        <v>31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840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457</v>
      </c>
      <c r="B13" s="22">
        <v>150</v>
      </c>
      <c r="C13" s="6" t="s">
        <v>11</v>
      </c>
      <c r="D13" s="6" t="s">
        <v>16</v>
      </c>
      <c r="E13" s="3" t="s">
        <v>2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468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841</v>
      </c>
      <c r="B15" s="22">
        <v>150</v>
      </c>
      <c r="C15" s="6" t="s">
        <v>11</v>
      </c>
      <c r="D15" s="6" t="s">
        <v>4</v>
      </c>
      <c r="E15" s="3" t="s">
        <v>5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842</v>
      </c>
      <c r="B16" s="7">
        <v>150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13" t="s">
        <v>843</v>
      </c>
      <c r="B17" s="24">
        <v>100</v>
      </c>
      <c r="C17" s="52" t="s">
        <v>13</v>
      </c>
      <c r="D17" s="52" t="s">
        <v>16</v>
      </c>
      <c r="E17" s="10" t="s">
        <v>0</v>
      </c>
      <c r="F17" s="10"/>
      <c r="G17" s="30"/>
      <c r="H17" s="30"/>
      <c r="I17" s="30"/>
      <c r="J17" s="55"/>
      <c r="K17" s="55"/>
      <c r="L17" s="55"/>
    </row>
    <row r="18" spans="1:12" x14ac:dyDescent="0.25">
      <c r="A18" s="8" t="s">
        <v>64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844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845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846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847</v>
      </c>
      <c r="B22" s="7">
        <v>100</v>
      </c>
      <c r="C22" s="6" t="s">
        <v>13</v>
      </c>
      <c r="D22" s="6" t="s">
        <v>4</v>
      </c>
      <c r="E22" s="3" t="s">
        <v>0</v>
      </c>
      <c r="F22" s="25"/>
      <c r="I22" s="29"/>
    </row>
    <row r="23" spans="1:12" x14ac:dyDescent="0.25">
      <c r="A23" s="4" t="s">
        <v>848</v>
      </c>
      <c r="B23" s="7">
        <v>150</v>
      </c>
      <c r="C23" s="19" t="s">
        <v>11</v>
      </c>
      <c r="D23" s="6" t="s">
        <v>16</v>
      </c>
      <c r="E23" s="3" t="s">
        <v>5</v>
      </c>
      <c r="F23" s="25"/>
      <c r="I23" s="29"/>
    </row>
    <row r="24" spans="1:12" x14ac:dyDescent="0.25">
      <c r="A24" s="4" t="s">
        <v>849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850</v>
      </c>
      <c r="B25" s="7">
        <v>150</v>
      </c>
      <c r="C25" s="6" t="s">
        <v>13</v>
      </c>
      <c r="D25" s="6" t="s">
        <v>16</v>
      </c>
      <c r="E25" s="3" t="s">
        <v>2</v>
      </c>
      <c r="F25" s="25"/>
      <c r="I25" s="29"/>
    </row>
    <row r="26" spans="1:12" x14ac:dyDescent="0.25">
      <c r="A26" s="4" t="s">
        <v>851</v>
      </c>
      <c r="B26" s="7">
        <v>150</v>
      </c>
      <c r="C26" s="19" t="s">
        <v>11</v>
      </c>
      <c r="D26" s="19" t="s">
        <v>4</v>
      </c>
      <c r="E26" s="3" t="s">
        <v>2</v>
      </c>
      <c r="F26" s="25"/>
      <c r="I26" s="29"/>
    </row>
    <row r="27" spans="1:12" x14ac:dyDescent="0.25">
      <c r="A27" s="4" t="s">
        <v>852</v>
      </c>
      <c r="B27" s="7">
        <v>150</v>
      </c>
      <c r="C27" s="6" t="s">
        <v>11</v>
      </c>
      <c r="D27" s="6" t="s">
        <v>4</v>
      </c>
      <c r="E27" s="3" t="s">
        <v>2</v>
      </c>
      <c r="F27" s="25"/>
      <c r="I27" s="29"/>
    </row>
    <row r="28" spans="1:12" x14ac:dyDescent="0.25">
      <c r="A28" s="4" t="s">
        <v>853</v>
      </c>
      <c r="B28" s="7">
        <v>150</v>
      </c>
      <c r="C28" s="6" t="s">
        <v>11</v>
      </c>
      <c r="D28" s="6" t="s">
        <v>16</v>
      </c>
      <c r="E28" s="3" t="s">
        <v>2</v>
      </c>
      <c r="F28" s="2"/>
      <c r="I28" s="29"/>
    </row>
    <row r="29" spans="1:12" x14ac:dyDescent="0.25">
      <c r="A29" s="4" t="s">
        <v>854</v>
      </c>
      <c r="B29" s="7">
        <v>100</v>
      </c>
      <c r="C29" s="6" t="s">
        <v>13</v>
      </c>
      <c r="D29" s="6" t="s">
        <v>16</v>
      </c>
      <c r="E29" s="3" t="s">
        <v>0</v>
      </c>
      <c r="F29" s="2"/>
      <c r="I29" s="29"/>
    </row>
    <row r="30" spans="1:12" x14ac:dyDescent="0.25">
      <c r="A30" s="4" t="s">
        <v>856</v>
      </c>
      <c r="B30" s="7">
        <v>150</v>
      </c>
      <c r="C30" s="6" t="s">
        <v>11</v>
      </c>
      <c r="D30" s="6" t="s">
        <v>16</v>
      </c>
      <c r="E30" s="3" t="s">
        <v>5</v>
      </c>
      <c r="F30" s="2" t="s">
        <v>859</v>
      </c>
      <c r="I30" s="29"/>
    </row>
    <row r="31" spans="1:12" x14ac:dyDescent="0.25">
      <c r="A31" s="8" t="s">
        <v>857</v>
      </c>
      <c r="B31" s="7">
        <v>150</v>
      </c>
      <c r="C31" s="6" t="s">
        <v>11</v>
      </c>
      <c r="D31" s="6" t="s">
        <v>16</v>
      </c>
      <c r="E31" s="3" t="s">
        <v>5</v>
      </c>
      <c r="F31" s="2" t="s">
        <v>859</v>
      </c>
      <c r="I31" s="29"/>
    </row>
    <row r="32" spans="1:12" x14ac:dyDescent="0.25">
      <c r="A32" s="8" t="s">
        <v>179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x14ac:dyDescent="0.25">
      <c r="A33" s="4" t="s">
        <v>858</v>
      </c>
      <c r="B33" s="7">
        <v>100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4" t="s">
        <v>286</v>
      </c>
      <c r="B34" s="7">
        <v>100</v>
      </c>
      <c r="C34" s="19" t="s">
        <v>13</v>
      </c>
      <c r="D34" s="19" t="s">
        <v>16</v>
      </c>
      <c r="E34" s="3" t="s">
        <v>0</v>
      </c>
      <c r="F34" s="2"/>
    </row>
    <row r="35" spans="1:6" x14ac:dyDescent="0.25">
      <c r="A35" s="15" t="s">
        <v>860</v>
      </c>
      <c r="B35" s="7">
        <v>0</v>
      </c>
      <c r="C35" s="19" t="s">
        <v>8</v>
      </c>
      <c r="D35" s="19" t="s">
        <v>17</v>
      </c>
      <c r="E35" s="3" t="s">
        <v>2</v>
      </c>
      <c r="F35" s="2" t="s">
        <v>862</v>
      </c>
    </row>
    <row r="36" spans="1:6" x14ac:dyDescent="0.25">
      <c r="A36" s="15" t="s">
        <v>861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44"/>
      <c r="B51" s="11"/>
      <c r="C51" s="27"/>
      <c r="D51" s="27"/>
      <c r="E51" s="10"/>
      <c r="F51" s="10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3450</v>
      </c>
    </row>
    <row r="60" spans="1:9" ht="15" customHeight="1" x14ac:dyDescent="0.25">
      <c r="A60" s="35" t="s">
        <v>11</v>
      </c>
      <c r="B60" s="35">
        <f>COUNTIF($C$3:$C$58,H2)</f>
        <v>13</v>
      </c>
      <c r="C60" s="36">
        <f>SUMIF($C$3:$C$58,H2,$B$3:$B$58)</f>
        <v>1950</v>
      </c>
      <c r="D60" s="35"/>
      <c r="E60" s="35" t="s">
        <v>18</v>
      </c>
      <c r="F60" s="36">
        <f>SUMIF($D$3:$D$50,I2,$B$3:$B$50)</f>
        <v>550</v>
      </c>
    </row>
    <row r="61" spans="1:9" ht="15" customHeight="1" x14ac:dyDescent="0.25">
      <c r="A61" s="35" t="s">
        <v>29</v>
      </c>
      <c r="B61" s="35">
        <f>COUNTIF($C$3:$C$58,H3)</f>
        <v>20</v>
      </c>
      <c r="C61" s="36">
        <f>SUMIF($C$3:$C$58,H3,$B$3:$B$58)</f>
        <v>2050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1</v>
      </c>
      <c r="C62" s="36">
        <f>SUMIF($C$3:$C$58,H4,$B$3:$B$58)</f>
        <v>0</v>
      </c>
      <c r="D62" s="35"/>
      <c r="E62" s="35" t="s">
        <v>21</v>
      </c>
      <c r="F62" s="36">
        <f>SUM(B61*140-C61+B62*120)</f>
        <v>870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1420</v>
      </c>
    </row>
    <row r="64" spans="1:9" x14ac:dyDescent="0.25">
      <c r="A64" s="38" t="s">
        <v>23</v>
      </c>
      <c r="B64" s="38">
        <f>SUM(B59:B63)</f>
        <v>34</v>
      </c>
      <c r="C64" s="39">
        <f>SUM(C59:C63)</f>
        <v>4000</v>
      </c>
      <c r="D64" s="38"/>
      <c r="E64" s="40" t="s">
        <v>30</v>
      </c>
      <c r="F64" s="41">
        <f>SUM(C64+F62)</f>
        <v>4870</v>
      </c>
    </row>
    <row r="65" spans="1:6" x14ac:dyDescent="0.25">
      <c r="A65" s="35" t="s">
        <v>25</v>
      </c>
      <c r="B65" s="38">
        <f>COUNTIF($E$3:$E$58,H6)</f>
        <v>20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1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9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4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C3:C57">
      <formula1>$H$1:$H$5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E3:E57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17" sqref="E1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863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869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864</v>
      </c>
      <c r="B5" s="22">
        <v>150</v>
      </c>
      <c r="C5" s="6" t="s">
        <v>11</v>
      </c>
      <c r="D5" s="6" t="s">
        <v>4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865</v>
      </c>
      <c r="B6" s="7">
        <v>150</v>
      </c>
      <c r="C6" s="19" t="s">
        <v>11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866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867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868</v>
      </c>
      <c r="B9" s="23">
        <v>150</v>
      </c>
      <c r="C9" s="54" t="s">
        <v>11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870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871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872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873</v>
      </c>
      <c r="B13" s="22">
        <v>100</v>
      </c>
      <c r="C13" s="6" t="s">
        <v>13</v>
      </c>
      <c r="D13" s="6" t="s">
        <v>4</v>
      </c>
      <c r="E13" s="3" t="s">
        <v>0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874</v>
      </c>
      <c r="B14" s="22">
        <v>150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875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13" t="s">
        <v>876</v>
      </c>
      <c r="B16" s="11">
        <v>100</v>
      </c>
      <c r="C16" s="52" t="s">
        <v>13</v>
      </c>
      <c r="D16" s="52" t="s">
        <v>16</v>
      </c>
      <c r="E16" s="10" t="s">
        <v>0</v>
      </c>
      <c r="F16" s="10"/>
      <c r="G16" s="30"/>
      <c r="H16" s="30"/>
      <c r="I16" s="30"/>
      <c r="J16" s="55"/>
      <c r="K16" s="55"/>
      <c r="L16" s="55"/>
    </row>
    <row r="17" spans="1:12" x14ac:dyDescent="0.25">
      <c r="A17" s="4" t="s">
        <v>877</v>
      </c>
      <c r="B17" s="22">
        <v>150</v>
      </c>
      <c r="C17" s="6" t="s">
        <v>11</v>
      </c>
      <c r="D17" s="6" t="s">
        <v>16</v>
      </c>
      <c r="E17" s="3" t="s">
        <v>5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8" t="s">
        <v>890</v>
      </c>
      <c r="B18" s="12">
        <v>100</v>
      </c>
      <c r="C18" s="54" t="s">
        <v>13</v>
      </c>
      <c r="D18" s="54" t="s">
        <v>4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878</v>
      </c>
      <c r="B19" s="12">
        <v>150</v>
      </c>
      <c r="C19" s="54" t="s">
        <v>11</v>
      </c>
      <c r="D19" s="54" t="s">
        <v>4</v>
      </c>
      <c r="E19" s="25" t="s">
        <v>2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879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880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881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882</v>
      </c>
      <c r="B23" s="7">
        <v>150</v>
      </c>
      <c r="C23" s="19" t="s">
        <v>11</v>
      </c>
      <c r="D23" s="6" t="s">
        <v>16</v>
      </c>
      <c r="E23" s="3" t="s">
        <v>5</v>
      </c>
      <c r="F23" s="25" t="s">
        <v>883</v>
      </c>
      <c r="I23" s="29"/>
    </row>
    <row r="24" spans="1:12" x14ac:dyDescent="0.25">
      <c r="A24" s="4" t="s">
        <v>884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885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886</v>
      </c>
      <c r="B26" s="7">
        <v>150</v>
      </c>
      <c r="C26" s="19" t="s">
        <v>11</v>
      </c>
      <c r="D26" s="19" t="s">
        <v>16</v>
      </c>
      <c r="E26" s="3" t="s">
        <v>2</v>
      </c>
      <c r="F26" s="25"/>
      <c r="I26" s="29"/>
    </row>
    <row r="27" spans="1:12" x14ac:dyDescent="0.25">
      <c r="A27" s="4" t="s">
        <v>896</v>
      </c>
      <c r="B27" s="7">
        <v>100</v>
      </c>
      <c r="C27" s="6" t="s">
        <v>13</v>
      </c>
      <c r="D27" s="6" t="s">
        <v>16</v>
      </c>
      <c r="E27" s="3" t="s">
        <v>0</v>
      </c>
      <c r="F27" s="25"/>
      <c r="I27" s="29"/>
    </row>
    <row r="28" spans="1:12" x14ac:dyDescent="0.25">
      <c r="A28" s="4" t="s">
        <v>888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4" t="s">
        <v>889</v>
      </c>
      <c r="B29" s="7">
        <v>100</v>
      </c>
      <c r="C29" s="6" t="s">
        <v>13</v>
      </c>
      <c r="D29" s="6" t="s">
        <v>16</v>
      </c>
      <c r="E29" s="3" t="s">
        <v>31</v>
      </c>
      <c r="F29" s="2"/>
      <c r="I29" s="29"/>
    </row>
    <row r="30" spans="1:12" x14ac:dyDescent="0.25">
      <c r="A30" s="4" t="s">
        <v>887</v>
      </c>
      <c r="B30" s="7">
        <v>100</v>
      </c>
      <c r="C30" s="6" t="s">
        <v>13</v>
      </c>
      <c r="D30" s="6" t="s">
        <v>16</v>
      </c>
      <c r="E30" s="3" t="s">
        <v>0</v>
      </c>
      <c r="F30" s="2"/>
      <c r="I30" s="29"/>
    </row>
    <row r="31" spans="1:12" x14ac:dyDescent="0.25">
      <c r="A31" s="8" t="s">
        <v>891</v>
      </c>
      <c r="B31" s="7">
        <v>100</v>
      </c>
      <c r="C31" s="6" t="s">
        <v>13</v>
      </c>
      <c r="D31" s="6" t="s">
        <v>4</v>
      </c>
      <c r="E31" s="3" t="s">
        <v>0</v>
      </c>
      <c r="F31" s="2"/>
      <c r="I31" s="29"/>
    </row>
    <row r="32" spans="1:12" x14ac:dyDescent="0.25">
      <c r="A32" s="8" t="s">
        <v>892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x14ac:dyDescent="0.25">
      <c r="A33" s="4" t="s">
        <v>893</v>
      </c>
      <c r="B33" s="7">
        <v>100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4" t="s">
        <v>894</v>
      </c>
      <c r="B34" s="7">
        <v>150</v>
      </c>
      <c r="C34" s="19" t="s">
        <v>11</v>
      </c>
      <c r="D34" s="19" t="s">
        <v>16</v>
      </c>
      <c r="E34" s="3" t="s">
        <v>5</v>
      </c>
      <c r="F34" s="2"/>
    </row>
    <row r="35" spans="1:6" x14ac:dyDescent="0.25">
      <c r="A35" s="15" t="s">
        <v>897</v>
      </c>
      <c r="B35" s="7">
        <v>100</v>
      </c>
      <c r="C35" s="19" t="s">
        <v>13</v>
      </c>
      <c r="D35" s="19" t="s">
        <v>16</v>
      </c>
      <c r="E35" s="3" t="s">
        <v>0</v>
      </c>
      <c r="F35" s="2"/>
    </row>
    <row r="36" spans="1:6" x14ac:dyDescent="0.25">
      <c r="A36" s="15" t="s">
        <v>895</v>
      </c>
      <c r="B36" s="7">
        <v>100</v>
      </c>
      <c r="C36" s="6" t="s">
        <v>13</v>
      </c>
      <c r="D36" s="6" t="s">
        <v>4</v>
      </c>
      <c r="E36" s="3" t="s">
        <v>0</v>
      </c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71"/>
      <c r="B51" s="72"/>
      <c r="C51" s="73"/>
      <c r="D51" s="73"/>
      <c r="E51" s="74"/>
      <c r="F51" s="74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3250</v>
      </c>
    </row>
    <row r="60" spans="1:9" ht="15" customHeight="1" x14ac:dyDescent="0.25">
      <c r="A60" s="35" t="s">
        <v>11</v>
      </c>
      <c r="B60" s="35">
        <f>COUNTIF($C$3:$C$58,H2)</f>
        <v>11</v>
      </c>
      <c r="C60" s="36">
        <f>SUMIF($C$3:$C$58,H2,$B$3:$B$58)</f>
        <v>1650</v>
      </c>
      <c r="D60" s="35"/>
      <c r="E60" s="35" t="s">
        <v>18</v>
      </c>
      <c r="F60" s="36">
        <f>SUMIF($D$3:$D$50,I2,$B$3:$B$50)</f>
        <v>700</v>
      </c>
    </row>
    <row r="61" spans="1:9" ht="15" customHeight="1" x14ac:dyDescent="0.25">
      <c r="A61" s="35" t="s">
        <v>29</v>
      </c>
      <c r="B61" s="35">
        <f>COUNTIF($C$3:$C$58,H3)</f>
        <v>23</v>
      </c>
      <c r="C61" s="36">
        <f>SUMIF($C$3:$C$58,H3,$B$3:$B$58)</f>
        <v>2300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920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1620</v>
      </c>
    </row>
    <row r="64" spans="1:9" x14ac:dyDescent="0.25">
      <c r="A64" s="38" t="s">
        <v>23</v>
      </c>
      <c r="B64" s="38">
        <f>SUM(B59:B63)</f>
        <v>34</v>
      </c>
      <c r="C64" s="39">
        <f>SUM(C59:C63)</f>
        <v>3950</v>
      </c>
      <c r="D64" s="38"/>
      <c r="E64" s="40" t="s">
        <v>30</v>
      </c>
      <c r="F64" s="41">
        <f>SUM(C64+F62)</f>
        <v>4870</v>
      </c>
    </row>
    <row r="65" spans="1:6" x14ac:dyDescent="0.25">
      <c r="A65" s="35" t="s">
        <v>25</v>
      </c>
      <c r="B65" s="38">
        <f>COUNTIF($E$3:$E$58,H6)</f>
        <v>24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1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5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4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Q74" sqref="Q74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43851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898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868</v>
      </c>
      <c r="B4" s="22">
        <v>600</v>
      </c>
      <c r="C4" s="19" t="s">
        <v>12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899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900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901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902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903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904</v>
      </c>
      <c r="B10" s="17">
        <v>150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905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906</v>
      </c>
      <c r="B12" s="22">
        <v>100</v>
      </c>
      <c r="C12" s="6" t="s">
        <v>13</v>
      </c>
      <c r="D12" s="6" t="s">
        <v>4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907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908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909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s="70" customFormat="1" x14ac:dyDescent="0.25">
      <c r="A16" s="13" t="s">
        <v>910</v>
      </c>
      <c r="B16" s="11">
        <v>100</v>
      </c>
      <c r="C16" s="52" t="s">
        <v>13</v>
      </c>
      <c r="D16" s="52" t="s">
        <v>4</v>
      </c>
      <c r="E16" s="10" t="s">
        <v>0</v>
      </c>
      <c r="F16" s="10"/>
      <c r="G16" s="68"/>
      <c r="H16" s="68"/>
      <c r="I16" s="68"/>
      <c r="J16" s="69"/>
      <c r="K16" s="69"/>
      <c r="L16" s="69"/>
    </row>
    <row r="17" spans="1:12" x14ac:dyDescent="0.25">
      <c r="A17" s="4" t="s">
        <v>911</v>
      </c>
      <c r="B17" s="22">
        <v>100</v>
      </c>
      <c r="C17" s="6" t="s">
        <v>13</v>
      </c>
      <c r="D17" s="6" t="s">
        <v>4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8" t="s">
        <v>912</v>
      </c>
      <c r="B18" s="12">
        <v>150</v>
      </c>
      <c r="C18" s="54" t="s">
        <v>11</v>
      </c>
      <c r="D18" s="54" t="s">
        <v>16</v>
      </c>
      <c r="E18" s="25" t="s">
        <v>2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913</v>
      </c>
      <c r="B19" s="12">
        <v>100</v>
      </c>
      <c r="C19" s="54" t="s">
        <v>13</v>
      </c>
      <c r="D19" s="54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914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915</v>
      </c>
      <c r="B21" s="7">
        <v>100</v>
      </c>
      <c r="C21" s="6" t="s">
        <v>13</v>
      </c>
      <c r="D21" s="6" t="s">
        <v>16</v>
      </c>
      <c r="E21" s="3" t="s">
        <v>0</v>
      </c>
      <c r="F21" s="25" t="s">
        <v>916</v>
      </c>
      <c r="I21" s="29"/>
    </row>
    <row r="22" spans="1:12" x14ac:dyDescent="0.25">
      <c r="A22" s="4" t="s">
        <v>923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917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918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919</v>
      </c>
      <c r="B25" s="7">
        <v>100</v>
      </c>
      <c r="C25" s="6" t="s">
        <v>13</v>
      </c>
      <c r="D25" s="6" t="s">
        <v>4</v>
      </c>
      <c r="E25" s="3" t="s">
        <v>0</v>
      </c>
      <c r="F25" s="25" t="s">
        <v>920</v>
      </c>
      <c r="I25" s="29"/>
    </row>
    <row r="26" spans="1:12" x14ac:dyDescent="0.25">
      <c r="A26" s="4" t="s">
        <v>921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922</v>
      </c>
      <c r="B27" s="7">
        <v>100</v>
      </c>
      <c r="C27" s="6" t="s">
        <v>13</v>
      </c>
      <c r="D27" s="6" t="s">
        <v>16</v>
      </c>
      <c r="E27" s="3" t="s">
        <v>0</v>
      </c>
      <c r="F27" s="25"/>
      <c r="I27" s="29"/>
    </row>
    <row r="28" spans="1:12" x14ac:dyDescent="0.25">
      <c r="A28" s="4" t="s">
        <v>924</v>
      </c>
      <c r="B28" s="7">
        <v>150</v>
      </c>
      <c r="C28" s="6" t="s">
        <v>11</v>
      </c>
      <c r="D28" s="6" t="s">
        <v>16</v>
      </c>
      <c r="E28" s="3" t="s">
        <v>2</v>
      </c>
      <c r="F28" s="2" t="s">
        <v>929</v>
      </c>
      <c r="I28" s="29"/>
    </row>
    <row r="29" spans="1:12" x14ac:dyDescent="0.25">
      <c r="A29" s="4" t="s">
        <v>925</v>
      </c>
      <c r="B29" s="7">
        <v>100</v>
      </c>
      <c r="C29" s="6" t="s">
        <v>13</v>
      </c>
      <c r="D29" s="6" t="s">
        <v>4</v>
      </c>
      <c r="E29" s="3" t="s">
        <v>0</v>
      </c>
      <c r="F29" s="2" t="s">
        <v>931</v>
      </c>
      <c r="I29" s="29"/>
    </row>
    <row r="30" spans="1:12" x14ac:dyDescent="0.25">
      <c r="A30" s="4" t="s">
        <v>926</v>
      </c>
      <c r="B30" s="7">
        <v>100</v>
      </c>
      <c r="C30" s="6" t="s">
        <v>13</v>
      </c>
      <c r="D30" s="6" t="s">
        <v>4</v>
      </c>
      <c r="E30" s="3" t="s">
        <v>0</v>
      </c>
      <c r="F30" s="2"/>
      <c r="I30" s="29"/>
    </row>
    <row r="31" spans="1:12" x14ac:dyDescent="0.25">
      <c r="A31" s="8" t="s">
        <v>927</v>
      </c>
      <c r="B31" s="7">
        <v>100</v>
      </c>
      <c r="C31" s="6" t="s">
        <v>13</v>
      </c>
      <c r="D31" s="6" t="s">
        <v>16</v>
      </c>
      <c r="E31" s="3" t="s">
        <v>0</v>
      </c>
      <c r="F31" s="2"/>
      <c r="I31" s="29"/>
    </row>
    <row r="32" spans="1:12" x14ac:dyDescent="0.25">
      <c r="A32" s="8" t="s">
        <v>930</v>
      </c>
      <c r="B32" s="7">
        <v>150</v>
      </c>
      <c r="C32" s="6" t="s">
        <v>11</v>
      </c>
      <c r="D32" s="6" t="s">
        <v>16</v>
      </c>
      <c r="E32" s="3" t="s">
        <v>2</v>
      </c>
      <c r="F32" s="2"/>
    </row>
    <row r="33" spans="1:6" x14ac:dyDescent="0.25">
      <c r="A33" s="4" t="s">
        <v>932</v>
      </c>
      <c r="B33" s="7">
        <v>100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4" t="s">
        <v>933</v>
      </c>
      <c r="B34" s="7">
        <v>150</v>
      </c>
      <c r="C34" s="19" t="s">
        <v>11</v>
      </c>
      <c r="D34" s="19" t="s">
        <v>16</v>
      </c>
      <c r="E34" s="3" t="s">
        <v>2</v>
      </c>
      <c r="F34" s="2"/>
    </row>
    <row r="35" spans="1:6" x14ac:dyDescent="0.25">
      <c r="A35" s="15" t="s">
        <v>934</v>
      </c>
      <c r="B35" s="7">
        <v>100</v>
      </c>
      <c r="C35" s="19" t="s">
        <v>13</v>
      </c>
      <c r="D35" s="19" t="s">
        <v>16</v>
      </c>
      <c r="E35" s="3" t="s">
        <v>0</v>
      </c>
      <c r="F35" s="2"/>
    </row>
    <row r="36" spans="1:6" x14ac:dyDescent="0.25">
      <c r="A36" s="15" t="s">
        <v>935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x14ac:dyDescent="0.25">
      <c r="A37" s="5" t="s">
        <v>936</v>
      </c>
      <c r="B37" s="7">
        <v>100</v>
      </c>
      <c r="C37" s="6" t="s">
        <v>13</v>
      </c>
      <c r="D37" s="6" t="s">
        <v>16</v>
      </c>
      <c r="E37" s="3" t="s">
        <v>0</v>
      </c>
      <c r="F37" s="2"/>
    </row>
    <row r="38" spans="1:6" x14ac:dyDescent="0.25">
      <c r="A38" s="5" t="s">
        <v>937</v>
      </c>
      <c r="B38" s="7">
        <v>100</v>
      </c>
      <c r="C38" s="19" t="s">
        <v>13</v>
      </c>
      <c r="D38" s="19" t="s">
        <v>16</v>
      </c>
      <c r="E38" s="3" t="s">
        <v>0</v>
      </c>
      <c r="F38" s="2"/>
    </row>
    <row r="39" spans="1:6" x14ac:dyDescent="0.25">
      <c r="A39" s="5" t="s">
        <v>938</v>
      </c>
      <c r="B39" s="7">
        <v>100</v>
      </c>
      <c r="C39" s="19" t="s">
        <v>13</v>
      </c>
      <c r="D39" s="19" t="s">
        <v>16</v>
      </c>
      <c r="E39" s="3" t="s">
        <v>0</v>
      </c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71"/>
      <c r="B51" s="72"/>
      <c r="C51" s="73"/>
      <c r="D51" s="73"/>
      <c r="E51" s="74"/>
      <c r="F51" s="74"/>
    </row>
    <row r="52" spans="1:9" x14ac:dyDescent="0.25">
      <c r="A52" s="4" t="s">
        <v>928</v>
      </c>
      <c r="B52" s="17">
        <v>0</v>
      </c>
      <c r="C52" s="6" t="s">
        <v>6</v>
      </c>
      <c r="D52" s="6" t="s">
        <v>17</v>
      </c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1</v>
      </c>
      <c r="C59" s="65">
        <f>SUMIF($C$3:$C$58,H1,$B$3:$B$58)</f>
        <v>600</v>
      </c>
      <c r="D59" s="64"/>
      <c r="E59" s="64" t="s">
        <v>19</v>
      </c>
      <c r="F59" s="65">
        <f>SUMIF($D$3:$D$50,I1,$B$3:$B$50)</f>
        <v>3850</v>
      </c>
    </row>
    <row r="60" spans="1:9" ht="15" customHeight="1" x14ac:dyDescent="0.25">
      <c r="A60" s="35" t="s">
        <v>11</v>
      </c>
      <c r="B60" s="35">
        <f>COUNTIF($C$3:$C$58,H2)</f>
        <v>5</v>
      </c>
      <c r="C60" s="36">
        <f>SUMIF($C$3:$C$58,H2,$B$3:$B$58)</f>
        <v>750</v>
      </c>
      <c r="D60" s="35"/>
      <c r="E60" s="35" t="s">
        <v>18</v>
      </c>
      <c r="F60" s="36">
        <f>SUMIF($D$3:$D$50,I2,$B$3:$B$50)</f>
        <v>600</v>
      </c>
    </row>
    <row r="61" spans="1:9" ht="15" customHeight="1" x14ac:dyDescent="0.25">
      <c r="A61" s="35" t="s">
        <v>29</v>
      </c>
      <c r="B61" s="35">
        <f>COUNTIF($C$3:$C$58,H3)</f>
        <v>31</v>
      </c>
      <c r="C61" s="36">
        <f>SUMIF($C$3:$C$58,H3,$B$3:$B$58)</f>
        <v>3100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1240</v>
      </c>
    </row>
    <row r="63" spans="1:9" x14ac:dyDescent="0.25">
      <c r="A63" s="35" t="s">
        <v>7</v>
      </c>
      <c r="B63" s="35">
        <f>COUNTIF($C$3:$C$58,H5)</f>
        <v>1</v>
      </c>
      <c r="C63" s="36">
        <f>SUMIF($C$3:$C$58,H5,$B$3:$B$58)</f>
        <v>0</v>
      </c>
      <c r="D63" s="35"/>
      <c r="E63" s="35" t="s">
        <v>20</v>
      </c>
      <c r="F63" s="36">
        <f>SUM(F60+F62)</f>
        <v>1840</v>
      </c>
    </row>
    <row r="64" spans="1:9" x14ac:dyDescent="0.25">
      <c r="A64" s="38" t="s">
        <v>23</v>
      </c>
      <c r="B64" s="38">
        <f>SUM(B59:B63)</f>
        <v>38</v>
      </c>
      <c r="C64" s="39">
        <f>SUM(C59:C63)</f>
        <v>4450</v>
      </c>
      <c r="D64" s="38"/>
      <c r="E64" s="40" t="s">
        <v>30</v>
      </c>
      <c r="F64" s="41">
        <f>SUM(C64+F62)</f>
        <v>5690</v>
      </c>
    </row>
    <row r="65" spans="1:6" x14ac:dyDescent="0.25">
      <c r="A65" s="35" t="s">
        <v>25</v>
      </c>
      <c r="B65" s="38">
        <f>COUNTIF($E$3:$E$58,H6)</f>
        <v>32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5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0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C3:C57">
      <formula1>$H$1:$H$5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E3:E57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workbookViewId="0">
      <selection activeCell="E41" sqref="E4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939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940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941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943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942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944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945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946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947</v>
      </c>
      <c r="B10" s="17">
        <v>150</v>
      </c>
      <c r="C10" s="6" t="s">
        <v>11</v>
      </c>
      <c r="D10" s="6" t="s">
        <v>16</v>
      </c>
      <c r="E10" s="3" t="s">
        <v>5</v>
      </c>
      <c r="F10" s="9" t="s">
        <v>883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948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949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950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68"/>
      <c r="H13" s="68"/>
      <c r="I13" s="68"/>
      <c r="J13" s="69"/>
      <c r="K13" s="69"/>
      <c r="L13" s="69"/>
    </row>
    <row r="14" spans="1:12" x14ac:dyDescent="0.25">
      <c r="A14" s="4" t="s">
        <v>951</v>
      </c>
      <c r="B14" s="22">
        <v>100</v>
      </c>
      <c r="C14" s="6" t="s">
        <v>13</v>
      </c>
      <c r="D14" s="6" t="s">
        <v>16</v>
      </c>
      <c r="E14" s="3" t="s">
        <v>31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952</v>
      </c>
      <c r="B15" s="22">
        <v>100</v>
      </c>
      <c r="C15" s="6" t="s">
        <v>13</v>
      </c>
      <c r="D15" s="6" t="s">
        <v>4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s="70" customFormat="1" x14ac:dyDescent="0.25">
      <c r="A16" s="4" t="s">
        <v>953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68"/>
      <c r="H16" s="68"/>
      <c r="I16" s="68"/>
      <c r="J16" s="69"/>
      <c r="K16" s="69"/>
      <c r="L16" s="69"/>
    </row>
    <row r="17" spans="1:12" x14ac:dyDescent="0.25">
      <c r="A17" s="4" t="s">
        <v>954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8" t="s">
        <v>955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13" t="s">
        <v>966</v>
      </c>
      <c r="B19" s="11">
        <v>100</v>
      </c>
      <c r="C19" s="52" t="s">
        <v>13</v>
      </c>
      <c r="D19" s="52" t="s">
        <v>16</v>
      </c>
      <c r="E19" s="10" t="s">
        <v>31</v>
      </c>
      <c r="F19" s="10"/>
      <c r="G19" s="30"/>
      <c r="H19" s="30"/>
      <c r="I19" s="30"/>
      <c r="J19" s="55"/>
      <c r="K19" s="55"/>
      <c r="L19" s="55"/>
    </row>
    <row r="20" spans="1:12" x14ac:dyDescent="0.25">
      <c r="A20" s="8" t="s">
        <v>956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957</v>
      </c>
      <c r="B21" s="7">
        <v>100</v>
      </c>
      <c r="C21" s="6" t="s">
        <v>13</v>
      </c>
      <c r="D21" s="6" t="s">
        <v>16</v>
      </c>
      <c r="E21" s="3" t="s">
        <v>31</v>
      </c>
      <c r="F21" s="25"/>
      <c r="I21" s="29"/>
    </row>
    <row r="22" spans="1:12" x14ac:dyDescent="0.25">
      <c r="A22" s="4" t="s">
        <v>958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959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962</v>
      </c>
      <c r="B24" s="7">
        <v>100</v>
      </c>
      <c r="C24" s="6" t="s">
        <v>13</v>
      </c>
      <c r="D24" s="6" t="s">
        <v>4</v>
      </c>
      <c r="E24" s="3" t="s">
        <v>0</v>
      </c>
      <c r="F24" s="25" t="s">
        <v>422</v>
      </c>
      <c r="I24" s="29"/>
    </row>
    <row r="25" spans="1:12" x14ac:dyDescent="0.25">
      <c r="A25" s="4" t="s">
        <v>960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961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963</v>
      </c>
      <c r="B27" s="7">
        <v>100</v>
      </c>
      <c r="C27" s="6" t="s">
        <v>13</v>
      </c>
      <c r="D27" s="6" t="s">
        <v>16</v>
      </c>
      <c r="E27" s="3" t="s">
        <v>0</v>
      </c>
      <c r="F27" s="25"/>
      <c r="I27" s="29"/>
    </row>
    <row r="28" spans="1:12" x14ac:dyDescent="0.25">
      <c r="A28" s="4" t="s">
        <v>964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4" t="s">
        <v>965</v>
      </c>
      <c r="B29" s="7">
        <v>100</v>
      </c>
      <c r="C29" s="6" t="s">
        <v>13</v>
      </c>
      <c r="D29" s="6" t="s">
        <v>16</v>
      </c>
      <c r="E29" s="3" t="s">
        <v>0</v>
      </c>
      <c r="F29" s="2"/>
      <c r="I29" s="29"/>
    </row>
    <row r="30" spans="1:12" x14ac:dyDescent="0.25">
      <c r="A30" s="4" t="s">
        <v>967</v>
      </c>
      <c r="B30" s="7">
        <v>100</v>
      </c>
      <c r="C30" s="6" t="s">
        <v>13</v>
      </c>
      <c r="D30" s="6" t="s">
        <v>16</v>
      </c>
      <c r="E30" s="3" t="s">
        <v>0</v>
      </c>
      <c r="F30" s="2"/>
      <c r="I30" s="29"/>
    </row>
    <row r="31" spans="1:12" x14ac:dyDescent="0.25">
      <c r="A31" s="8" t="s">
        <v>968</v>
      </c>
      <c r="B31" s="7">
        <v>100</v>
      </c>
      <c r="C31" s="6" t="s">
        <v>13</v>
      </c>
      <c r="D31" s="6" t="s">
        <v>16</v>
      </c>
      <c r="E31" s="3" t="s">
        <v>0</v>
      </c>
      <c r="F31" s="2"/>
      <c r="I31" s="29"/>
    </row>
    <row r="32" spans="1:12" x14ac:dyDescent="0.25">
      <c r="A32" s="8" t="s">
        <v>969</v>
      </c>
      <c r="B32" s="7">
        <v>150</v>
      </c>
      <c r="C32" s="6" t="s">
        <v>11</v>
      </c>
      <c r="D32" s="6" t="s">
        <v>16</v>
      </c>
      <c r="E32" s="3" t="s">
        <v>5</v>
      </c>
      <c r="F32" s="2" t="s">
        <v>978</v>
      </c>
    </row>
    <row r="33" spans="1:6" x14ac:dyDescent="0.25">
      <c r="A33" s="4" t="s">
        <v>970</v>
      </c>
      <c r="B33" s="7">
        <v>150</v>
      </c>
      <c r="C33" s="19" t="s">
        <v>11</v>
      </c>
      <c r="D33" s="19" t="s">
        <v>16</v>
      </c>
      <c r="E33" s="3" t="s">
        <v>2</v>
      </c>
      <c r="F33" s="2"/>
    </row>
    <row r="34" spans="1:6" x14ac:dyDescent="0.25">
      <c r="A34" s="4" t="s">
        <v>971</v>
      </c>
      <c r="B34" s="7">
        <v>100</v>
      </c>
      <c r="C34" s="19" t="s">
        <v>13</v>
      </c>
      <c r="D34" s="19" t="s">
        <v>16</v>
      </c>
      <c r="E34" s="3" t="s">
        <v>0</v>
      </c>
      <c r="F34" s="2"/>
    </row>
    <row r="35" spans="1:6" x14ac:dyDescent="0.25">
      <c r="A35" s="15" t="s">
        <v>972</v>
      </c>
      <c r="B35" s="7">
        <v>100</v>
      </c>
      <c r="C35" s="19" t="s">
        <v>13</v>
      </c>
      <c r="D35" s="19" t="s">
        <v>16</v>
      </c>
      <c r="E35" s="3" t="s">
        <v>0</v>
      </c>
      <c r="F35" s="2"/>
    </row>
    <row r="36" spans="1:6" x14ac:dyDescent="0.25">
      <c r="A36" s="15" t="s">
        <v>973</v>
      </c>
      <c r="B36" s="7">
        <v>150</v>
      </c>
      <c r="C36" s="6" t="s">
        <v>11</v>
      </c>
      <c r="D36" s="6" t="s">
        <v>16</v>
      </c>
      <c r="E36" s="3" t="s">
        <v>5</v>
      </c>
      <c r="F36" s="2" t="s">
        <v>606</v>
      </c>
    </row>
    <row r="37" spans="1:6" x14ac:dyDescent="0.25">
      <c r="A37" s="5" t="s">
        <v>974</v>
      </c>
      <c r="B37" s="7">
        <v>100</v>
      </c>
      <c r="C37" s="6" t="s">
        <v>13</v>
      </c>
      <c r="D37" s="6" t="s">
        <v>16</v>
      </c>
      <c r="E37" s="3" t="s">
        <v>0</v>
      </c>
      <c r="F37" s="2"/>
    </row>
    <row r="38" spans="1:6" x14ac:dyDescent="0.25">
      <c r="A38" s="5" t="s">
        <v>231</v>
      </c>
      <c r="B38" s="7">
        <v>150</v>
      </c>
      <c r="C38" s="19" t="s">
        <v>11</v>
      </c>
      <c r="D38" s="19" t="s">
        <v>16</v>
      </c>
      <c r="E38" s="3" t="s">
        <v>2</v>
      </c>
      <c r="F38" s="2"/>
    </row>
    <row r="39" spans="1:6" x14ac:dyDescent="0.25">
      <c r="A39" s="5" t="s">
        <v>975</v>
      </c>
      <c r="B39" s="7">
        <v>150</v>
      </c>
      <c r="C39" s="19" t="s">
        <v>11</v>
      </c>
      <c r="D39" s="19" t="s">
        <v>16</v>
      </c>
      <c r="E39" s="3" t="s">
        <v>2</v>
      </c>
      <c r="F39" s="2"/>
    </row>
    <row r="40" spans="1:6" x14ac:dyDescent="0.25">
      <c r="A40" s="5" t="s">
        <v>977</v>
      </c>
      <c r="B40" s="7">
        <v>100</v>
      </c>
      <c r="C40" s="19" t="s">
        <v>13</v>
      </c>
      <c r="D40" s="19" t="s">
        <v>16</v>
      </c>
      <c r="E40" s="3" t="s">
        <v>0</v>
      </c>
      <c r="F40" s="2"/>
    </row>
    <row r="41" spans="1:6" x14ac:dyDescent="0.25">
      <c r="A41" s="5" t="s">
        <v>976</v>
      </c>
      <c r="B41" s="7">
        <v>100</v>
      </c>
      <c r="C41" s="19" t="s">
        <v>13</v>
      </c>
      <c r="D41" s="19" t="s">
        <v>16</v>
      </c>
      <c r="E41" s="3" t="s">
        <v>0</v>
      </c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71"/>
      <c r="B51" s="72"/>
      <c r="C51" s="73"/>
      <c r="D51" s="73"/>
      <c r="E51" s="74"/>
      <c r="F51" s="74"/>
    </row>
    <row r="52" spans="1:9" x14ac:dyDescent="0.25">
      <c r="A52" s="4"/>
      <c r="B52" s="17"/>
      <c r="C52" s="6"/>
      <c r="D52" s="6"/>
      <c r="E52" s="3"/>
      <c r="F52" s="25"/>
    </row>
    <row r="53" spans="1:9" x14ac:dyDescent="0.25">
      <c r="A53" s="4"/>
      <c r="B53" s="12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33"/>
      <c r="B55" s="7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59"/>
      <c r="B57" s="60"/>
      <c r="C57" s="61"/>
      <c r="D57" s="61"/>
      <c r="E57" s="62"/>
      <c r="F57" s="63"/>
    </row>
    <row r="58" spans="1:9" x14ac:dyDescent="0.25">
      <c r="A58" s="296"/>
      <c r="B58" s="296"/>
      <c r="C58" s="296"/>
      <c r="D58" s="296"/>
      <c r="E58" s="296"/>
      <c r="F58" s="296"/>
      <c r="G58" s="296"/>
      <c r="H58" s="296"/>
      <c r="I58" s="296"/>
    </row>
    <row r="59" spans="1:9" ht="15" customHeight="1" x14ac:dyDescent="0.25">
      <c r="A59" s="64" t="s">
        <v>10</v>
      </c>
      <c r="B59" s="64">
        <f>COUNTIF($C$3:$C$58,H1)</f>
        <v>0</v>
      </c>
      <c r="C59" s="65">
        <f>SUMIF($C$3:$C$58,H1,$B$3:$B$58)</f>
        <v>0</v>
      </c>
      <c r="D59" s="64"/>
      <c r="E59" s="64" t="s">
        <v>19</v>
      </c>
      <c r="F59" s="65">
        <f>SUMIF($D$3:$D$50,I1,$B$3:$B$50)</f>
        <v>4000</v>
      </c>
    </row>
    <row r="60" spans="1:9" ht="15" customHeight="1" x14ac:dyDescent="0.25">
      <c r="A60" s="35" t="s">
        <v>11</v>
      </c>
      <c r="B60" s="35">
        <f>COUNTIF($C$3:$C$58,H2)</f>
        <v>6</v>
      </c>
      <c r="C60" s="36">
        <f>SUMIF($C$3:$C$58,H2,$B$3:$B$58)</f>
        <v>900</v>
      </c>
      <c r="D60" s="35"/>
      <c r="E60" s="35" t="s">
        <v>18</v>
      </c>
      <c r="F60" s="36">
        <f>SUMIF($D$3:$D$50,I2,$B$3:$B$50)</f>
        <v>200</v>
      </c>
    </row>
    <row r="61" spans="1:9" ht="15" customHeight="1" x14ac:dyDescent="0.25">
      <c r="A61" s="35" t="s">
        <v>29</v>
      </c>
      <c r="B61" s="35">
        <f>COUNTIF($C$3:$C$58,H3)</f>
        <v>33</v>
      </c>
      <c r="C61" s="36">
        <f>SUMIF($C$3:$C$58,H3,$B$3:$B$58)</f>
        <v>3300</v>
      </c>
      <c r="D61" s="35"/>
      <c r="E61" s="37" t="s">
        <v>27</v>
      </c>
      <c r="F61" s="36">
        <f>SUMIF($D$3:$D$50,I4,$B$3:$B$50)</f>
        <v>0</v>
      </c>
    </row>
    <row r="62" spans="1:9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SUM(B61*140-C61+B62*120)</f>
        <v>1320</v>
      </c>
    </row>
    <row r="63" spans="1:9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1520</v>
      </c>
    </row>
    <row r="64" spans="1:9" x14ac:dyDescent="0.25">
      <c r="A64" s="38" t="s">
        <v>23</v>
      </c>
      <c r="B64" s="38">
        <f>SUM(B59:B63)</f>
        <v>39</v>
      </c>
      <c r="C64" s="39">
        <f>SUM(C59:C63)</f>
        <v>4200</v>
      </c>
      <c r="D64" s="38"/>
      <c r="E64" s="40" t="s">
        <v>30</v>
      </c>
      <c r="F64" s="41">
        <f>SUM(C64+F62)</f>
        <v>5520</v>
      </c>
    </row>
    <row r="65" spans="1:6" x14ac:dyDescent="0.25">
      <c r="A65" s="35" t="s">
        <v>25</v>
      </c>
      <c r="B65" s="38">
        <f>COUNTIF($E$3:$E$58,H6)</f>
        <v>30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3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3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3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  <row r="95" spans="6:6" x14ac:dyDescent="0.25">
      <c r="F95" s="1" t="s">
        <v>387</v>
      </c>
    </row>
  </sheetData>
  <mergeCells count="4">
    <mergeCell ref="A1:D1"/>
    <mergeCell ref="E1:F1"/>
    <mergeCell ref="A58:I58"/>
    <mergeCell ref="C65:F69"/>
  </mergeCells>
  <dataValidations count="3">
    <dataValidation type="list" allowBlank="1" showInputMessage="1" showErrorMessage="1" sqref="E3:E57">
      <formula1>$H$6:$H$10</formula1>
    </dataValidation>
    <dataValidation type="list" allowBlank="1" showInputMessage="1" showErrorMessage="1" sqref="D3:D57">
      <formula1>$I$1:$I$3</formula1>
    </dataValidation>
    <dataValidation type="list" allowBlank="1" showInputMessage="1" showErrorMessage="1" sqref="C3:C57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workbookViewId="0">
      <selection activeCell="C53" sqref="C53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939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979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980</v>
      </c>
      <c r="B4" s="22">
        <v>150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797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981</v>
      </c>
      <c r="B6" s="7">
        <v>150</v>
      </c>
      <c r="C6" s="19" t="s">
        <v>11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982</v>
      </c>
      <c r="B7" s="7">
        <v>150</v>
      </c>
      <c r="C7" s="6" t="s">
        <v>11</v>
      </c>
      <c r="D7" s="6" t="s">
        <v>4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983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984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985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986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987</v>
      </c>
      <c r="B12" s="22">
        <v>150</v>
      </c>
      <c r="C12" s="6" t="s">
        <v>11</v>
      </c>
      <c r="D12" s="6" t="s">
        <v>4</v>
      </c>
      <c r="E12" s="3" t="s">
        <v>5</v>
      </c>
      <c r="F12" s="16" t="s">
        <v>988</v>
      </c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989</v>
      </c>
      <c r="B13" s="22">
        <v>150</v>
      </c>
      <c r="C13" s="6" t="s">
        <v>11</v>
      </c>
      <c r="D13" s="6" t="s">
        <v>16</v>
      </c>
      <c r="E13" s="3" t="s">
        <v>5</v>
      </c>
      <c r="F13" s="16" t="s">
        <v>988</v>
      </c>
      <c r="G13" s="68"/>
      <c r="H13" s="68"/>
      <c r="I13" s="68"/>
      <c r="J13" s="69"/>
      <c r="K13" s="69"/>
      <c r="L13" s="69"/>
    </row>
    <row r="14" spans="1:12" x14ac:dyDescent="0.25">
      <c r="A14" s="4" t="s">
        <v>499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990</v>
      </c>
      <c r="B15" s="22">
        <v>100</v>
      </c>
      <c r="C15" s="6" t="s">
        <v>13</v>
      </c>
      <c r="D15" s="6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s="70" customFormat="1" x14ac:dyDescent="0.25">
      <c r="A16" s="13" t="s">
        <v>991</v>
      </c>
      <c r="B16" s="11">
        <v>100</v>
      </c>
      <c r="C16" s="52" t="s">
        <v>13</v>
      </c>
      <c r="D16" s="52" t="s">
        <v>4</v>
      </c>
      <c r="E16" s="10" t="s">
        <v>0</v>
      </c>
      <c r="F16" s="10" t="s">
        <v>931</v>
      </c>
      <c r="G16" s="68"/>
      <c r="H16" s="68"/>
      <c r="I16" s="68"/>
      <c r="J16" s="69"/>
      <c r="K16" s="69"/>
      <c r="L16" s="69"/>
    </row>
    <row r="17" spans="1:12" x14ac:dyDescent="0.25">
      <c r="A17" s="4" t="s">
        <v>992</v>
      </c>
      <c r="B17" s="22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8" t="s">
        <v>993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4" t="s">
        <v>994</v>
      </c>
      <c r="B19" s="7">
        <v>150</v>
      </c>
      <c r="C19" s="6" t="s">
        <v>11</v>
      </c>
      <c r="D19" s="6" t="s">
        <v>16</v>
      </c>
      <c r="E19" s="3" t="s">
        <v>2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995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996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997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998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999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1008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1000</v>
      </c>
      <c r="B26" s="7">
        <v>150</v>
      </c>
      <c r="C26" s="19" t="s">
        <v>11</v>
      </c>
      <c r="D26" s="19" t="s">
        <v>16</v>
      </c>
      <c r="E26" s="3" t="s">
        <v>2</v>
      </c>
      <c r="F26" s="25"/>
      <c r="I26" s="29"/>
    </row>
    <row r="27" spans="1:12" x14ac:dyDescent="0.25">
      <c r="A27" s="4" t="s">
        <v>1001</v>
      </c>
      <c r="B27" s="7">
        <v>150</v>
      </c>
      <c r="C27" s="6" t="s">
        <v>11</v>
      </c>
      <c r="D27" s="6" t="s">
        <v>16</v>
      </c>
      <c r="E27" s="3" t="s">
        <v>2</v>
      </c>
      <c r="F27" s="25"/>
      <c r="I27" s="29"/>
    </row>
    <row r="28" spans="1:12" x14ac:dyDescent="0.25">
      <c r="A28" s="4" t="s">
        <v>1002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4" t="s">
        <v>1003</v>
      </c>
      <c r="B29" s="7">
        <v>100</v>
      </c>
      <c r="C29" s="6" t="s">
        <v>13</v>
      </c>
      <c r="D29" s="6" t="s">
        <v>16</v>
      </c>
      <c r="E29" s="3" t="s">
        <v>31</v>
      </c>
      <c r="F29" s="2"/>
      <c r="I29" s="29"/>
    </row>
    <row r="30" spans="1:12" x14ac:dyDescent="0.25">
      <c r="A30" s="8" t="s">
        <v>1004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x14ac:dyDescent="0.25">
      <c r="A31" s="4" t="s">
        <v>1005</v>
      </c>
      <c r="B31" s="7">
        <v>100</v>
      </c>
      <c r="C31" s="19" t="s">
        <v>13</v>
      </c>
      <c r="D31" s="19" t="s">
        <v>16</v>
      </c>
      <c r="E31" s="3" t="s">
        <v>0</v>
      </c>
      <c r="F31" s="2"/>
    </row>
    <row r="32" spans="1:12" x14ac:dyDescent="0.25">
      <c r="A32" s="4" t="s">
        <v>1006</v>
      </c>
      <c r="B32" s="7">
        <v>100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15" t="s">
        <v>1007</v>
      </c>
      <c r="B33" s="7">
        <v>150</v>
      </c>
      <c r="C33" s="19" t="s">
        <v>11</v>
      </c>
      <c r="D33" s="19" t="s">
        <v>16</v>
      </c>
      <c r="E33" s="3" t="s">
        <v>2</v>
      </c>
      <c r="F33" s="2"/>
    </row>
    <row r="34" spans="1:6" x14ac:dyDescent="0.25">
      <c r="A34" s="15" t="s">
        <v>1009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x14ac:dyDescent="0.25">
      <c r="A35" s="5" t="s">
        <v>1010</v>
      </c>
      <c r="B35" s="7">
        <v>150</v>
      </c>
      <c r="C35" s="6" t="s">
        <v>11</v>
      </c>
      <c r="D35" s="6" t="s">
        <v>16</v>
      </c>
      <c r="E35" s="3" t="s">
        <v>5</v>
      </c>
      <c r="F35" s="2"/>
    </row>
    <row r="36" spans="1:6" x14ac:dyDescent="0.25">
      <c r="A36" s="5" t="s">
        <v>1011</v>
      </c>
      <c r="B36" s="7">
        <v>150</v>
      </c>
      <c r="C36" s="19" t="s">
        <v>11</v>
      </c>
      <c r="D36" s="19" t="s">
        <v>16</v>
      </c>
      <c r="E36" s="3" t="s">
        <v>2</v>
      </c>
      <c r="F36" s="2"/>
    </row>
    <row r="37" spans="1:6" x14ac:dyDescent="0.25">
      <c r="A37" s="5" t="s">
        <v>1012</v>
      </c>
      <c r="B37" s="7">
        <v>100</v>
      </c>
      <c r="C37" s="19" t="s">
        <v>13</v>
      </c>
      <c r="D37" s="19" t="s">
        <v>16</v>
      </c>
      <c r="E37" s="3" t="s">
        <v>0</v>
      </c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4"/>
      <c r="B48" s="7"/>
      <c r="C48" s="19"/>
      <c r="D48" s="19"/>
      <c r="E48" s="3"/>
      <c r="F48" s="2"/>
    </row>
    <row r="49" spans="1:9" x14ac:dyDescent="0.25">
      <c r="A49" s="75"/>
      <c r="B49" s="7"/>
      <c r="C49" s="19"/>
      <c r="D49" s="19"/>
      <c r="E49" s="3"/>
      <c r="F49" s="3"/>
    </row>
    <row r="50" spans="1:9" x14ac:dyDescent="0.25">
      <c r="A50" s="4"/>
      <c r="B50" s="17"/>
      <c r="C50" s="6"/>
      <c r="D50" s="6"/>
      <c r="E50" s="3"/>
      <c r="F50" s="25"/>
    </row>
    <row r="51" spans="1:9" x14ac:dyDescent="0.25">
      <c r="A51" s="4"/>
      <c r="B51" s="12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33"/>
      <c r="B53" s="7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59"/>
      <c r="B55" s="60"/>
      <c r="C55" s="61"/>
      <c r="D55" s="61"/>
      <c r="E55" s="62"/>
      <c r="F55" s="63"/>
    </row>
    <row r="56" spans="1:9" x14ac:dyDescent="0.25">
      <c r="A56" s="296"/>
      <c r="B56" s="296"/>
      <c r="C56" s="296"/>
      <c r="D56" s="296"/>
      <c r="E56" s="296"/>
      <c r="F56" s="296"/>
      <c r="G56" s="296"/>
      <c r="H56" s="296"/>
      <c r="I56" s="296"/>
    </row>
    <row r="57" spans="1:9" ht="15" customHeight="1" x14ac:dyDescent="0.25">
      <c r="A57" s="64" t="s">
        <v>10</v>
      </c>
      <c r="B57" s="64">
        <f>COUNTIF($C$3:$C$56,H1)</f>
        <v>0</v>
      </c>
      <c r="C57" s="65">
        <f>SUMIF($C$3:$C$56,H1,$B$3:$B$56)</f>
        <v>0</v>
      </c>
      <c r="D57" s="64"/>
      <c r="E57" s="64" t="s">
        <v>19</v>
      </c>
      <c r="F57" s="65">
        <f>SUMIF($D$3:$D$48,I1,$B$3:$B$48)</f>
        <v>3850</v>
      </c>
    </row>
    <row r="58" spans="1:9" ht="15" customHeight="1" x14ac:dyDescent="0.25">
      <c r="A58" s="35" t="s">
        <v>11</v>
      </c>
      <c r="B58" s="35">
        <f>COUNTIF($C$3:$C$56,H2)</f>
        <v>15</v>
      </c>
      <c r="C58" s="36">
        <f>SUMIF($C$3:$C$56,H2,$B$3:$B$56)</f>
        <v>2250</v>
      </c>
      <c r="D58" s="35"/>
      <c r="E58" s="35" t="s">
        <v>18</v>
      </c>
      <c r="F58" s="36">
        <f>SUMIF($D$3:$D$48,I2,$B$3:$B$48)</f>
        <v>400</v>
      </c>
    </row>
    <row r="59" spans="1:9" ht="15" customHeight="1" x14ac:dyDescent="0.25">
      <c r="A59" s="35" t="s">
        <v>29</v>
      </c>
      <c r="B59" s="35">
        <f>COUNTIF($C$3:$C$56,H3)</f>
        <v>20</v>
      </c>
      <c r="C59" s="36">
        <f>SUMIF($C$3:$C$56,H3,$B$3:$B$56)</f>
        <v>2000</v>
      </c>
      <c r="D59" s="35"/>
      <c r="E59" s="37" t="s">
        <v>27</v>
      </c>
      <c r="F59" s="36">
        <f>SUMIF($D$3:$D$48,I4,$B$3:$B$48)</f>
        <v>0</v>
      </c>
    </row>
    <row r="60" spans="1:9" ht="15" customHeight="1" x14ac:dyDescent="0.25">
      <c r="A60" s="35" t="s">
        <v>8</v>
      </c>
      <c r="B60" s="35">
        <f>COUNTIF($C$3:$C$56,H4)</f>
        <v>0</v>
      </c>
      <c r="C60" s="36">
        <f>SUMIF($C$3:$C$56,H4,$B$3:$B$56)</f>
        <v>0</v>
      </c>
      <c r="D60" s="35"/>
      <c r="E60" s="35" t="s">
        <v>21</v>
      </c>
      <c r="F60" s="36">
        <f>SUM(B59*140-C59+B60*120)</f>
        <v>800</v>
      </c>
    </row>
    <row r="61" spans="1:9" x14ac:dyDescent="0.25">
      <c r="A61" s="35" t="s">
        <v>7</v>
      </c>
      <c r="B61" s="35">
        <f>COUNTIF($C$3:$C$56,H5)</f>
        <v>0</v>
      </c>
      <c r="C61" s="36">
        <f>SUMIF($C$3:$C$56,H5,$B$3:$B$56)</f>
        <v>0</v>
      </c>
      <c r="D61" s="35"/>
      <c r="E61" s="35" t="s">
        <v>20</v>
      </c>
      <c r="F61" s="36">
        <f>SUM(F58+F60)</f>
        <v>1200</v>
      </c>
    </row>
    <row r="62" spans="1:9" x14ac:dyDescent="0.25">
      <c r="A62" s="38" t="s">
        <v>23</v>
      </c>
      <c r="B62" s="38">
        <f>SUM(B57:B61)</f>
        <v>35</v>
      </c>
      <c r="C62" s="39">
        <f>SUM(C57:C61)</f>
        <v>4250</v>
      </c>
      <c r="D62" s="38"/>
      <c r="E62" s="40" t="s">
        <v>30</v>
      </c>
      <c r="F62" s="41">
        <f>SUM(C62+F60)</f>
        <v>5050</v>
      </c>
    </row>
    <row r="63" spans="1:9" x14ac:dyDescent="0.25">
      <c r="A63" s="35" t="s">
        <v>25</v>
      </c>
      <c r="B63" s="38">
        <f>COUNTIF($E$3:$E$56,H6)</f>
        <v>19</v>
      </c>
      <c r="C63" s="293"/>
      <c r="D63" s="293"/>
      <c r="E63" s="293"/>
      <c r="F63" s="293"/>
    </row>
    <row r="64" spans="1:9" x14ac:dyDescent="0.25">
      <c r="A64" s="35" t="s">
        <v>31</v>
      </c>
      <c r="B64" s="38">
        <f>COUNTIF(E3:E56,H9)</f>
        <v>1</v>
      </c>
      <c r="C64" s="293"/>
      <c r="D64" s="293"/>
      <c r="E64" s="293"/>
      <c r="F64" s="293"/>
    </row>
    <row r="65" spans="1:6" x14ac:dyDescent="0.25">
      <c r="A65" s="35" t="s">
        <v>33</v>
      </c>
      <c r="B65" s="38">
        <f>COUNTIF(E3:E56,H10)</f>
        <v>0</v>
      </c>
      <c r="C65" s="293"/>
      <c r="D65" s="293"/>
      <c r="E65" s="293"/>
      <c r="F65" s="293"/>
    </row>
    <row r="66" spans="1:6" x14ac:dyDescent="0.25">
      <c r="A66" s="35" t="s">
        <v>24</v>
      </c>
      <c r="B66" s="38">
        <f>COUNTIF($E$3:$E$56,H7)</f>
        <v>12</v>
      </c>
      <c r="C66" s="293"/>
      <c r="D66" s="293"/>
      <c r="E66" s="293"/>
      <c r="F66" s="293"/>
    </row>
    <row r="67" spans="1:6" x14ac:dyDescent="0.25">
      <c r="A67" s="35" t="s">
        <v>26</v>
      </c>
      <c r="B67" s="38">
        <f>COUNTIF($E$3:$E$56,H8)</f>
        <v>3</v>
      </c>
      <c r="C67" s="293"/>
      <c r="D67" s="293"/>
      <c r="E67" s="293"/>
      <c r="F67" s="293"/>
    </row>
    <row r="68" spans="1:6" x14ac:dyDescent="0.25">
      <c r="A68" s="29"/>
      <c r="B68" s="29"/>
      <c r="C68" s="29"/>
      <c r="D68" s="29"/>
      <c r="E68" s="34"/>
      <c r="F68" s="34"/>
    </row>
    <row r="93" spans="6:6" x14ac:dyDescent="0.25">
      <c r="F93" s="1" t="s">
        <v>387</v>
      </c>
    </row>
  </sheetData>
  <mergeCells count="4">
    <mergeCell ref="A1:D1"/>
    <mergeCell ref="E1:F1"/>
    <mergeCell ref="A56:I56"/>
    <mergeCell ref="C63:F67"/>
  </mergeCells>
  <dataValidations count="3">
    <dataValidation type="list" allowBlank="1" showInputMessage="1" showErrorMessage="1" sqref="C3:C55">
      <formula1>$H$1:$H$5</formula1>
    </dataValidation>
    <dataValidation type="list" allowBlank="1" showInputMessage="1" showErrorMessage="1" sqref="D3:D55">
      <formula1>$I$1:$I$3</formula1>
    </dataValidation>
    <dataValidation type="list" allowBlank="1" showInputMessage="1" showErrorMessage="1" sqref="E3:E55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workbookViewId="0">
      <selection activeCell="E32" sqref="E3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939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1013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1014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1015</v>
      </c>
      <c r="B5" s="22">
        <v>150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1009</v>
      </c>
      <c r="B6" s="7">
        <v>600</v>
      </c>
      <c r="C6" s="19" t="s">
        <v>12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1016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1019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92</v>
      </c>
      <c r="B9" s="23">
        <v>100</v>
      </c>
      <c r="C9" s="54" t="s">
        <v>13</v>
      </c>
      <c r="D9" s="54" t="s">
        <v>4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1017</v>
      </c>
      <c r="B10" s="17">
        <v>150</v>
      </c>
      <c r="C10" s="6" t="s">
        <v>11</v>
      </c>
      <c r="D10" s="6" t="s">
        <v>16</v>
      </c>
      <c r="E10" s="3" t="s">
        <v>5</v>
      </c>
      <c r="F10" s="9" t="s">
        <v>1022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1018</v>
      </c>
      <c r="B11" s="23">
        <v>100</v>
      </c>
      <c r="C11" s="54" t="s">
        <v>13</v>
      </c>
      <c r="D11" s="54" t="s">
        <v>4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766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1020</v>
      </c>
      <c r="B13" s="22">
        <v>100</v>
      </c>
      <c r="C13" s="6" t="s">
        <v>13</v>
      </c>
      <c r="D13" s="6" t="s">
        <v>16</v>
      </c>
      <c r="E13" s="3" t="s">
        <v>0</v>
      </c>
      <c r="F13" s="16" t="s">
        <v>1025</v>
      </c>
      <c r="G13" s="68"/>
      <c r="H13" s="68"/>
      <c r="I13" s="68"/>
      <c r="J13" s="69"/>
      <c r="K13" s="69"/>
      <c r="L13" s="69"/>
    </row>
    <row r="14" spans="1:12" x14ac:dyDescent="0.25">
      <c r="A14" s="4" t="s">
        <v>1021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1023</v>
      </c>
      <c r="B15" s="22">
        <v>150</v>
      </c>
      <c r="C15" s="6" t="s">
        <v>11</v>
      </c>
      <c r="D15" s="6" t="s">
        <v>16</v>
      </c>
      <c r="E15" s="3" t="s">
        <v>2</v>
      </c>
      <c r="F15" s="20" t="s">
        <v>1024</v>
      </c>
      <c r="G15" s="30"/>
      <c r="H15" s="30"/>
      <c r="I15" s="30"/>
      <c r="J15" s="55"/>
      <c r="K15" s="55"/>
      <c r="L15" s="55"/>
    </row>
    <row r="16" spans="1:12" s="82" customFormat="1" x14ac:dyDescent="0.25">
      <c r="A16" s="76" t="s">
        <v>1026</v>
      </c>
      <c r="B16" s="77">
        <v>100</v>
      </c>
      <c r="C16" s="78" t="s">
        <v>13</v>
      </c>
      <c r="D16" s="78" t="s">
        <v>16</v>
      </c>
      <c r="E16" s="79" t="s">
        <v>0</v>
      </c>
      <c r="F16" s="79"/>
      <c r="G16" s="80"/>
      <c r="H16" s="80"/>
      <c r="I16" s="80"/>
      <c r="J16" s="81"/>
      <c r="K16" s="81"/>
      <c r="L16" s="81"/>
    </row>
    <row r="17" spans="1:12" x14ac:dyDescent="0.25">
      <c r="A17" s="13" t="s">
        <v>1034</v>
      </c>
      <c r="B17" s="24">
        <v>100</v>
      </c>
      <c r="C17" s="52" t="s">
        <v>13</v>
      </c>
      <c r="D17" s="52" t="s">
        <v>16</v>
      </c>
      <c r="E17" s="10" t="s">
        <v>0</v>
      </c>
      <c r="F17" s="10"/>
      <c r="G17" s="30"/>
      <c r="H17" s="30"/>
      <c r="I17" s="30"/>
      <c r="J17" s="55"/>
      <c r="K17" s="55"/>
      <c r="L17" s="55"/>
    </row>
    <row r="18" spans="1:12" x14ac:dyDescent="0.25">
      <c r="A18" s="8" t="s">
        <v>1027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4" t="s">
        <v>1028</v>
      </c>
      <c r="B19" s="7">
        <v>150</v>
      </c>
      <c r="C19" s="6" t="s">
        <v>11</v>
      </c>
      <c r="D19" s="6" t="s">
        <v>16</v>
      </c>
      <c r="E19" s="3" t="s">
        <v>2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1031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1029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1030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1032</v>
      </c>
      <c r="B23" s="7">
        <v>150</v>
      </c>
      <c r="C23" s="19" t="s">
        <v>11</v>
      </c>
      <c r="D23" s="6" t="s">
        <v>16</v>
      </c>
      <c r="E23" s="3" t="s">
        <v>5</v>
      </c>
      <c r="F23" s="25"/>
      <c r="I23" s="29"/>
    </row>
    <row r="24" spans="1:12" x14ac:dyDescent="0.25">
      <c r="A24" s="4" t="s">
        <v>1033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1035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1036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1037</v>
      </c>
      <c r="B27" s="7">
        <v>150</v>
      </c>
      <c r="C27" s="6" t="s">
        <v>11</v>
      </c>
      <c r="D27" s="6" t="s">
        <v>4</v>
      </c>
      <c r="E27" s="3" t="s">
        <v>2</v>
      </c>
      <c r="F27" s="25"/>
      <c r="I27" s="29"/>
    </row>
    <row r="28" spans="1:12" x14ac:dyDescent="0.25">
      <c r="A28" s="4" t="s">
        <v>1038</v>
      </c>
      <c r="B28" s="7">
        <v>150</v>
      </c>
      <c r="C28" s="6" t="s">
        <v>11</v>
      </c>
      <c r="D28" s="6" t="s">
        <v>16</v>
      </c>
      <c r="E28" s="3" t="s">
        <v>2</v>
      </c>
      <c r="F28" s="2"/>
      <c r="I28" s="29"/>
    </row>
    <row r="29" spans="1:12" x14ac:dyDescent="0.25">
      <c r="A29" s="4" t="s">
        <v>1039</v>
      </c>
      <c r="B29" s="7">
        <v>100</v>
      </c>
      <c r="C29" s="6" t="s">
        <v>13</v>
      </c>
      <c r="D29" s="6" t="s">
        <v>16</v>
      </c>
      <c r="E29" s="3" t="s">
        <v>0</v>
      </c>
      <c r="F29" s="2"/>
      <c r="I29" s="29"/>
    </row>
    <row r="30" spans="1:12" x14ac:dyDescent="0.25">
      <c r="A30" s="8" t="s">
        <v>1040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x14ac:dyDescent="0.25">
      <c r="A31" s="4" t="s">
        <v>1041</v>
      </c>
      <c r="B31" s="7">
        <v>150</v>
      </c>
      <c r="C31" s="19" t="s">
        <v>11</v>
      </c>
      <c r="D31" s="19" t="s">
        <v>16</v>
      </c>
      <c r="E31" s="3" t="s">
        <v>5</v>
      </c>
      <c r="F31" s="2"/>
    </row>
    <row r="32" spans="1:12" x14ac:dyDescent="0.25">
      <c r="A32" s="4" t="s">
        <v>1042</v>
      </c>
      <c r="B32" s="7">
        <v>100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15" t="s">
        <v>1043</v>
      </c>
      <c r="B33" s="7">
        <v>100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15"/>
      <c r="B34" s="7"/>
      <c r="C34" s="6"/>
      <c r="D34" s="6"/>
      <c r="E34" s="3"/>
      <c r="F34" s="2"/>
    </row>
    <row r="35" spans="1:6" x14ac:dyDescent="0.25">
      <c r="A35" s="5"/>
      <c r="B35" s="7"/>
      <c r="C35" s="6"/>
      <c r="D35" s="6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4"/>
      <c r="B48" s="7"/>
      <c r="C48" s="19"/>
      <c r="D48" s="19"/>
      <c r="E48" s="3"/>
      <c r="F48" s="2"/>
    </row>
    <row r="49" spans="1:9" x14ac:dyDescent="0.25">
      <c r="A49" s="75"/>
      <c r="B49" s="7"/>
      <c r="C49" s="19"/>
      <c r="D49" s="19"/>
      <c r="E49" s="3"/>
      <c r="F49" s="3"/>
    </row>
    <row r="50" spans="1:9" x14ac:dyDescent="0.25">
      <c r="A50" s="4"/>
      <c r="B50" s="17"/>
      <c r="C50" s="6"/>
      <c r="D50" s="6"/>
      <c r="E50" s="3"/>
      <c r="F50" s="25"/>
    </row>
    <row r="51" spans="1:9" x14ac:dyDescent="0.25">
      <c r="A51" s="4"/>
      <c r="B51" s="12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33"/>
      <c r="B53" s="7"/>
      <c r="C53" s="19"/>
      <c r="D53" s="19"/>
      <c r="E53" s="3"/>
      <c r="F53" s="2"/>
    </row>
    <row r="54" spans="1:9" x14ac:dyDescent="0.25">
      <c r="A54" s="4"/>
      <c r="B54" s="7"/>
      <c r="C54" s="19"/>
      <c r="D54" s="19"/>
      <c r="E54" s="3"/>
      <c r="F54" s="2"/>
    </row>
    <row r="55" spans="1:9" x14ac:dyDescent="0.25">
      <c r="A55" s="59"/>
      <c r="B55" s="60"/>
      <c r="C55" s="61"/>
      <c r="D55" s="61"/>
      <c r="E55" s="62"/>
      <c r="F55" s="63"/>
    </row>
    <row r="56" spans="1:9" x14ac:dyDescent="0.25">
      <c r="A56" s="296"/>
      <c r="B56" s="296"/>
      <c r="C56" s="296"/>
      <c r="D56" s="296"/>
      <c r="E56" s="296"/>
      <c r="F56" s="296"/>
      <c r="G56" s="296"/>
      <c r="H56" s="296"/>
      <c r="I56" s="296"/>
    </row>
    <row r="57" spans="1:9" ht="15" customHeight="1" x14ac:dyDescent="0.25">
      <c r="A57" s="64" t="s">
        <v>10</v>
      </c>
      <c r="B57" s="64">
        <f>COUNTIF($C$3:$C$56,H1)</f>
        <v>1</v>
      </c>
      <c r="C57" s="65">
        <f>SUMIF($C$3:$C$56,H1,$B$3:$B$56)</f>
        <v>600</v>
      </c>
      <c r="D57" s="64"/>
      <c r="E57" s="64" t="s">
        <v>19</v>
      </c>
      <c r="F57" s="65">
        <f>SUMIF($D$3:$D$48,I1,$B$3:$B$48)</f>
        <v>3750</v>
      </c>
    </row>
    <row r="58" spans="1:9" ht="15" customHeight="1" x14ac:dyDescent="0.25">
      <c r="A58" s="35" t="s">
        <v>11</v>
      </c>
      <c r="B58" s="35">
        <f>COUNTIF($C$3:$C$56,H2)</f>
        <v>10</v>
      </c>
      <c r="C58" s="36">
        <f>SUMIF($C$3:$C$56,H2,$B$3:$B$56)</f>
        <v>1500</v>
      </c>
      <c r="D58" s="35"/>
      <c r="E58" s="35" t="s">
        <v>18</v>
      </c>
      <c r="F58" s="36">
        <f>SUMIF($D$3:$D$48,I2,$B$3:$B$48)</f>
        <v>350</v>
      </c>
    </row>
    <row r="59" spans="1:9" ht="15" customHeight="1" x14ac:dyDescent="0.25">
      <c r="A59" s="35" t="s">
        <v>29</v>
      </c>
      <c r="B59" s="35">
        <f>COUNTIF($C$3:$C$56,H3)</f>
        <v>20</v>
      </c>
      <c r="C59" s="36">
        <f>SUMIF($C$3:$C$56,H3,$B$3:$B$56)</f>
        <v>2000</v>
      </c>
      <c r="D59" s="35"/>
      <c r="E59" s="37" t="s">
        <v>27</v>
      </c>
      <c r="F59" s="36">
        <f>SUMIF($D$3:$D$48,I4,$B$3:$B$48)</f>
        <v>0</v>
      </c>
    </row>
    <row r="60" spans="1:9" ht="15" customHeight="1" x14ac:dyDescent="0.25">
      <c r="A60" s="35" t="s">
        <v>8</v>
      </c>
      <c r="B60" s="35">
        <f>COUNTIF($C$3:$C$56,H4)</f>
        <v>0</v>
      </c>
      <c r="C60" s="36">
        <f>SUMIF($C$3:$C$56,H4,$B$3:$B$56)</f>
        <v>0</v>
      </c>
      <c r="D60" s="35"/>
      <c r="E60" s="35" t="s">
        <v>21</v>
      </c>
      <c r="F60" s="36">
        <f>SUM(B59*140-C59+B60*120)</f>
        <v>800</v>
      </c>
    </row>
    <row r="61" spans="1:9" x14ac:dyDescent="0.25">
      <c r="A61" s="35" t="s">
        <v>7</v>
      </c>
      <c r="B61" s="35">
        <f>COUNTIF($C$3:$C$56,H5)</f>
        <v>0</v>
      </c>
      <c r="C61" s="36">
        <f>SUMIF($C$3:$C$56,H5,$B$3:$B$56)</f>
        <v>0</v>
      </c>
      <c r="D61" s="35"/>
      <c r="E61" s="35" t="s">
        <v>20</v>
      </c>
      <c r="F61" s="36">
        <f>SUM(F58+F60)</f>
        <v>1150</v>
      </c>
    </row>
    <row r="62" spans="1:9" x14ac:dyDescent="0.25">
      <c r="A62" s="38" t="s">
        <v>23</v>
      </c>
      <c r="B62" s="38">
        <f>SUM(B57:B61)</f>
        <v>31</v>
      </c>
      <c r="C62" s="39">
        <f>SUM(C57:C61)</f>
        <v>4100</v>
      </c>
      <c r="D62" s="38"/>
      <c r="E62" s="40" t="s">
        <v>30</v>
      </c>
      <c r="F62" s="41">
        <f>SUM(C62+F60)</f>
        <v>4900</v>
      </c>
    </row>
    <row r="63" spans="1:9" x14ac:dyDescent="0.25">
      <c r="A63" s="35" t="s">
        <v>25</v>
      </c>
      <c r="B63" s="38">
        <f>COUNTIF($E$3:$E$56,H6)</f>
        <v>20</v>
      </c>
      <c r="C63" s="293"/>
      <c r="D63" s="293"/>
      <c r="E63" s="293"/>
      <c r="F63" s="293"/>
    </row>
    <row r="64" spans="1:9" x14ac:dyDescent="0.25">
      <c r="A64" s="35" t="s">
        <v>31</v>
      </c>
      <c r="B64" s="38">
        <f>COUNTIF(E3:E56,H9)</f>
        <v>0</v>
      </c>
      <c r="C64" s="293"/>
      <c r="D64" s="293"/>
      <c r="E64" s="293"/>
      <c r="F64" s="293"/>
    </row>
    <row r="65" spans="1:6" x14ac:dyDescent="0.25">
      <c r="A65" s="35" t="s">
        <v>33</v>
      </c>
      <c r="B65" s="38">
        <f>COUNTIF(E3:E56,H10)</f>
        <v>0</v>
      </c>
      <c r="C65" s="293"/>
      <c r="D65" s="293"/>
      <c r="E65" s="293"/>
      <c r="F65" s="293"/>
    </row>
    <row r="66" spans="1:6" x14ac:dyDescent="0.25">
      <c r="A66" s="35" t="s">
        <v>24</v>
      </c>
      <c r="B66" s="38">
        <f>COUNTIF($E$3:$E$56,H7)</f>
        <v>7</v>
      </c>
      <c r="C66" s="293"/>
      <c r="D66" s="293"/>
      <c r="E66" s="293"/>
      <c r="F66" s="293"/>
    </row>
    <row r="67" spans="1:6" x14ac:dyDescent="0.25">
      <c r="A67" s="35" t="s">
        <v>26</v>
      </c>
      <c r="B67" s="38">
        <f>COUNTIF($E$3:$E$56,H8)</f>
        <v>4</v>
      </c>
      <c r="C67" s="293"/>
      <c r="D67" s="293"/>
      <c r="E67" s="293"/>
      <c r="F67" s="293"/>
    </row>
    <row r="68" spans="1:6" x14ac:dyDescent="0.25">
      <c r="A68" s="29"/>
      <c r="B68" s="29"/>
      <c r="C68" s="29"/>
      <c r="D68" s="29"/>
      <c r="E68" s="34"/>
      <c r="F68" s="34"/>
    </row>
    <row r="93" spans="6:6" x14ac:dyDescent="0.25">
      <c r="F93" s="1" t="s">
        <v>387</v>
      </c>
    </row>
  </sheetData>
  <mergeCells count="4">
    <mergeCell ref="A1:D1"/>
    <mergeCell ref="E1:F1"/>
    <mergeCell ref="A56:I56"/>
    <mergeCell ref="C63:F67"/>
  </mergeCells>
  <dataValidations count="3">
    <dataValidation type="list" allowBlank="1" showInputMessage="1" showErrorMessage="1" sqref="E3:E55">
      <formula1>$H$6:$H$10</formula1>
    </dataValidation>
    <dataValidation type="list" allowBlank="1" showInputMessage="1" showErrorMessage="1" sqref="D3:D55">
      <formula1>$I$1:$I$3</formula1>
    </dataValidation>
    <dataValidation type="list" allowBlank="1" showInputMessage="1" showErrorMessage="1" sqref="C3:C55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8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opLeftCell="A4" workbookViewId="0">
      <selection activeCell="E36" sqref="E3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1044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1045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1046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1047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1048</v>
      </c>
      <c r="B6" s="7">
        <v>150</v>
      </c>
      <c r="C6" s="19" t="s">
        <v>11</v>
      </c>
      <c r="D6" s="19" t="s">
        <v>16</v>
      </c>
      <c r="E6" s="3" t="s">
        <v>31</v>
      </c>
      <c r="F6" s="9" t="s">
        <v>1054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1049</v>
      </c>
      <c r="B7" s="7">
        <v>150</v>
      </c>
      <c r="C7" s="6" t="s">
        <v>11</v>
      </c>
      <c r="D7" s="6" t="s">
        <v>16</v>
      </c>
      <c r="E7" s="3" t="s">
        <v>31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1050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1051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455</v>
      </c>
      <c r="B10" s="17">
        <v>150</v>
      </c>
      <c r="C10" s="6" t="s">
        <v>11</v>
      </c>
      <c r="D10" s="6" t="s">
        <v>16</v>
      </c>
      <c r="E10" s="3" t="s">
        <v>5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1052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1053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1055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1056</v>
      </c>
      <c r="B14" s="22">
        <v>150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1057</v>
      </c>
      <c r="B15" s="22">
        <v>150</v>
      </c>
      <c r="C15" s="6" t="s">
        <v>11</v>
      </c>
      <c r="D15" s="6" t="s">
        <v>4</v>
      </c>
      <c r="E15" s="3" t="s">
        <v>5</v>
      </c>
      <c r="F15" s="20"/>
      <c r="G15" s="30"/>
      <c r="H15" s="30"/>
      <c r="I15" s="30"/>
      <c r="J15" s="55"/>
      <c r="K15" s="55"/>
      <c r="L15" s="55"/>
    </row>
    <row r="16" spans="1:12" s="82" customFormat="1" x14ac:dyDescent="0.25">
      <c r="A16" s="76" t="s">
        <v>1058</v>
      </c>
      <c r="B16" s="77">
        <v>150</v>
      </c>
      <c r="C16" s="78" t="s">
        <v>11</v>
      </c>
      <c r="D16" s="78" t="s">
        <v>16</v>
      </c>
      <c r="E16" s="79" t="s">
        <v>2</v>
      </c>
      <c r="F16" s="79"/>
      <c r="G16" s="80"/>
      <c r="H16" s="80"/>
      <c r="I16" s="80"/>
      <c r="J16" s="81"/>
      <c r="K16" s="81"/>
      <c r="L16" s="81"/>
    </row>
    <row r="17" spans="1:12" s="70" customFormat="1" x14ac:dyDescent="0.25">
      <c r="A17" s="83" t="s">
        <v>1059</v>
      </c>
      <c r="B17" s="24">
        <v>100</v>
      </c>
      <c r="C17" s="52" t="s">
        <v>13</v>
      </c>
      <c r="D17" s="52" t="s">
        <v>16</v>
      </c>
      <c r="E17" s="10" t="s">
        <v>0</v>
      </c>
      <c r="F17" s="10"/>
      <c r="G17" s="68"/>
      <c r="H17" s="68"/>
      <c r="I17" s="68"/>
      <c r="J17" s="69"/>
      <c r="K17" s="69"/>
      <c r="L17" s="69"/>
    </row>
    <row r="18" spans="1:12" x14ac:dyDescent="0.25">
      <c r="A18" s="8" t="s">
        <v>1060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4" t="s">
        <v>1061</v>
      </c>
      <c r="B19" s="7">
        <v>150</v>
      </c>
      <c r="C19" s="6" t="s">
        <v>11</v>
      </c>
      <c r="D19" s="6" t="s">
        <v>16</v>
      </c>
      <c r="E19" s="3" t="s">
        <v>2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1062</v>
      </c>
      <c r="B20" s="12">
        <v>150</v>
      </c>
      <c r="C20" s="54" t="s">
        <v>11</v>
      </c>
      <c r="D20" s="54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4" t="s">
        <v>1063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1064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1065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1066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1067</v>
      </c>
      <c r="B25" s="7">
        <v>150</v>
      </c>
      <c r="C25" s="6" t="s">
        <v>11</v>
      </c>
      <c r="D25" s="6" t="s">
        <v>4</v>
      </c>
      <c r="E25" s="3" t="s">
        <v>0</v>
      </c>
      <c r="F25" s="25"/>
      <c r="I25" s="29"/>
    </row>
    <row r="26" spans="1:12" x14ac:dyDescent="0.25">
      <c r="A26" s="4" t="s">
        <v>1068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1069</v>
      </c>
      <c r="B27" s="7">
        <v>150</v>
      </c>
      <c r="C27" s="6" t="s">
        <v>11</v>
      </c>
      <c r="D27" s="6" t="s">
        <v>16</v>
      </c>
      <c r="E27" s="3" t="s">
        <v>5</v>
      </c>
      <c r="F27" s="2" t="s">
        <v>1076</v>
      </c>
      <c r="I27" s="29"/>
    </row>
    <row r="28" spans="1:12" x14ac:dyDescent="0.25">
      <c r="A28" s="4" t="s">
        <v>1070</v>
      </c>
      <c r="B28" s="7">
        <v>100</v>
      </c>
      <c r="C28" s="6" t="s">
        <v>13</v>
      </c>
      <c r="D28" s="6" t="s">
        <v>16</v>
      </c>
      <c r="E28" s="3" t="s">
        <v>0</v>
      </c>
      <c r="F28" s="2" t="s">
        <v>1073</v>
      </c>
      <c r="I28" s="29"/>
    </row>
    <row r="29" spans="1:12" x14ac:dyDescent="0.25">
      <c r="A29" s="8" t="s">
        <v>1071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x14ac:dyDescent="0.25">
      <c r="A30" s="4" t="s">
        <v>1072</v>
      </c>
      <c r="B30" s="7">
        <v>150</v>
      </c>
      <c r="C30" s="19" t="s">
        <v>11</v>
      </c>
      <c r="D30" s="19" t="s">
        <v>16</v>
      </c>
      <c r="E30" s="3" t="s">
        <v>2</v>
      </c>
      <c r="F30" s="2"/>
    </row>
    <row r="31" spans="1:12" x14ac:dyDescent="0.25">
      <c r="A31" s="4" t="s">
        <v>1074</v>
      </c>
      <c r="B31" s="7">
        <v>150</v>
      </c>
      <c r="C31" s="19" t="s">
        <v>11</v>
      </c>
      <c r="D31" s="19" t="s">
        <v>16</v>
      </c>
      <c r="E31" s="3" t="s">
        <v>5</v>
      </c>
      <c r="F31" s="2" t="s">
        <v>1080</v>
      </c>
    </row>
    <row r="32" spans="1:12" x14ac:dyDescent="0.25">
      <c r="A32" s="15" t="s">
        <v>1075</v>
      </c>
      <c r="B32" s="7">
        <v>100</v>
      </c>
      <c r="C32" s="19" t="s">
        <v>13</v>
      </c>
      <c r="D32" s="19" t="s">
        <v>4</v>
      </c>
      <c r="E32" s="3" t="s">
        <v>0</v>
      </c>
      <c r="F32" s="2"/>
    </row>
    <row r="33" spans="1:6" x14ac:dyDescent="0.25">
      <c r="A33" s="15" t="s">
        <v>1077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x14ac:dyDescent="0.25">
      <c r="A34" s="5" t="s">
        <v>1078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x14ac:dyDescent="0.25">
      <c r="A35" s="5" t="s">
        <v>1079</v>
      </c>
      <c r="B35" s="7">
        <v>100</v>
      </c>
      <c r="C35" s="19" t="s">
        <v>13</v>
      </c>
      <c r="D35" s="19" t="s">
        <v>16</v>
      </c>
      <c r="E35" s="3" t="s">
        <v>0</v>
      </c>
      <c r="F35" s="2"/>
    </row>
    <row r="36" spans="1:6" x14ac:dyDescent="0.25">
      <c r="A36" s="5" t="s">
        <v>1081</v>
      </c>
      <c r="B36" s="7">
        <v>100</v>
      </c>
      <c r="C36" s="19" t="s">
        <v>13</v>
      </c>
      <c r="D36" s="19" t="s">
        <v>16</v>
      </c>
      <c r="E36" s="3" t="s">
        <v>0</v>
      </c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3700</v>
      </c>
    </row>
    <row r="57" spans="1:9" ht="15" customHeight="1" x14ac:dyDescent="0.25">
      <c r="A57" s="35" t="s">
        <v>11</v>
      </c>
      <c r="B57" s="35">
        <f>COUNTIF($C$3:$C$55,H2)</f>
        <v>14</v>
      </c>
      <c r="C57" s="36">
        <f>SUMIF($C$3:$C$55,H2,$B$3:$B$55)</f>
        <v>2100</v>
      </c>
      <c r="D57" s="35"/>
      <c r="E57" s="35" t="s">
        <v>18</v>
      </c>
      <c r="F57" s="36">
        <f>SUMIF($D$3:$D$47,I2,$B$3:$B$47)</f>
        <v>400</v>
      </c>
    </row>
    <row r="58" spans="1:9" ht="15" customHeight="1" x14ac:dyDescent="0.25">
      <c r="A58" s="35" t="s">
        <v>29</v>
      </c>
      <c r="B58" s="35">
        <f>COUNTIF($C$3:$C$55,H3)</f>
        <v>20</v>
      </c>
      <c r="C58" s="36">
        <f>SUMIF($C$3:$C$55,H3,$B$3:$B$55)</f>
        <v>2000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800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1200</v>
      </c>
    </row>
    <row r="61" spans="1:9" x14ac:dyDescent="0.25">
      <c r="A61" s="38" t="s">
        <v>23</v>
      </c>
      <c r="B61" s="38">
        <f>SUM(B56:B60)</f>
        <v>34</v>
      </c>
      <c r="C61" s="39">
        <f>SUM(C56:C60)</f>
        <v>4100</v>
      </c>
      <c r="D61" s="38"/>
      <c r="E61" s="40" t="s">
        <v>30</v>
      </c>
      <c r="F61" s="41">
        <f>SUM(C61+F59)</f>
        <v>4900</v>
      </c>
    </row>
    <row r="62" spans="1:9" x14ac:dyDescent="0.25">
      <c r="A62" s="35" t="s">
        <v>25</v>
      </c>
      <c r="B62" s="38">
        <f>COUNTIF($E$3:$E$55,H6)</f>
        <v>21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2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7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4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35" sqref="E3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1118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1082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1083</v>
      </c>
      <c r="B4" s="22">
        <v>100</v>
      </c>
      <c r="C4" s="19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591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1084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1085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1086</v>
      </c>
      <c r="B8" s="12">
        <v>150</v>
      </c>
      <c r="C8" s="54" t="s">
        <v>11</v>
      </c>
      <c r="D8" s="54" t="s">
        <v>16</v>
      </c>
      <c r="E8" s="3" t="s">
        <v>2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1087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1088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1092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1089</v>
      </c>
      <c r="B12" s="22">
        <v>100</v>
      </c>
      <c r="C12" s="6" t="s">
        <v>13</v>
      </c>
      <c r="D12" s="6" t="s">
        <v>4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1090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1091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1093</v>
      </c>
      <c r="B15" s="22">
        <v>150</v>
      </c>
      <c r="C15" s="6" t="s">
        <v>11</v>
      </c>
      <c r="D15" s="6" t="s">
        <v>16</v>
      </c>
      <c r="E15" s="3" t="s">
        <v>5</v>
      </c>
      <c r="F15" s="20" t="s">
        <v>1095</v>
      </c>
      <c r="G15" s="30"/>
      <c r="H15" s="30"/>
      <c r="I15" s="30"/>
      <c r="J15" s="55"/>
      <c r="K15" s="55"/>
      <c r="L15" s="55"/>
    </row>
    <row r="16" spans="1:12" s="82" customFormat="1" x14ac:dyDescent="0.25">
      <c r="A16" s="76" t="s">
        <v>1094</v>
      </c>
      <c r="B16" s="77">
        <v>150</v>
      </c>
      <c r="C16" s="78" t="s">
        <v>11</v>
      </c>
      <c r="D16" s="78" t="s">
        <v>16</v>
      </c>
      <c r="E16" s="79" t="s">
        <v>5</v>
      </c>
      <c r="F16" s="79" t="s">
        <v>988</v>
      </c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1096</v>
      </c>
      <c r="B17" s="22">
        <v>150</v>
      </c>
      <c r="C17" s="6" t="s">
        <v>11</v>
      </c>
      <c r="D17" s="6" t="s">
        <v>16</v>
      </c>
      <c r="E17" s="3" t="s">
        <v>2</v>
      </c>
      <c r="F17" s="3" t="s">
        <v>1102</v>
      </c>
      <c r="G17" s="68"/>
      <c r="H17" s="68"/>
      <c r="I17" s="68"/>
      <c r="J17" s="69"/>
      <c r="K17" s="69"/>
      <c r="L17" s="69"/>
    </row>
    <row r="18" spans="1:12" x14ac:dyDescent="0.25">
      <c r="A18" s="13" t="s">
        <v>1097</v>
      </c>
      <c r="B18" s="11">
        <v>150</v>
      </c>
      <c r="C18" s="52" t="s">
        <v>11</v>
      </c>
      <c r="D18" s="52" t="s">
        <v>16</v>
      </c>
      <c r="E18" s="10" t="s">
        <v>5</v>
      </c>
      <c r="F18" s="10" t="s">
        <v>1095</v>
      </c>
      <c r="G18" s="30"/>
      <c r="H18" s="30"/>
      <c r="I18" s="30"/>
      <c r="J18" s="55"/>
      <c r="K18" s="55"/>
      <c r="L18" s="55"/>
    </row>
    <row r="19" spans="1:12" x14ac:dyDescent="0.25">
      <c r="A19" s="4" t="s">
        <v>1098</v>
      </c>
      <c r="B19" s="7">
        <v>150</v>
      </c>
      <c r="C19" s="6" t="s">
        <v>11</v>
      </c>
      <c r="D19" s="6" t="s">
        <v>16</v>
      </c>
      <c r="E19" s="3" t="s">
        <v>5</v>
      </c>
      <c r="F19" s="3" t="s">
        <v>1099</v>
      </c>
      <c r="G19" s="30"/>
      <c r="H19" s="30"/>
      <c r="I19" s="30"/>
      <c r="J19" s="55"/>
      <c r="K19" s="55"/>
      <c r="L19" s="55"/>
    </row>
    <row r="20" spans="1:12" x14ac:dyDescent="0.25">
      <c r="A20" s="8" t="s">
        <v>1100</v>
      </c>
      <c r="B20" s="12">
        <v>150</v>
      </c>
      <c r="C20" s="54" t="s">
        <v>11</v>
      </c>
      <c r="D20" s="54" t="s">
        <v>16</v>
      </c>
      <c r="E20" s="25" t="s">
        <v>5</v>
      </c>
      <c r="F20" s="25" t="s">
        <v>1101</v>
      </c>
      <c r="G20" s="30"/>
      <c r="H20" s="30"/>
      <c r="I20" s="30"/>
    </row>
    <row r="21" spans="1:12" x14ac:dyDescent="0.25">
      <c r="A21" s="4" t="s">
        <v>1103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1104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1105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1106</v>
      </c>
      <c r="B24" s="7">
        <v>150</v>
      </c>
      <c r="C24" s="6" t="s">
        <v>11</v>
      </c>
      <c r="D24" s="6" t="s">
        <v>16</v>
      </c>
      <c r="E24" s="3" t="s">
        <v>5</v>
      </c>
      <c r="F24" s="25"/>
      <c r="I24" s="29"/>
    </row>
    <row r="25" spans="1:12" x14ac:dyDescent="0.25">
      <c r="A25" s="4" t="s">
        <v>1107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1108</v>
      </c>
      <c r="B26" s="7">
        <v>150</v>
      </c>
      <c r="C26" s="19" t="s">
        <v>11</v>
      </c>
      <c r="D26" s="19" t="s">
        <v>16</v>
      </c>
      <c r="E26" s="3" t="s">
        <v>2</v>
      </c>
      <c r="F26" s="25"/>
      <c r="I26" s="29"/>
    </row>
    <row r="27" spans="1:12" x14ac:dyDescent="0.25">
      <c r="A27" s="4" t="s">
        <v>1109</v>
      </c>
      <c r="B27" s="7">
        <v>100</v>
      </c>
      <c r="C27" s="6" t="s">
        <v>13</v>
      </c>
      <c r="D27" s="6" t="s">
        <v>4</v>
      </c>
      <c r="E27" s="3" t="s">
        <v>0</v>
      </c>
      <c r="F27" s="2"/>
      <c r="I27" s="29"/>
    </row>
    <row r="28" spans="1:12" x14ac:dyDescent="0.25">
      <c r="A28" s="4" t="s">
        <v>1110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8" t="s">
        <v>1111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x14ac:dyDescent="0.25">
      <c r="A30" s="4" t="s">
        <v>1112</v>
      </c>
      <c r="B30" s="7">
        <v>0</v>
      </c>
      <c r="C30" s="19" t="s">
        <v>13</v>
      </c>
      <c r="D30" s="19" t="s">
        <v>16</v>
      </c>
      <c r="E30" s="3" t="s">
        <v>31</v>
      </c>
      <c r="F30" s="2" t="s">
        <v>1119</v>
      </c>
    </row>
    <row r="31" spans="1:12" x14ac:dyDescent="0.25">
      <c r="A31" s="4" t="s">
        <v>1113</v>
      </c>
      <c r="B31" s="7">
        <v>100</v>
      </c>
      <c r="C31" s="19" t="s">
        <v>13</v>
      </c>
      <c r="D31" s="19" t="s">
        <v>4</v>
      </c>
      <c r="E31" s="3" t="s">
        <v>0</v>
      </c>
      <c r="F31" s="2"/>
    </row>
    <row r="32" spans="1:12" x14ac:dyDescent="0.25">
      <c r="A32" s="15" t="s">
        <v>1114</v>
      </c>
      <c r="B32" s="7">
        <v>100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15" t="s">
        <v>1115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x14ac:dyDescent="0.25">
      <c r="A34" s="5" t="s">
        <v>1116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x14ac:dyDescent="0.25">
      <c r="A35" s="5" t="s">
        <v>1117</v>
      </c>
      <c r="B35" s="7">
        <v>100</v>
      </c>
      <c r="C35" s="19" t="s">
        <v>13</v>
      </c>
      <c r="D35" s="19" t="s">
        <v>16</v>
      </c>
      <c r="E35" s="3" t="s">
        <v>0</v>
      </c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3550</v>
      </c>
    </row>
    <row r="57" spans="1:9" ht="15" customHeight="1" x14ac:dyDescent="0.25">
      <c r="A57" s="35" t="s">
        <v>11</v>
      </c>
      <c r="B57" s="35">
        <f>COUNTIF($C$3:$C$55,H2)</f>
        <v>13</v>
      </c>
      <c r="C57" s="36">
        <f>SUMIF($C$3:$C$55,H2,$B$3:$B$55)</f>
        <v>1950</v>
      </c>
      <c r="D57" s="35"/>
      <c r="E57" s="35" t="s">
        <v>18</v>
      </c>
      <c r="F57" s="36">
        <f>SUMIF($D$3:$D$47,I2,$B$3:$B$47)</f>
        <v>300</v>
      </c>
    </row>
    <row r="58" spans="1:9" ht="15" customHeight="1" x14ac:dyDescent="0.25">
      <c r="A58" s="35" t="s">
        <v>29</v>
      </c>
      <c r="B58" s="35">
        <f>COUNTIF($C$3:$C$55,H3)</f>
        <v>20</v>
      </c>
      <c r="C58" s="36">
        <f>SUMIF($C$3:$C$55,H3,$B$3:$B$55)</f>
        <v>1900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900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1200</v>
      </c>
    </row>
    <row r="61" spans="1:9" x14ac:dyDescent="0.25">
      <c r="A61" s="38" t="s">
        <v>23</v>
      </c>
      <c r="B61" s="38">
        <f>SUM(B56:B60)</f>
        <v>33</v>
      </c>
      <c r="C61" s="39">
        <f>SUM(C56:C60)</f>
        <v>3850</v>
      </c>
      <c r="D61" s="38"/>
      <c r="E61" s="40" t="s">
        <v>30</v>
      </c>
      <c r="F61" s="41">
        <f>SUM(C61+F59)</f>
        <v>4750</v>
      </c>
    </row>
    <row r="62" spans="1:9" x14ac:dyDescent="0.25">
      <c r="A62" s="35" t="s">
        <v>25</v>
      </c>
      <c r="B62" s="38">
        <f>COUNTIF($E$3:$E$55,H6)</f>
        <v>19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1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7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6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30" sqref="E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1118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1120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1121</v>
      </c>
      <c r="B4" s="22">
        <v>100</v>
      </c>
      <c r="C4" s="19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443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1122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1123</v>
      </c>
      <c r="B7" s="7">
        <v>0</v>
      </c>
      <c r="C7" s="6" t="s">
        <v>8</v>
      </c>
      <c r="D7" s="6" t="s">
        <v>17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1124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1125</v>
      </c>
      <c r="B9" s="23">
        <v>100</v>
      </c>
      <c r="C9" s="54" t="s">
        <v>13</v>
      </c>
      <c r="D9" s="54" t="s">
        <v>4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1126</v>
      </c>
      <c r="B10" s="17">
        <v>150</v>
      </c>
      <c r="C10" s="6" t="s">
        <v>11</v>
      </c>
      <c r="D10" s="6" t="s">
        <v>16</v>
      </c>
      <c r="E10" s="3" t="s">
        <v>5</v>
      </c>
      <c r="F10" s="9" t="s">
        <v>1131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1127</v>
      </c>
      <c r="B11" s="23">
        <v>150</v>
      </c>
      <c r="C11" s="54" t="s">
        <v>11</v>
      </c>
      <c r="D11" s="54" t="s">
        <v>16</v>
      </c>
      <c r="E11" s="3" t="s">
        <v>5</v>
      </c>
      <c r="F11" s="45" t="s">
        <v>988</v>
      </c>
      <c r="G11" s="30"/>
      <c r="H11" s="30"/>
      <c r="I11" s="30"/>
      <c r="J11" s="55"/>
      <c r="K11" s="55"/>
      <c r="L11" s="55"/>
    </row>
    <row r="12" spans="1:12" x14ac:dyDescent="0.25">
      <c r="A12" s="4" t="s">
        <v>1128</v>
      </c>
      <c r="B12" s="22">
        <v>150</v>
      </c>
      <c r="C12" s="6" t="s">
        <v>11</v>
      </c>
      <c r="D12" s="6" t="s">
        <v>16</v>
      </c>
      <c r="E12" s="3" t="s">
        <v>5</v>
      </c>
      <c r="F12" s="16" t="s">
        <v>988</v>
      </c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1129</v>
      </c>
      <c r="B13" s="22">
        <v>150</v>
      </c>
      <c r="C13" s="6" t="s">
        <v>11</v>
      </c>
      <c r="D13" s="6" t="s">
        <v>16</v>
      </c>
      <c r="E13" s="3" t="s">
        <v>5</v>
      </c>
      <c r="F13" s="16" t="s">
        <v>988</v>
      </c>
      <c r="G13" s="68"/>
      <c r="H13" s="68"/>
      <c r="I13" s="68"/>
      <c r="J13" s="69"/>
      <c r="K13" s="69"/>
      <c r="L13" s="69"/>
    </row>
    <row r="14" spans="1:12" x14ac:dyDescent="0.25">
      <c r="A14" s="4" t="s">
        <v>1130</v>
      </c>
      <c r="B14" s="22">
        <v>150</v>
      </c>
      <c r="C14" s="6" t="s">
        <v>11</v>
      </c>
      <c r="D14" s="6" t="s">
        <v>16</v>
      </c>
      <c r="E14" s="3" t="s">
        <v>5</v>
      </c>
      <c r="F14" s="3" t="s">
        <v>988</v>
      </c>
      <c r="G14" s="30"/>
      <c r="H14" s="30"/>
      <c r="I14" s="30"/>
      <c r="J14" s="55"/>
      <c r="K14" s="55"/>
      <c r="L14" s="55"/>
    </row>
    <row r="15" spans="1:12" x14ac:dyDescent="0.25">
      <c r="A15" s="13" t="s">
        <v>1132</v>
      </c>
      <c r="B15" s="24">
        <v>100</v>
      </c>
      <c r="C15" s="52" t="s">
        <v>13</v>
      </c>
      <c r="D15" s="52" t="s">
        <v>16</v>
      </c>
      <c r="E15" s="10" t="s">
        <v>0</v>
      </c>
      <c r="F15" s="67"/>
      <c r="G15" s="30"/>
      <c r="H15" s="30"/>
      <c r="I15" s="30"/>
      <c r="J15" s="55"/>
      <c r="K15" s="55"/>
      <c r="L15" s="55"/>
    </row>
    <row r="16" spans="1:12" s="82" customFormat="1" x14ac:dyDescent="0.25">
      <c r="A16" s="76" t="s">
        <v>1133</v>
      </c>
      <c r="B16" s="77">
        <v>100</v>
      </c>
      <c r="C16" s="78" t="s">
        <v>13</v>
      </c>
      <c r="D16" s="78" t="s">
        <v>16</v>
      </c>
      <c r="E16" s="79" t="s">
        <v>0</v>
      </c>
      <c r="F16" s="79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1134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1135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1136</v>
      </c>
      <c r="B19" s="7">
        <v>150</v>
      </c>
      <c r="C19" s="6" t="s">
        <v>11</v>
      </c>
      <c r="D19" s="6" t="s">
        <v>16</v>
      </c>
      <c r="E19" s="3" t="s">
        <v>2</v>
      </c>
      <c r="F19" s="3" t="s">
        <v>1142</v>
      </c>
      <c r="G19" s="30"/>
      <c r="H19" s="30"/>
      <c r="I19" s="30"/>
      <c r="J19" s="55"/>
      <c r="K19" s="55"/>
      <c r="L19" s="55"/>
    </row>
    <row r="20" spans="1:12" x14ac:dyDescent="0.25">
      <c r="A20" s="8" t="s">
        <v>1137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1138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1139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1140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1141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1146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1143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1144</v>
      </c>
      <c r="B27" s="7">
        <v>150</v>
      </c>
      <c r="C27" s="6" t="s">
        <v>11</v>
      </c>
      <c r="D27" s="6" t="s">
        <v>16</v>
      </c>
      <c r="E27" s="3" t="s">
        <v>2</v>
      </c>
      <c r="F27" s="2"/>
      <c r="I27" s="29"/>
    </row>
    <row r="28" spans="1:12" x14ac:dyDescent="0.25">
      <c r="A28" s="4" t="s">
        <v>1145</v>
      </c>
      <c r="B28" s="7">
        <v>100</v>
      </c>
      <c r="C28" s="6" t="s">
        <v>13</v>
      </c>
      <c r="D28" s="6" t="s">
        <v>16</v>
      </c>
      <c r="E28" s="3" t="s">
        <v>31</v>
      </c>
      <c r="F28" s="2"/>
      <c r="I28" s="29"/>
    </row>
    <row r="29" spans="1:12" x14ac:dyDescent="0.25">
      <c r="A29" s="8" t="s">
        <v>1147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x14ac:dyDescent="0.25">
      <c r="A30" s="4" t="s">
        <v>1148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x14ac:dyDescent="0.25">
      <c r="A31" s="4"/>
      <c r="B31" s="7"/>
      <c r="C31" s="19"/>
      <c r="D31" s="19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3050</v>
      </c>
    </row>
    <row r="57" spans="1:9" ht="15" customHeight="1" x14ac:dyDescent="0.25">
      <c r="A57" s="35" t="s">
        <v>11</v>
      </c>
      <c r="B57" s="35">
        <f>COUNTIF($C$3:$C$55,H2)</f>
        <v>9</v>
      </c>
      <c r="C57" s="36">
        <f>SUMIF($C$3:$C$55,H2,$B$3:$B$55)</f>
        <v>1350</v>
      </c>
      <c r="D57" s="35"/>
      <c r="E57" s="35" t="s">
        <v>18</v>
      </c>
      <c r="F57" s="36">
        <f>SUMIF($D$3:$D$47,I2,$B$3:$B$47)</f>
        <v>100</v>
      </c>
    </row>
    <row r="58" spans="1:9" ht="15" customHeight="1" x14ac:dyDescent="0.25">
      <c r="A58" s="35" t="s">
        <v>29</v>
      </c>
      <c r="B58" s="35">
        <f>COUNTIF($C$3:$C$55,H3)</f>
        <v>18</v>
      </c>
      <c r="C58" s="36">
        <f>SUMIF($C$3:$C$55,H3,$B$3:$B$55)</f>
        <v>1800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1</v>
      </c>
      <c r="C59" s="36">
        <f>SUMIF($C$3:$C$55,H4,$B$3:$B$55)</f>
        <v>0</v>
      </c>
      <c r="D59" s="35"/>
      <c r="E59" s="35" t="s">
        <v>21</v>
      </c>
      <c r="F59" s="36">
        <f>SUM(B58*140-C58+B59*120)</f>
        <v>840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940</v>
      </c>
    </row>
    <row r="61" spans="1:9" x14ac:dyDescent="0.25">
      <c r="A61" s="38" t="s">
        <v>23</v>
      </c>
      <c r="B61" s="38">
        <f>SUM(B56:B60)</f>
        <v>28</v>
      </c>
      <c r="C61" s="39">
        <f>SUM(C56:C60)</f>
        <v>3150</v>
      </c>
      <c r="D61" s="38"/>
      <c r="E61" s="40" t="s">
        <v>30</v>
      </c>
      <c r="F61" s="41">
        <f>SUM(C61+F59)</f>
        <v>3990</v>
      </c>
    </row>
    <row r="62" spans="1:9" x14ac:dyDescent="0.25">
      <c r="A62" s="35" t="s">
        <v>25</v>
      </c>
      <c r="B62" s="38">
        <f>COUNTIF($E$3:$E$55,H6)</f>
        <v>18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1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5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workbookViewId="0">
      <selection activeCell="E20" sqref="E2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43396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137</v>
      </c>
      <c r="B3" s="19">
        <v>100</v>
      </c>
      <c r="C3" s="19" t="s">
        <v>13</v>
      </c>
      <c r="D3" s="19" t="s">
        <v>16</v>
      </c>
      <c r="E3" s="3" t="s">
        <v>0</v>
      </c>
      <c r="F3" s="9"/>
      <c r="G3" s="29"/>
      <c r="H3" s="32" t="s">
        <v>13</v>
      </c>
      <c r="I3" s="32" t="s">
        <v>17</v>
      </c>
    </row>
    <row r="4" spans="1:11" x14ac:dyDescent="0.25">
      <c r="A4" s="5" t="s">
        <v>138</v>
      </c>
      <c r="B4" s="22">
        <v>100</v>
      </c>
      <c r="C4" s="19" t="s">
        <v>13</v>
      </c>
      <c r="D4" s="19" t="s">
        <v>16</v>
      </c>
      <c r="E4" s="3" t="s">
        <v>0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139</v>
      </c>
      <c r="B5" s="22">
        <v>100</v>
      </c>
      <c r="C5" s="19" t="s">
        <v>13</v>
      </c>
      <c r="D5" s="19" t="s">
        <v>16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140</v>
      </c>
      <c r="B6" s="22">
        <v>100</v>
      </c>
      <c r="C6" s="19" t="s">
        <v>13</v>
      </c>
      <c r="D6" s="19" t="s">
        <v>16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141</v>
      </c>
      <c r="B7" s="7">
        <v>100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142</v>
      </c>
      <c r="B8" s="7">
        <v>90</v>
      </c>
      <c r="C8" s="19" t="s">
        <v>13</v>
      </c>
      <c r="D8" s="19" t="s">
        <v>4</v>
      </c>
      <c r="E8" s="3" t="s">
        <v>0</v>
      </c>
      <c r="F8" s="9"/>
      <c r="G8" s="29"/>
      <c r="H8" s="32" t="s">
        <v>5</v>
      </c>
      <c r="I8" s="32"/>
    </row>
    <row r="9" spans="1:11" x14ac:dyDescent="0.25">
      <c r="A9" s="4" t="s">
        <v>143</v>
      </c>
      <c r="B9" s="7">
        <v>150</v>
      </c>
      <c r="C9" s="19" t="s">
        <v>12</v>
      </c>
      <c r="D9" s="6" t="s">
        <v>4</v>
      </c>
      <c r="E9" s="3" t="s">
        <v>2</v>
      </c>
      <c r="F9" s="9"/>
      <c r="G9" s="29"/>
      <c r="H9" s="32" t="s">
        <v>31</v>
      </c>
      <c r="I9" s="29"/>
    </row>
    <row r="10" spans="1:11" x14ac:dyDescent="0.25">
      <c r="A10" s="8" t="s">
        <v>144</v>
      </c>
      <c r="B10" s="23">
        <v>100</v>
      </c>
      <c r="C10" s="26" t="s">
        <v>13</v>
      </c>
      <c r="D10" s="26" t="s">
        <v>16</v>
      </c>
      <c r="E10" s="25" t="s">
        <v>0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145</v>
      </c>
      <c r="B11" s="17">
        <v>100</v>
      </c>
      <c r="C11" s="19" t="s">
        <v>13</v>
      </c>
      <c r="D11" s="19" t="s">
        <v>16</v>
      </c>
      <c r="E11" s="3" t="s">
        <v>0</v>
      </c>
      <c r="F11" s="18"/>
      <c r="G11" s="30"/>
      <c r="H11" s="30"/>
      <c r="I11" s="30"/>
      <c r="J11" s="30"/>
      <c r="K11" s="30"/>
    </row>
    <row r="12" spans="1:11" x14ac:dyDescent="0.25">
      <c r="A12" s="46" t="s">
        <v>146</v>
      </c>
      <c r="B12" s="47">
        <v>120</v>
      </c>
      <c r="C12" s="48" t="s">
        <v>11</v>
      </c>
      <c r="D12" s="49" t="s">
        <v>16</v>
      </c>
      <c r="E12" s="50" t="s">
        <v>5</v>
      </c>
      <c r="F12" s="51"/>
      <c r="G12" s="30"/>
      <c r="H12" s="31"/>
      <c r="I12" s="30"/>
      <c r="J12" s="30"/>
      <c r="K12" s="30"/>
    </row>
    <row r="13" spans="1:11" x14ac:dyDescent="0.25">
      <c r="A13" s="4" t="s">
        <v>147</v>
      </c>
      <c r="B13" s="22">
        <v>120</v>
      </c>
      <c r="C13" s="19" t="s">
        <v>11</v>
      </c>
      <c r="D13" s="19" t="s">
        <v>16</v>
      </c>
      <c r="E13" s="3" t="s">
        <v>5</v>
      </c>
      <c r="F13" s="16"/>
      <c r="G13" s="30"/>
      <c r="H13" s="30"/>
      <c r="I13" s="30"/>
      <c r="J13" s="30"/>
      <c r="K13" s="30"/>
    </row>
    <row r="14" spans="1:11" x14ac:dyDescent="0.25">
      <c r="A14" s="4" t="s">
        <v>148</v>
      </c>
      <c r="B14" s="22">
        <v>120</v>
      </c>
      <c r="C14" s="6" t="s">
        <v>11</v>
      </c>
      <c r="D14" s="6" t="s">
        <v>16</v>
      </c>
      <c r="E14" s="3" t="s">
        <v>2</v>
      </c>
      <c r="F14" s="3"/>
      <c r="G14" s="30"/>
      <c r="H14" s="30"/>
      <c r="I14" s="30"/>
      <c r="J14" s="30"/>
      <c r="K14" s="30"/>
    </row>
    <row r="15" spans="1:11" x14ac:dyDescent="0.25">
      <c r="A15" s="4" t="s">
        <v>149</v>
      </c>
      <c r="B15" s="22">
        <v>120</v>
      </c>
      <c r="C15" s="19" t="s">
        <v>11</v>
      </c>
      <c r="D15" s="19" t="s">
        <v>16</v>
      </c>
      <c r="E15" s="3" t="s">
        <v>2</v>
      </c>
      <c r="F15" s="3"/>
      <c r="G15" s="30"/>
      <c r="H15" s="30"/>
      <c r="I15" s="30"/>
      <c r="J15" s="30"/>
      <c r="K15" s="30"/>
    </row>
    <row r="16" spans="1:11" x14ac:dyDescent="0.25">
      <c r="A16" s="4" t="s">
        <v>150</v>
      </c>
      <c r="B16" s="22">
        <v>120</v>
      </c>
      <c r="C16" s="19" t="s">
        <v>11</v>
      </c>
      <c r="D16" s="19" t="s">
        <v>16</v>
      </c>
      <c r="E16" s="3" t="s">
        <v>2</v>
      </c>
      <c r="F16" s="20"/>
      <c r="G16" s="30"/>
      <c r="H16" s="30"/>
      <c r="I16" s="30"/>
      <c r="J16" s="30"/>
      <c r="K16" s="30"/>
    </row>
    <row r="17" spans="1:11" x14ac:dyDescent="0.25">
      <c r="A17" s="4" t="s">
        <v>151</v>
      </c>
      <c r="B17" s="7">
        <v>90</v>
      </c>
      <c r="C17" s="19" t="s">
        <v>13</v>
      </c>
      <c r="D17" s="19" t="s">
        <v>16</v>
      </c>
      <c r="E17" s="3" t="s">
        <v>0</v>
      </c>
      <c r="F17" s="3"/>
      <c r="G17" s="30"/>
      <c r="H17" s="30"/>
      <c r="I17" s="30"/>
      <c r="J17" s="30"/>
      <c r="K17" s="30"/>
    </row>
    <row r="18" spans="1:11" x14ac:dyDescent="0.25">
      <c r="A18" s="4" t="s">
        <v>152</v>
      </c>
      <c r="B18" s="22">
        <v>90</v>
      </c>
      <c r="C18" s="19" t="s">
        <v>13</v>
      </c>
      <c r="D18" s="19" t="s">
        <v>4</v>
      </c>
      <c r="E18" s="3" t="s">
        <v>0</v>
      </c>
      <c r="F18" s="2"/>
      <c r="G18" s="30"/>
      <c r="H18" s="30"/>
      <c r="I18" s="30"/>
      <c r="J18" s="30"/>
      <c r="K18" s="30"/>
    </row>
    <row r="19" spans="1:11" x14ac:dyDescent="0.25">
      <c r="A19" s="8" t="s">
        <v>153</v>
      </c>
      <c r="B19" s="12">
        <v>90</v>
      </c>
      <c r="C19" s="26" t="s">
        <v>13</v>
      </c>
      <c r="D19" s="26" t="s">
        <v>16</v>
      </c>
      <c r="E19" s="25" t="s">
        <v>0</v>
      </c>
      <c r="F19" s="25"/>
      <c r="G19" s="30"/>
      <c r="H19" s="30"/>
      <c r="I19" s="30"/>
      <c r="J19" s="30"/>
      <c r="K19" s="30"/>
    </row>
    <row r="20" spans="1:11" x14ac:dyDescent="0.25">
      <c r="A20" s="4" t="s">
        <v>154</v>
      </c>
      <c r="B20" s="17">
        <v>120</v>
      </c>
      <c r="C20" s="6" t="s">
        <v>11</v>
      </c>
      <c r="D20" s="6" t="s">
        <v>16</v>
      </c>
      <c r="E20" s="3" t="s">
        <v>2</v>
      </c>
      <c r="F20" s="3"/>
      <c r="G20" s="30"/>
      <c r="H20" s="30"/>
      <c r="I20" s="30"/>
      <c r="J20" s="30"/>
      <c r="K20" s="30"/>
    </row>
    <row r="21" spans="1:11" x14ac:dyDescent="0.25">
      <c r="A21" s="4"/>
      <c r="B21" s="7"/>
      <c r="C21" s="19"/>
      <c r="D21" s="19"/>
      <c r="E21" s="3"/>
      <c r="F21" s="2"/>
    </row>
    <row r="22" spans="1:11" x14ac:dyDescent="0.25">
      <c r="A22" s="4"/>
      <c r="B22" s="7"/>
      <c r="C22" s="19"/>
      <c r="D22" s="19"/>
      <c r="E22" s="3"/>
      <c r="F22" s="2"/>
    </row>
    <row r="23" spans="1:11" x14ac:dyDescent="0.25">
      <c r="A23" s="4"/>
      <c r="B23" s="7"/>
      <c r="C23" s="19"/>
      <c r="D23" s="19"/>
      <c r="E23" s="3"/>
      <c r="F23" s="2"/>
    </row>
    <row r="24" spans="1:11" x14ac:dyDescent="0.25">
      <c r="A24" s="4"/>
      <c r="B24" s="7"/>
      <c r="C24" s="19"/>
      <c r="D24" s="19"/>
      <c r="E24" s="3"/>
      <c r="F24" s="2"/>
    </row>
    <row r="25" spans="1:11" x14ac:dyDescent="0.25">
      <c r="A25" s="4"/>
      <c r="B25" s="7"/>
      <c r="C25" s="19"/>
      <c r="D25" s="19"/>
      <c r="E25" s="3"/>
      <c r="F25" s="2"/>
    </row>
    <row r="26" spans="1:11" x14ac:dyDescent="0.25">
      <c r="A26" s="4"/>
      <c r="B26" s="7"/>
      <c r="C26" s="19"/>
      <c r="D26" s="19"/>
      <c r="E26" s="3"/>
      <c r="F26" s="2"/>
    </row>
    <row r="27" spans="1:11" x14ac:dyDescent="0.25">
      <c r="A27" s="4"/>
      <c r="B27" s="7"/>
      <c r="C27" s="6"/>
      <c r="D27" s="6"/>
      <c r="E27" s="3"/>
      <c r="F27" s="2"/>
    </row>
    <row r="28" spans="1:11" x14ac:dyDescent="0.25">
      <c r="A28" s="4"/>
      <c r="B28" s="7"/>
      <c r="C28" s="19"/>
      <c r="D28" s="19"/>
      <c r="E28" s="3"/>
      <c r="F28" s="2"/>
    </row>
    <row r="29" spans="1:11" x14ac:dyDescent="0.25">
      <c r="A29" s="4"/>
      <c r="B29" s="7"/>
      <c r="C29" s="19"/>
      <c r="D29" s="19"/>
      <c r="E29" s="3"/>
      <c r="F29" s="2"/>
    </row>
    <row r="30" spans="1:11" x14ac:dyDescent="0.25">
      <c r="A30" s="4"/>
      <c r="B30" s="7"/>
      <c r="C30" s="19"/>
      <c r="D30" s="19"/>
      <c r="E30" s="3"/>
      <c r="F30" s="2"/>
    </row>
    <row r="31" spans="1:11" x14ac:dyDescent="0.25">
      <c r="A31" s="8"/>
      <c r="B31" s="7"/>
      <c r="C31" s="6"/>
      <c r="D31" s="6"/>
      <c r="E31" s="3"/>
      <c r="F31" s="2"/>
    </row>
    <row r="32" spans="1:11" x14ac:dyDescent="0.25">
      <c r="A32" s="8"/>
      <c r="B32" s="7"/>
      <c r="C32" s="19"/>
      <c r="D32" s="19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4"/>
      <c r="B43" s="7"/>
      <c r="C43" s="19"/>
      <c r="D43" s="19"/>
      <c r="E43" s="3"/>
      <c r="F43" s="2"/>
    </row>
    <row r="44" spans="1:6" x14ac:dyDescent="0.25">
      <c r="A44" s="44"/>
      <c r="B44" s="11"/>
      <c r="C44" s="27"/>
      <c r="D44" s="27"/>
      <c r="E44" s="10"/>
      <c r="F44" s="10"/>
    </row>
    <row r="45" spans="1:6" x14ac:dyDescent="0.25">
      <c r="A45" s="4"/>
      <c r="B45" s="12"/>
      <c r="C45" s="19"/>
      <c r="D45" s="19"/>
      <c r="E45" s="3"/>
      <c r="F45" s="2"/>
    </row>
    <row r="46" spans="1:6" x14ac:dyDescent="0.25">
      <c r="A46" s="4"/>
      <c r="B46" s="12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33"/>
      <c r="B48" s="7"/>
      <c r="C48" s="19"/>
      <c r="D48" s="19"/>
      <c r="E48" s="3"/>
      <c r="F48" s="2"/>
    </row>
    <row r="49" spans="1:6" x14ac:dyDescent="0.25">
      <c r="A49" s="4"/>
      <c r="B49" s="7"/>
      <c r="C49" s="19"/>
      <c r="D49" s="19"/>
      <c r="E49" s="3"/>
      <c r="F49" s="2"/>
    </row>
    <row r="50" spans="1:6" x14ac:dyDescent="0.25">
      <c r="A50" s="8"/>
      <c r="B50" s="7"/>
      <c r="C50" s="19"/>
      <c r="D50" s="19"/>
      <c r="E50" s="3"/>
      <c r="F50" s="2"/>
    </row>
    <row r="51" spans="1:6" x14ac:dyDescent="0.25">
      <c r="A51" s="8"/>
      <c r="B51" s="7"/>
      <c r="C51" s="19"/>
      <c r="D51" s="19"/>
      <c r="E51" s="3"/>
      <c r="F51" s="2"/>
    </row>
    <row r="52" spans="1:6" ht="15" customHeight="1" x14ac:dyDescent="0.25">
      <c r="A52" s="35" t="s">
        <v>10</v>
      </c>
      <c r="B52" s="35">
        <f>COUNTIF($C$3:$C$51,H1)</f>
        <v>1</v>
      </c>
      <c r="C52" s="36">
        <f>SUMIF($C$3:$C$51,H1,$B$3:$B$51)</f>
        <v>150</v>
      </c>
      <c r="D52" s="35"/>
      <c r="E52" s="35" t="s">
        <v>19</v>
      </c>
      <c r="F52" s="36">
        <f>SUMIF($D$3:$D$43,I1,$B$3:$B$43)</f>
        <v>1600</v>
      </c>
    </row>
    <row r="53" spans="1:6" ht="15" customHeight="1" x14ac:dyDescent="0.25">
      <c r="A53" s="35" t="s">
        <v>11</v>
      </c>
      <c r="B53" s="35">
        <f>COUNTIF($C$3:$C$51,H2)</f>
        <v>6</v>
      </c>
      <c r="C53" s="36">
        <f t="shared" ref="C53:C56" si="0">SUMIF($C$3:$C$51,H2,$B$3:$B$51)</f>
        <v>720</v>
      </c>
      <c r="D53" s="35"/>
      <c r="E53" s="35" t="s">
        <v>18</v>
      </c>
      <c r="F53" s="36">
        <f>SUMIF($D$3:$D$43,I2,$B$3:$B$43)</f>
        <v>330</v>
      </c>
    </row>
    <row r="54" spans="1:6" ht="15" customHeight="1" x14ac:dyDescent="0.25">
      <c r="A54" s="35" t="s">
        <v>29</v>
      </c>
      <c r="B54" s="35">
        <f>COUNTIF($C$3:$C$51,H3)</f>
        <v>11</v>
      </c>
      <c r="C54" s="36">
        <f t="shared" si="0"/>
        <v>1060</v>
      </c>
      <c r="D54" s="35"/>
      <c r="E54" s="37" t="s">
        <v>27</v>
      </c>
      <c r="F54" s="36">
        <f>SUMIF($D$3:$D$43,I4,$B$3:$B$43)</f>
        <v>0</v>
      </c>
    </row>
    <row r="55" spans="1:6" ht="15" customHeight="1" x14ac:dyDescent="0.25">
      <c r="A55" s="35" t="s">
        <v>8</v>
      </c>
      <c r="B55" s="35">
        <f>COUNTIF($C$3:$C$51,H4)</f>
        <v>0</v>
      </c>
      <c r="C55" s="36">
        <f t="shared" si="0"/>
        <v>0</v>
      </c>
      <c r="D55" s="35"/>
      <c r="E55" s="35" t="s">
        <v>21</v>
      </c>
      <c r="F55" s="36">
        <f>SUM(B54*30+B55*120)</f>
        <v>330</v>
      </c>
    </row>
    <row r="56" spans="1:6" x14ac:dyDescent="0.25">
      <c r="A56" s="35" t="s">
        <v>7</v>
      </c>
      <c r="B56" s="35">
        <f>COUNTIF($C$3:$C$51,H5)</f>
        <v>0</v>
      </c>
      <c r="C56" s="36">
        <f t="shared" si="0"/>
        <v>0</v>
      </c>
      <c r="D56" s="35"/>
      <c r="E56" s="35" t="s">
        <v>20</v>
      </c>
      <c r="F56" s="36">
        <f>SUM(F53+F55)</f>
        <v>660</v>
      </c>
    </row>
    <row r="57" spans="1:6" x14ac:dyDescent="0.25">
      <c r="A57" s="38" t="s">
        <v>23</v>
      </c>
      <c r="B57" s="38">
        <f>SUM(B52:B56)</f>
        <v>18</v>
      </c>
      <c r="C57" s="39">
        <f>SUM(C52:C56)</f>
        <v>1930</v>
      </c>
      <c r="D57" s="38"/>
      <c r="E57" s="40" t="s">
        <v>30</v>
      </c>
      <c r="F57" s="41">
        <f>SUM(C57+F55)</f>
        <v>2260</v>
      </c>
    </row>
    <row r="58" spans="1:6" x14ac:dyDescent="0.25">
      <c r="A58" s="35" t="s">
        <v>25</v>
      </c>
      <c r="B58" s="38">
        <f>COUNTIF($E$3:$E$51,H6)</f>
        <v>11</v>
      </c>
      <c r="C58" s="293"/>
      <c r="D58" s="293"/>
      <c r="E58" s="293"/>
      <c r="F58" s="293"/>
    </row>
    <row r="59" spans="1:6" x14ac:dyDescent="0.25">
      <c r="A59" s="35" t="s">
        <v>31</v>
      </c>
      <c r="B59" s="38">
        <f>COUNTIF(E3:E51,H9)</f>
        <v>0</v>
      </c>
      <c r="C59" s="293"/>
      <c r="D59" s="293"/>
      <c r="E59" s="293"/>
      <c r="F59" s="293"/>
    </row>
    <row r="60" spans="1:6" x14ac:dyDescent="0.25">
      <c r="A60" s="35" t="s">
        <v>33</v>
      </c>
      <c r="B60" s="38">
        <f>COUNTIF(E3:E51,H10)</f>
        <v>0</v>
      </c>
      <c r="C60" s="293"/>
      <c r="D60" s="293"/>
      <c r="E60" s="293"/>
      <c r="F60" s="293"/>
    </row>
    <row r="61" spans="1:6" x14ac:dyDescent="0.25">
      <c r="A61" s="35" t="s">
        <v>24</v>
      </c>
      <c r="B61" s="38">
        <f>COUNTIF($E$3:$E$51,H7)</f>
        <v>5</v>
      </c>
      <c r="C61" s="293"/>
      <c r="D61" s="293"/>
      <c r="E61" s="293"/>
      <c r="F61" s="293"/>
    </row>
    <row r="62" spans="1:6" x14ac:dyDescent="0.25">
      <c r="A62" s="35" t="s">
        <v>26</v>
      </c>
      <c r="B62" s="38">
        <f>COUNTIF($E$3:$E$51,H8)</f>
        <v>2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</sheetData>
  <mergeCells count="3">
    <mergeCell ref="A1:D1"/>
    <mergeCell ref="E1:F1"/>
    <mergeCell ref="C58:F62"/>
  </mergeCells>
  <dataValidations count="4">
    <dataValidation type="list" allowBlank="1" showInputMessage="1" showErrorMessage="1" sqref="E3:E51">
      <formula1>$H$6:$H$10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D4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30" sqref="E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1153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1149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1150</v>
      </c>
      <c r="B4" s="22">
        <v>150</v>
      </c>
      <c r="C4" s="19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1151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1152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1154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1155</v>
      </c>
      <c r="B8" s="12">
        <v>100</v>
      </c>
      <c r="C8" s="54" t="s">
        <v>13</v>
      </c>
      <c r="D8" s="54" t="s">
        <v>4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1156</v>
      </c>
      <c r="B9" s="23">
        <v>100</v>
      </c>
      <c r="C9" s="54" t="s">
        <v>13</v>
      </c>
      <c r="D9" s="54" t="s">
        <v>4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1157</v>
      </c>
      <c r="B10" s="17">
        <v>100</v>
      </c>
      <c r="C10" s="6" t="s">
        <v>13</v>
      </c>
      <c r="D10" s="6" t="s">
        <v>4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1158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1159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314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1160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1161</v>
      </c>
      <c r="B15" s="23">
        <v>150</v>
      </c>
      <c r="C15" s="54" t="s">
        <v>11</v>
      </c>
      <c r="D15" s="54" t="s">
        <v>16</v>
      </c>
      <c r="E15" s="25" t="s">
        <v>2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13" t="s">
        <v>1162</v>
      </c>
      <c r="B16" s="11">
        <v>100</v>
      </c>
      <c r="C16" s="52" t="s">
        <v>13</v>
      </c>
      <c r="D16" s="52" t="s">
        <v>16</v>
      </c>
      <c r="E16" s="10" t="s">
        <v>0</v>
      </c>
      <c r="F16" s="10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1163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1164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1169</v>
      </c>
      <c r="B19" s="7">
        <v>100</v>
      </c>
      <c r="C19" s="6" t="s">
        <v>13</v>
      </c>
      <c r="D19" s="6" t="s">
        <v>4</v>
      </c>
      <c r="E19" s="3" t="s">
        <v>31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1165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1166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1167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1168</v>
      </c>
      <c r="B23" s="7">
        <v>100</v>
      </c>
      <c r="C23" s="19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1170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1171</v>
      </c>
      <c r="B25" s="7">
        <v>150</v>
      </c>
      <c r="C25" s="6" t="s">
        <v>11</v>
      </c>
      <c r="D25" s="6" t="s">
        <v>16</v>
      </c>
      <c r="E25" s="3" t="s">
        <v>2</v>
      </c>
      <c r="F25" s="25"/>
      <c r="I25" s="29"/>
    </row>
    <row r="26" spans="1:12" x14ac:dyDescent="0.25">
      <c r="A26" s="4" t="s">
        <v>1172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1173</v>
      </c>
      <c r="B27" s="7">
        <v>150</v>
      </c>
      <c r="C27" s="6" t="s">
        <v>11</v>
      </c>
      <c r="D27" s="6" t="s">
        <v>16</v>
      </c>
      <c r="E27" s="3" t="s">
        <v>5</v>
      </c>
      <c r="F27" s="2" t="s">
        <v>1095</v>
      </c>
      <c r="I27" s="29"/>
    </row>
    <row r="28" spans="1:12" x14ac:dyDescent="0.25">
      <c r="A28" s="4" t="s">
        <v>1174</v>
      </c>
      <c r="B28" s="7">
        <v>150</v>
      </c>
      <c r="C28" s="6" t="s">
        <v>11</v>
      </c>
      <c r="D28" s="6" t="s">
        <v>16</v>
      </c>
      <c r="E28" s="3" t="s">
        <v>5</v>
      </c>
      <c r="F28" s="2" t="s">
        <v>1095</v>
      </c>
      <c r="I28" s="29"/>
    </row>
    <row r="29" spans="1:12" x14ac:dyDescent="0.25">
      <c r="A29" s="8" t="s">
        <v>1175</v>
      </c>
      <c r="B29" s="7">
        <v>150</v>
      </c>
      <c r="C29" s="6" t="s">
        <v>11</v>
      </c>
      <c r="D29" s="6" t="s">
        <v>16</v>
      </c>
      <c r="E29" s="3" t="s">
        <v>5</v>
      </c>
      <c r="F29" s="2" t="s">
        <v>1095</v>
      </c>
    </row>
    <row r="30" spans="1:12" x14ac:dyDescent="0.25">
      <c r="A30" s="4" t="s">
        <v>1176</v>
      </c>
      <c r="B30" s="7">
        <v>150</v>
      </c>
      <c r="C30" s="19" t="s">
        <v>11</v>
      </c>
      <c r="D30" s="19" t="s">
        <v>16</v>
      </c>
      <c r="E30" s="3" t="s">
        <v>5</v>
      </c>
      <c r="F30" s="2"/>
    </row>
    <row r="31" spans="1:12" x14ac:dyDescent="0.25">
      <c r="A31" s="4"/>
      <c r="B31" s="7"/>
      <c r="C31" s="19"/>
      <c r="D31" s="19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2850</v>
      </c>
    </row>
    <row r="57" spans="1:9" ht="15" customHeight="1" x14ac:dyDescent="0.25">
      <c r="A57" s="35" t="s">
        <v>11</v>
      </c>
      <c r="B57" s="35">
        <f>COUNTIF($C$3:$C$55,H2)</f>
        <v>9</v>
      </c>
      <c r="C57" s="36">
        <f>SUMIF($C$3:$C$55,H2,$B$3:$B$55)</f>
        <v>1350</v>
      </c>
      <c r="D57" s="35"/>
      <c r="E57" s="35" t="s">
        <v>18</v>
      </c>
      <c r="F57" s="36">
        <f>SUMIF($D$3:$D$47,I2,$B$3:$B$47)</f>
        <v>400</v>
      </c>
    </row>
    <row r="58" spans="1:9" ht="15" customHeight="1" x14ac:dyDescent="0.25">
      <c r="A58" s="35" t="s">
        <v>29</v>
      </c>
      <c r="B58" s="35">
        <f>COUNTIF($C$3:$C$55,H3)</f>
        <v>19</v>
      </c>
      <c r="C58" s="36">
        <f>SUMIF($C$3:$C$55,H3,$B$3:$B$55)</f>
        <v>1900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760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1160</v>
      </c>
    </row>
    <row r="61" spans="1:9" x14ac:dyDescent="0.25">
      <c r="A61" s="38" t="s">
        <v>23</v>
      </c>
      <c r="B61" s="38">
        <f>SUM(B56:B60)</f>
        <v>28</v>
      </c>
      <c r="C61" s="39">
        <f>SUM(C56:C60)</f>
        <v>3250</v>
      </c>
      <c r="D61" s="38"/>
      <c r="E61" s="40" t="s">
        <v>30</v>
      </c>
      <c r="F61" s="41">
        <f>SUM(C61+F59)</f>
        <v>4010</v>
      </c>
    </row>
    <row r="62" spans="1:9" x14ac:dyDescent="0.25">
      <c r="A62" s="35" t="s">
        <v>25</v>
      </c>
      <c r="B62" s="38">
        <f>COUNTIF($E$3:$E$55,H6)</f>
        <v>18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1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5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4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opLeftCell="A7" workbookViewId="0">
      <selection activeCell="E30" sqref="E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1153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1177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1178</v>
      </c>
      <c r="B4" s="22">
        <v>100</v>
      </c>
      <c r="C4" s="19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1179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1180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1181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1182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1184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1183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1185</v>
      </c>
      <c r="B11" s="23">
        <v>100</v>
      </c>
      <c r="C11" s="54" t="s">
        <v>13</v>
      </c>
      <c r="D11" s="54" t="s">
        <v>16</v>
      </c>
      <c r="E11" s="3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1186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1187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1188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1189</v>
      </c>
      <c r="B15" s="23">
        <v>100</v>
      </c>
      <c r="C15" s="54" t="s">
        <v>13</v>
      </c>
      <c r="D15" s="54" t="s">
        <v>16</v>
      </c>
      <c r="E15" s="25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1190</v>
      </c>
      <c r="B16" s="12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1191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1192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1193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1194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1195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1196</v>
      </c>
      <c r="B22" s="7">
        <v>150</v>
      </c>
      <c r="C22" s="6" t="s">
        <v>11</v>
      </c>
      <c r="D22" s="6" t="s">
        <v>4</v>
      </c>
      <c r="E22" s="3" t="s">
        <v>31</v>
      </c>
      <c r="F22" s="25"/>
      <c r="I22" s="29"/>
    </row>
    <row r="23" spans="1:12" x14ac:dyDescent="0.25">
      <c r="A23" s="4" t="s">
        <v>1197</v>
      </c>
      <c r="B23" s="7">
        <v>100</v>
      </c>
      <c r="C23" s="19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1198</v>
      </c>
      <c r="B24" s="7">
        <v>100</v>
      </c>
      <c r="C24" s="6" t="s">
        <v>13</v>
      </c>
      <c r="D24" s="6" t="s">
        <v>4</v>
      </c>
      <c r="E24" s="3" t="s">
        <v>0</v>
      </c>
      <c r="F24" s="25"/>
      <c r="I24" s="29"/>
    </row>
    <row r="25" spans="1:12" x14ac:dyDescent="0.25">
      <c r="A25" s="4" t="s">
        <v>1199</v>
      </c>
      <c r="B25" s="7">
        <v>150</v>
      </c>
      <c r="C25" s="6" t="s">
        <v>11</v>
      </c>
      <c r="D25" s="6" t="s">
        <v>16</v>
      </c>
      <c r="E25" s="3" t="s">
        <v>5</v>
      </c>
      <c r="F25" s="25"/>
      <c r="I25" s="29"/>
    </row>
    <row r="26" spans="1:12" x14ac:dyDescent="0.25">
      <c r="A26" s="4" t="s">
        <v>1200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1201</v>
      </c>
      <c r="B27" s="7">
        <v>100</v>
      </c>
      <c r="C27" s="6" t="s">
        <v>13</v>
      </c>
      <c r="D27" s="6" t="s">
        <v>16</v>
      </c>
      <c r="E27" s="3" t="s">
        <v>0</v>
      </c>
      <c r="F27" s="2"/>
      <c r="I27" s="29"/>
    </row>
    <row r="28" spans="1:12" x14ac:dyDescent="0.25">
      <c r="A28" s="4" t="s">
        <v>1202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8" t="s">
        <v>1203</v>
      </c>
      <c r="B29" s="7">
        <v>150</v>
      </c>
      <c r="C29" s="6" t="s">
        <v>11</v>
      </c>
      <c r="D29" s="6" t="s">
        <v>4</v>
      </c>
      <c r="E29" s="3" t="s">
        <v>2</v>
      </c>
      <c r="F29" s="2"/>
    </row>
    <row r="30" spans="1:12" x14ac:dyDescent="0.25">
      <c r="A30" s="4" t="s">
        <v>1204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x14ac:dyDescent="0.25">
      <c r="A31" s="4"/>
      <c r="B31" s="7"/>
      <c r="C31" s="19"/>
      <c r="D31" s="19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2500</v>
      </c>
    </row>
    <row r="57" spans="1:9" ht="15" customHeight="1" x14ac:dyDescent="0.25">
      <c r="A57" s="35" t="s">
        <v>11</v>
      </c>
      <c r="B57" s="35">
        <f>COUNTIF($C$3:$C$55,H2)</f>
        <v>6</v>
      </c>
      <c r="C57" s="36">
        <f>SUMIF($C$3:$C$55,H2,$B$3:$B$55)</f>
        <v>900</v>
      </c>
      <c r="D57" s="35"/>
      <c r="E57" s="35" t="s">
        <v>18</v>
      </c>
      <c r="F57" s="36">
        <f>SUMIF($D$3:$D$47,I2,$B$3:$B$47)</f>
        <v>600</v>
      </c>
    </row>
    <row r="58" spans="1:9" ht="15" customHeight="1" x14ac:dyDescent="0.25">
      <c r="A58" s="35" t="s">
        <v>29</v>
      </c>
      <c r="B58" s="35">
        <f>COUNTIF($C$3:$C$55,H3)</f>
        <v>22</v>
      </c>
      <c r="C58" s="36">
        <f>SUMIF($C$3:$C$55,H3,$B$3:$B$55)</f>
        <v>2200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880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1480</v>
      </c>
    </row>
    <row r="61" spans="1:9" x14ac:dyDescent="0.25">
      <c r="A61" s="38" t="s">
        <v>23</v>
      </c>
      <c r="B61" s="38">
        <f>SUM(B56:B60)</f>
        <v>28</v>
      </c>
      <c r="C61" s="39">
        <f>SUM(C56:C60)</f>
        <v>3100</v>
      </c>
      <c r="D61" s="38"/>
      <c r="E61" s="40" t="s">
        <v>30</v>
      </c>
      <c r="F61" s="41">
        <f>SUM(C61+F59)</f>
        <v>3980</v>
      </c>
    </row>
    <row r="62" spans="1:9" x14ac:dyDescent="0.25">
      <c r="A62" s="35" t="s">
        <v>25</v>
      </c>
      <c r="B62" s="38">
        <f>COUNTIF($E$3:$E$55,H6)</f>
        <v>22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1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1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C25" sqref="C2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1205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1206</v>
      </c>
      <c r="B4" s="22">
        <v>100</v>
      </c>
      <c r="C4" s="19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76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1207</v>
      </c>
      <c r="B6" s="7">
        <v>150</v>
      </c>
      <c r="C6" s="19" t="s">
        <v>11</v>
      </c>
      <c r="D6" s="19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1208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1209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1210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1211</v>
      </c>
      <c r="B10" s="17">
        <v>150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66" t="s">
        <v>1212</v>
      </c>
      <c r="B11" s="23">
        <v>150</v>
      </c>
      <c r="C11" s="54" t="s">
        <v>11</v>
      </c>
      <c r="D11" s="54" t="s">
        <v>16</v>
      </c>
      <c r="E11" s="3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1213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13" t="s">
        <v>1214</v>
      </c>
      <c r="B13" s="24">
        <v>100</v>
      </c>
      <c r="C13" s="52" t="s">
        <v>13</v>
      </c>
      <c r="D13" s="52" t="s">
        <v>16</v>
      </c>
      <c r="E13" s="10" t="s">
        <v>0</v>
      </c>
      <c r="F13" s="53"/>
      <c r="G13" s="68"/>
      <c r="H13" s="68"/>
      <c r="I13" s="68"/>
      <c r="J13" s="69"/>
      <c r="K13" s="69"/>
      <c r="L13" s="69"/>
    </row>
    <row r="14" spans="1:12" x14ac:dyDescent="0.25">
      <c r="A14" s="4" t="s">
        <v>1215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1216</v>
      </c>
      <c r="B15" s="23">
        <v>100</v>
      </c>
      <c r="C15" s="54" t="s">
        <v>13</v>
      </c>
      <c r="D15" s="54" t="s">
        <v>16</v>
      </c>
      <c r="E15" s="25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1217</v>
      </c>
      <c r="B16" s="12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1218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1219</v>
      </c>
      <c r="B18" s="7">
        <v>150</v>
      </c>
      <c r="C18" s="6" t="s">
        <v>11</v>
      </c>
      <c r="D18" s="6" t="s">
        <v>16</v>
      </c>
      <c r="E18" s="3" t="s">
        <v>5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1220</v>
      </c>
      <c r="B19" s="7">
        <v>150</v>
      </c>
      <c r="C19" s="6" t="s">
        <v>11</v>
      </c>
      <c r="D19" s="6" t="s">
        <v>16</v>
      </c>
      <c r="E19" s="3" t="s">
        <v>5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1221</v>
      </c>
      <c r="B20" s="12">
        <v>150</v>
      </c>
      <c r="C20" s="54" t="s">
        <v>11</v>
      </c>
      <c r="D20" s="54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4"/>
      <c r="B21" s="7"/>
      <c r="C21" s="6"/>
      <c r="D21" s="6"/>
      <c r="E21" s="3"/>
      <c r="F21" s="25"/>
      <c r="I21" s="29"/>
    </row>
    <row r="22" spans="1:12" x14ac:dyDescent="0.25">
      <c r="A22" s="4"/>
      <c r="B22" s="7"/>
      <c r="C22" s="6"/>
      <c r="D22" s="6"/>
      <c r="E22" s="3"/>
      <c r="F22" s="25"/>
      <c r="I22" s="29"/>
    </row>
    <row r="23" spans="1:12" x14ac:dyDescent="0.25">
      <c r="A23" s="4"/>
      <c r="B23" s="7"/>
      <c r="C23" s="19"/>
      <c r="D23" s="6"/>
      <c r="E23" s="3"/>
      <c r="F23" s="25"/>
      <c r="I23" s="29"/>
    </row>
    <row r="24" spans="1:12" x14ac:dyDescent="0.25">
      <c r="A24" s="4"/>
      <c r="B24" s="7"/>
      <c r="C24" s="6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19"/>
      <c r="D30" s="19"/>
      <c r="E30" s="3"/>
      <c r="F30" s="2"/>
    </row>
    <row r="31" spans="1:12" x14ac:dyDescent="0.25">
      <c r="A31" s="4"/>
      <c r="B31" s="7"/>
      <c r="C31" s="19"/>
      <c r="D31" s="19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2200</v>
      </c>
    </row>
    <row r="57" spans="1:9" ht="15" customHeight="1" x14ac:dyDescent="0.25">
      <c r="A57" s="35" t="s">
        <v>11</v>
      </c>
      <c r="B57" s="35">
        <f>COUNTIF($C$3:$C$55,H2)</f>
        <v>8</v>
      </c>
      <c r="C57" s="36">
        <f>SUMIF($C$3:$C$55,H2,$B$3:$B$55)</f>
        <v>1200</v>
      </c>
      <c r="D57" s="35"/>
      <c r="E57" s="35" t="s">
        <v>18</v>
      </c>
      <c r="F57" s="36">
        <f>SUMIF($D$3:$D$47,I2,$B$3:$B$47)</f>
        <v>0</v>
      </c>
    </row>
    <row r="58" spans="1:9" ht="15" customHeight="1" x14ac:dyDescent="0.25">
      <c r="A58" s="35" t="s">
        <v>29</v>
      </c>
      <c r="B58" s="35">
        <f>COUNTIF($C$3:$C$55,H3)</f>
        <v>10</v>
      </c>
      <c r="C58" s="36">
        <f>SUMIF($C$3:$C$55,H3,$B$3:$B$55)</f>
        <v>1000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400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400</v>
      </c>
    </row>
    <row r="61" spans="1:9" x14ac:dyDescent="0.25">
      <c r="A61" s="38" t="s">
        <v>23</v>
      </c>
      <c r="B61" s="38">
        <f>SUM(B56:B60)</f>
        <v>18</v>
      </c>
      <c r="C61" s="39">
        <f>SUM(C56:C60)</f>
        <v>2200</v>
      </c>
      <c r="D61" s="38"/>
      <c r="E61" s="40" t="s">
        <v>30</v>
      </c>
      <c r="F61" s="41">
        <f>SUM(C61+F59)</f>
        <v>2600</v>
      </c>
    </row>
    <row r="62" spans="1:9" x14ac:dyDescent="0.25">
      <c r="A62" s="35" t="s">
        <v>25</v>
      </c>
      <c r="B62" s="38">
        <f>COUNTIF($E$3:$E$55,H6)</f>
        <v>10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6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2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opLeftCell="A13" workbookViewId="0">
      <selection activeCell="F41" sqref="F4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1223</v>
      </c>
      <c r="B3" s="22">
        <v>100</v>
      </c>
      <c r="C3" s="6" t="s">
        <v>11</v>
      </c>
      <c r="D3" s="6" t="s">
        <v>16</v>
      </c>
      <c r="E3" s="3" t="s">
        <v>5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1224</v>
      </c>
      <c r="B4" s="22">
        <v>100</v>
      </c>
      <c r="C4" s="6" t="s">
        <v>11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1225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1226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1227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1228</v>
      </c>
      <c r="B8" s="12">
        <v>100</v>
      </c>
      <c r="C8" s="54" t="s">
        <v>13</v>
      </c>
      <c r="D8" s="54" t="s">
        <v>4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1229</v>
      </c>
      <c r="B9" s="23">
        <v>150</v>
      </c>
      <c r="C9" s="54" t="s">
        <v>11</v>
      </c>
      <c r="D9" s="54" t="s">
        <v>16</v>
      </c>
      <c r="E9" s="3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1230</v>
      </c>
      <c r="B10" s="17">
        <v>150</v>
      </c>
      <c r="C10" s="6" t="s">
        <v>11</v>
      </c>
      <c r="D10" s="6" t="s">
        <v>16</v>
      </c>
      <c r="E10" s="3" t="s">
        <v>5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13" t="s">
        <v>1231</v>
      </c>
      <c r="B11" s="24">
        <v>100</v>
      </c>
      <c r="C11" s="52" t="s">
        <v>13</v>
      </c>
      <c r="D11" s="52" t="s">
        <v>16</v>
      </c>
      <c r="E11" s="10" t="s">
        <v>0</v>
      </c>
      <c r="F11" s="53"/>
      <c r="G11" s="30"/>
      <c r="H11" s="30"/>
      <c r="I11" s="30"/>
      <c r="J11" s="55"/>
      <c r="K11" s="55"/>
      <c r="L11" s="55"/>
    </row>
    <row r="12" spans="1:12" x14ac:dyDescent="0.25">
      <c r="A12" s="4" t="s">
        <v>1232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76" t="s">
        <v>1233</v>
      </c>
      <c r="B13" s="86">
        <v>100</v>
      </c>
      <c r="C13" s="78" t="s">
        <v>13</v>
      </c>
      <c r="D13" s="78" t="s">
        <v>4</v>
      </c>
      <c r="E13" s="79" t="s">
        <v>0</v>
      </c>
      <c r="F13" s="87"/>
      <c r="G13" s="68"/>
      <c r="H13" s="68"/>
      <c r="I13" s="68"/>
      <c r="J13" s="69"/>
      <c r="K13" s="69"/>
      <c r="L13" s="69"/>
    </row>
    <row r="14" spans="1:12" x14ac:dyDescent="0.25">
      <c r="A14" s="4" t="s">
        <v>1234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1235</v>
      </c>
      <c r="B15" s="23">
        <v>100</v>
      </c>
      <c r="C15" s="54" t="s">
        <v>13</v>
      </c>
      <c r="D15" s="54" t="s">
        <v>16</v>
      </c>
      <c r="E15" s="25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1238</v>
      </c>
      <c r="B16" s="12">
        <v>100</v>
      </c>
      <c r="C16" s="54" t="s">
        <v>11</v>
      </c>
      <c r="D16" s="54" t="s">
        <v>4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199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1236</v>
      </c>
      <c r="B18" s="7">
        <v>150</v>
      </c>
      <c r="C18" s="6" t="s">
        <v>13</v>
      </c>
      <c r="D18" s="6" t="s">
        <v>16</v>
      </c>
      <c r="E18" s="3" t="s">
        <v>2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86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1237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/>
      <c r="B21" s="7"/>
      <c r="C21" s="6"/>
      <c r="D21" s="6"/>
      <c r="E21" s="3"/>
      <c r="F21" s="25"/>
      <c r="I21" s="29"/>
    </row>
    <row r="22" spans="1:12" x14ac:dyDescent="0.25">
      <c r="A22" s="4"/>
      <c r="B22" s="7"/>
      <c r="C22" s="6"/>
      <c r="D22" s="6"/>
      <c r="E22" s="3"/>
      <c r="F22" s="25"/>
      <c r="I22" s="29"/>
    </row>
    <row r="23" spans="1:12" x14ac:dyDescent="0.25">
      <c r="A23" s="4"/>
      <c r="B23" s="7"/>
      <c r="C23" s="19"/>
      <c r="D23" s="6"/>
      <c r="E23" s="3"/>
      <c r="F23" s="25"/>
      <c r="I23" s="29"/>
    </row>
    <row r="24" spans="1:12" x14ac:dyDescent="0.25">
      <c r="A24" s="4"/>
      <c r="B24" s="7"/>
      <c r="C24" s="6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19"/>
      <c r="D30" s="19"/>
      <c r="E30" s="3"/>
      <c r="F30" s="2"/>
    </row>
    <row r="31" spans="1:12" x14ac:dyDescent="0.25">
      <c r="A31" s="4"/>
      <c r="B31" s="7"/>
      <c r="C31" s="19"/>
      <c r="D31" s="19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1750</v>
      </c>
    </row>
    <row r="57" spans="1:9" ht="15" customHeight="1" x14ac:dyDescent="0.25">
      <c r="A57" s="35" t="s">
        <v>11</v>
      </c>
      <c r="B57" s="35">
        <f>COUNTIF($C$3:$C$55,H2)</f>
        <v>7</v>
      </c>
      <c r="C57" s="36">
        <f>SUMIF($C$3:$C$55,H2,$B$3:$B$55)</f>
        <v>900</v>
      </c>
      <c r="D57" s="35"/>
      <c r="E57" s="35" t="s">
        <v>18</v>
      </c>
      <c r="F57" s="36">
        <f>SUMIF($D$3:$D$47,I2,$B$3:$B$47)</f>
        <v>300</v>
      </c>
    </row>
    <row r="58" spans="1:9" ht="15" customHeight="1" x14ac:dyDescent="0.25">
      <c r="A58" s="35" t="s">
        <v>29</v>
      </c>
      <c r="B58" s="35">
        <f>COUNTIF($C$3:$C$55,H3)</f>
        <v>11</v>
      </c>
      <c r="C58" s="36">
        <f>SUMIF($C$3:$C$55,H3,$B$3:$B$55)</f>
        <v>1150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390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690</v>
      </c>
    </row>
    <row r="61" spans="1:9" x14ac:dyDescent="0.25">
      <c r="A61" s="38" t="s">
        <v>23</v>
      </c>
      <c r="B61" s="38">
        <f>SUM(B56:B60)</f>
        <v>18</v>
      </c>
      <c r="C61" s="39">
        <f>SUM(C56:C60)</f>
        <v>2050</v>
      </c>
      <c r="D61" s="38"/>
      <c r="E61" s="40" t="s">
        <v>30</v>
      </c>
      <c r="F61" s="41">
        <f>SUM(C61+F59)</f>
        <v>2440</v>
      </c>
    </row>
    <row r="62" spans="1:9" x14ac:dyDescent="0.25">
      <c r="A62" s="35" t="s">
        <v>25</v>
      </c>
      <c r="B62" s="38">
        <f>COUNTIF($E$3:$E$55,H6)</f>
        <v>12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2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31" sqref="E3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1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4.7109375" hidden="1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1239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1240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1241</v>
      </c>
      <c r="B5" s="22">
        <v>150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1242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1243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1244</v>
      </c>
      <c r="B8" s="12">
        <v>100</v>
      </c>
      <c r="C8" s="54" t="s">
        <v>13</v>
      </c>
      <c r="D8" s="54" t="s">
        <v>16</v>
      </c>
      <c r="E8" s="3" t="s">
        <v>0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1245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1246</v>
      </c>
      <c r="B10" s="17">
        <v>100</v>
      </c>
      <c r="C10" s="6" t="s">
        <v>13</v>
      </c>
      <c r="D10" s="6" t="s">
        <v>4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1247</v>
      </c>
      <c r="B11" s="23">
        <v>100</v>
      </c>
      <c r="C11" s="54" t="s">
        <v>13</v>
      </c>
      <c r="D11" s="54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1248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76" t="s">
        <v>1249</v>
      </c>
      <c r="B13" s="22">
        <v>100</v>
      </c>
      <c r="C13" s="78" t="s">
        <v>13</v>
      </c>
      <c r="D13" s="78" t="s">
        <v>16</v>
      </c>
      <c r="E13" s="79" t="s">
        <v>0</v>
      </c>
      <c r="F13" s="87"/>
      <c r="G13" s="68"/>
      <c r="H13" s="68"/>
      <c r="I13" s="68"/>
      <c r="J13" s="69"/>
      <c r="K13" s="69"/>
      <c r="L13" s="69"/>
    </row>
    <row r="14" spans="1:12" x14ac:dyDescent="0.25">
      <c r="A14" s="4" t="s">
        <v>1250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1251</v>
      </c>
      <c r="B15" s="23">
        <v>150</v>
      </c>
      <c r="C15" s="54" t="s">
        <v>11</v>
      </c>
      <c r="D15" s="54" t="s">
        <v>16</v>
      </c>
      <c r="E15" s="25" t="s">
        <v>2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1252</v>
      </c>
      <c r="B16" s="12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1253</v>
      </c>
      <c r="B17" s="22">
        <v>150</v>
      </c>
      <c r="C17" s="6" t="s">
        <v>11</v>
      </c>
      <c r="D17" s="6" t="s">
        <v>16</v>
      </c>
      <c r="E17" s="3" t="s">
        <v>2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1254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1255</v>
      </c>
      <c r="B19" s="7">
        <v>150</v>
      </c>
      <c r="C19" s="6" t="s">
        <v>11</v>
      </c>
      <c r="D19" s="6" t="s">
        <v>16</v>
      </c>
      <c r="E19" s="3" t="s">
        <v>2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1256</v>
      </c>
      <c r="B20" s="12">
        <v>150</v>
      </c>
      <c r="C20" s="54" t="s">
        <v>11</v>
      </c>
      <c r="D20" s="54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4" t="s">
        <v>1257</v>
      </c>
      <c r="B21" s="7">
        <v>150</v>
      </c>
      <c r="C21" s="6" t="s">
        <v>11</v>
      </c>
      <c r="D21" s="6" t="s">
        <v>16</v>
      </c>
      <c r="E21" s="3" t="s">
        <v>32</v>
      </c>
      <c r="F21" s="25"/>
      <c r="I21" s="29"/>
    </row>
    <row r="22" spans="1:12" x14ac:dyDescent="0.25">
      <c r="A22" s="4" t="s">
        <v>169</v>
      </c>
      <c r="B22" s="7">
        <v>150</v>
      </c>
      <c r="C22" s="6" t="s">
        <v>11</v>
      </c>
      <c r="D22" s="6" t="s">
        <v>16</v>
      </c>
      <c r="E22" s="3" t="s">
        <v>5</v>
      </c>
      <c r="F22" s="25" t="s">
        <v>1260</v>
      </c>
      <c r="I22" s="29"/>
    </row>
    <row r="23" spans="1:12" x14ac:dyDescent="0.25">
      <c r="A23" s="4" t="s">
        <v>1258</v>
      </c>
      <c r="B23" s="7">
        <v>150</v>
      </c>
      <c r="C23" s="19" t="s">
        <v>11</v>
      </c>
      <c r="D23" s="6" t="s">
        <v>16</v>
      </c>
      <c r="E23" s="3" t="s">
        <v>5</v>
      </c>
      <c r="F23" s="25" t="s">
        <v>1260</v>
      </c>
      <c r="I23" s="29"/>
    </row>
    <row r="24" spans="1:12" x14ac:dyDescent="0.25">
      <c r="A24" s="4" t="s">
        <v>1259</v>
      </c>
      <c r="B24" s="7">
        <v>100</v>
      </c>
      <c r="C24" s="6" t="s">
        <v>11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1261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1262</v>
      </c>
      <c r="B26" s="7">
        <v>100</v>
      </c>
      <c r="C26" s="19" t="s">
        <v>13</v>
      </c>
      <c r="D26" s="19" t="s">
        <v>16</v>
      </c>
      <c r="E26" s="3" t="s">
        <v>0</v>
      </c>
      <c r="F26" s="25"/>
      <c r="I26" s="29"/>
    </row>
    <row r="27" spans="1:12" x14ac:dyDescent="0.25">
      <c r="A27" s="4" t="s">
        <v>1263</v>
      </c>
      <c r="B27" s="7">
        <v>100</v>
      </c>
      <c r="C27" s="6" t="s">
        <v>13</v>
      </c>
      <c r="D27" s="6" t="s">
        <v>16</v>
      </c>
      <c r="E27" s="3" t="s">
        <v>0</v>
      </c>
      <c r="F27" s="2"/>
      <c r="I27" s="29"/>
    </row>
    <row r="28" spans="1:12" x14ac:dyDescent="0.25">
      <c r="A28" s="4" t="s">
        <v>1264</v>
      </c>
      <c r="B28" s="7">
        <v>100</v>
      </c>
      <c r="C28" s="6" t="s">
        <v>13</v>
      </c>
      <c r="D28" s="6" t="s">
        <v>4</v>
      </c>
      <c r="E28" s="3" t="s">
        <v>0</v>
      </c>
      <c r="F28" s="2"/>
      <c r="I28" s="29"/>
    </row>
    <row r="29" spans="1:12" x14ac:dyDescent="0.25">
      <c r="A29" s="8" t="s">
        <v>1265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x14ac:dyDescent="0.25">
      <c r="A30" s="4" t="s">
        <v>1266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x14ac:dyDescent="0.25">
      <c r="A31" s="4" t="s">
        <v>1267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3250</v>
      </c>
    </row>
    <row r="57" spans="1:9" ht="15" customHeight="1" x14ac:dyDescent="0.25">
      <c r="A57" s="35" t="s">
        <v>11</v>
      </c>
      <c r="B57" s="35">
        <f>COUNTIF($C$3:$C$55,H2)</f>
        <v>12</v>
      </c>
      <c r="C57" s="36">
        <f>SUMIF($C$3:$C$55,H2,$B$3:$B$55)</f>
        <v>1750</v>
      </c>
      <c r="D57" s="35"/>
      <c r="E57" s="35" t="s">
        <v>18</v>
      </c>
      <c r="F57" s="36">
        <f>SUMIF($D$3:$D$47,I2,$B$3:$B$47)</f>
        <v>200</v>
      </c>
    </row>
    <row r="58" spans="1:9" ht="15" customHeight="1" x14ac:dyDescent="0.25">
      <c r="A58" s="35" t="s">
        <v>29</v>
      </c>
      <c r="B58" s="35">
        <f>COUNTIF($C$3:$C$55,H3)</f>
        <v>17</v>
      </c>
      <c r="C58" s="36">
        <f>SUMIF($C$3:$C$55,H3,$B$3:$B$55)</f>
        <v>1700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680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880</v>
      </c>
    </row>
    <row r="61" spans="1:9" x14ac:dyDescent="0.25">
      <c r="A61" s="38" t="s">
        <v>23</v>
      </c>
      <c r="B61" s="38">
        <f>SUM(B56:B60)</f>
        <v>29</v>
      </c>
      <c r="C61" s="39">
        <f>SUM(C56:C60)</f>
        <v>3450</v>
      </c>
      <c r="D61" s="38"/>
      <c r="E61" s="40" t="s">
        <v>30</v>
      </c>
      <c r="F61" s="41">
        <f>SUM(C61+F59)</f>
        <v>4130</v>
      </c>
    </row>
    <row r="62" spans="1:9" x14ac:dyDescent="0.25">
      <c r="A62" s="35" t="s">
        <v>25</v>
      </c>
      <c r="B62" s="38">
        <f>COUNTIF($E$3:$E$55,H6)</f>
        <v>18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1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7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3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7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25" sqref="E2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54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1268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1269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1270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1271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1272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13" t="s">
        <v>1273</v>
      </c>
      <c r="B8" s="11">
        <v>100</v>
      </c>
      <c r="C8" s="52" t="s">
        <v>13</v>
      </c>
      <c r="D8" s="52" t="s">
        <v>16</v>
      </c>
      <c r="E8" s="10" t="s">
        <v>0</v>
      </c>
      <c r="F8" s="53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1274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1296</v>
      </c>
      <c r="B10" s="17">
        <v>150</v>
      </c>
      <c r="C10" s="6" t="s">
        <v>11</v>
      </c>
      <c r="D10" s="6" t="s">
        <v>4</v>
      </c>
      <c r="E10" s="3" t="s">
        <v>5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1275</v>
      </c>
      <c r="B11" s="23">
        <v>100</v>
      </c>
      <c r="C11" s="54" t="s">
        <v>13</v>
      </c>
      <c r="D11" s="54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1276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76" t="s">
        <v>1277</v>
      </c>
      <c r="B13" s="22">
        <v>100</v>
      </c>
      <c r="C13" s="78" t="s">
        <v>13</v>
      </c>
      <c r="D13" s="78" t="s">
        <v>16</v>
      </c>
      <c r="E13" s="79" t="s">
        <v>0</v>
      </c>
      <c r="F13" s="87" t="s">
        <v>1284</v>
      </c>
      <c r="G13" s="68"/>
      <c r="H13" s="68"/>
      <c r="I13" s="68"/>
      <c r="J13" s="69"/>
      <c r="K13" s="69"/>
      <c r="L13" s="69"/>
    </row>
    <row r="14" spans="1:12" x14ac:dyDescent="0.25">
      <c r="A14" s="4" t="s">
        <v>1278</v>
      </c>
      <c r="B14" s="22">
        <v>150</v>
      </c>
      <c r="C14" s="6" t="s">
        <v>11</v>
      </c>
      <c r="D14" s="6" t="s">
        <v>16</v>
      </c>
      <c r="E14" s="3" t="s">
        <v>5</v>
      </c>
      <c r="F14" s="3" t="s">
        <v>1283</v>
      </c>
      <c r="G14" s="30"/>
      <c r="H14" s="30"/>
      <c r="I14" s="30"/>
      <c r="J14" s="55"/>
      <c r="K14" s="55"/>
      <c r="L14" s="55"/>
    </row>
    <row r="15" spans="1:12" x14ac:dyDescent="0.25">
      <c r="A15" s="8" t="s">
        <v>1279</v>
      </c>
      <c r="B15" s="23">
        <v>150</v>
      </c>
      <c r="C15" s="54" t="s">
        <v>11</v>
      </c>
      <c r="D15" s="54" t="s">
        <v>16</v>
      </c>
      <c r="E15" s="25" t="s">
        <v>2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1280</v>
      </c>
      <c r="B16" s="12">
        <v>150</v>
      </c>
      <c r="C16" s="54" t="s">
        <v>11</v>
      </c>
      <c r="D16" s="54" t="s">
        <v>16</v>
      </c>
      <c r="E16" s="25" t="s">
        <v>2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1281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1282</v>
      </c>
      <c r="B18" s="7">
        <v>150</v>
      </c>
      <c r="C18" s="6" t="s">
        <v>11</v>
      </c>
      <c r="D18" s="6" t="s">
        <v>16</v>
      </c>
      <c r="E18" s="3" t="s">
        <v>5</v>
      </c>
      <c r="F18" s="3" t="s">
        <v>1292</v>
      </c>
      <c r="G18" s="30"/>
      <c r="H18" s="30"/>
      <c r="I18" s="30"/>
      <c r="J18" s="55"/>
      <c r="K18" s="55"/>
      <c r="L18" s="55"/>
    </row>
    <row r="19" spans="1:12" x14ac:dyDescent="0.25">
      <c r="A19" s="4" t="s">
        <v>1285</v>
      </c>
      <c r="B19" s="7">
        <v>150</v>
      </c>
      <c r="C19" s="6" t="s">
        <v>11</v>
      </c>
      <c r="D19" s="6" t="s">
        <v>16</v>
      </c>
      <c r="E19" s="3" t="s">
        <v>5</v>
      </c>
      <c r="F19" s="3" t="s">
        <v>1286</v>
      </c>
      <c r="G19" s="30"/>
      <c r="H19" s="30"/>
      <c r="I19" s="30"/>
      <c r="J19" s="55"/>
      <c r="K19" s="55"/>
      <c r="L19" s="55"/>
    </row>
    <row r="20" spans="1:12" x14ac:dyDescent="0.25">
      <c r="A20" s="8" t="s">
        <v>1287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1288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1295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1289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1290</v>
      </c>
      <c r="B24" s="7">
        <v>150</v>
      </c>
      <c r="C24" s="6" t="s">
        <v>11</v>
      </c>
      <c r="D24" s="6" t="s">
        <v>16</v>
      </c>
      <c r="E24" s="3" t="s">
        <v>2</v>
      </c>
      <c r="F24" s="25" t="s">
        <v>1291</v>
      </c>
      <c r="I24" s="29"/>
    </row>
    <row r="25" spans="1:12" x14ac:dyDescent="0.25">
      <c r="A25" s="4" t="s">
        <v>1293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1294</v>
      </c>
      <c r="B26" s="7">
        <v>150</v>
      </c>
      <c r="C26" s="19" t="s">
        <v>11</v>
      </c>
      <c r="D26" s="19" t="s">
        <v>16</v>
      </c>
      <c r="E26" s="3" t="s">
        <v>5</v>
      </c>
      <c r="F26" s="25"/>
      <c r="I26" s="29"/>
    </row>
    <row r="27" spans="1:12" x14ac:dyDescent="0.25">
      <c r="A27" s="4" t="s">
        <v>1297</v>
      </c>
      <c r="B27" s="7">
        <v>150</v>
      </c>
      <c r="C27" s="6" t="s">
        <v>11</v>
      </c>
      <c r="D27" s="6" t="s">
        <v>16</v>
      </c>
      <c r="E27" s="3" t="s">
        <v>2</v>
      </c>
      <c r="F27" s="2" t="s">
        <v>1298</v>
      </c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19"/>
      <c r="D30" s="19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2850</v>
      </c>
    </row>
    <row r="57" spans="1:9" ht="15" customHeight="1" x14ac:dyDescent="0.25">
      <c r="A57" s="35" t="s">
        <v>11</v>
      </c>
      <c r="B57" s="35">
        <f>COUNTIF($C$3:$C$55,H2)</f>
        <v>10</v>
      </c>
      <c r="C57" s="36">
        <f>SUMIF($C$3:$C$55,H2,$B$3:$B$55)</f>
        <v>1500</v>
      </c>
      <c r="D57" s="35"/>
      <c r="E57" s="35" t="s">
        <v>18</v>
      </c>
      <c r="F57" s="36">
        <f>SUMIF($D$3:$D$47,I2,$B$3:$B$47)</f>
        <v>150</v>
      </c>
    </row>
    <row r="58" spans="1:9" ht="15" customHeight="1" x14ac:dyDescent="0.25">
      <c r="A58" s="35" t="s">
        <v>29</v>
      </c>
      <c r="B58" s="35">
        <f>COUNTIF($C$3:$C$55,H3)</f>
        <v>15</v>
      </c>
      <c r="C58" s="36">
        <f>SUMIF($C$3:$C$55,H3,$B$3:$B$55)</f>
        <v>1500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600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750</v>
      </c>
    </row>
    <row r="61" spans="1:9" x14ac:dyDescent="0.25">
      <c r="A61" s="38" t="s">
        <v>23</v>
      </c>
      <c r="B61" s="38">
        <f>SUM(B56:B60)</f>
        <v>25</v>
      </c>
      <c r="C61" s="39">
        <f>SUM(C56:C60)</f>
        <v>3000</v>
      </c>
      <c r="D61" s="38"/>
      <c r="E61" s="40" t="s">
        <v>30</v>
      </c>
      <c r="F61" s="41">
        <f>SUM(C61+F59)</f>
        <v>3600</v>
      </c>
    </row>
    <row r="62" spans="1:9" x14ac:dyDescent="0.25">
      <c r="A62" s="35" t="s">
        <v>25</v>
      </c>
      <c r="B62" s="38">
        <f>COUNTIF($E$3:$E$55,H6)</f>
        <v>15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5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5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5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F5" sqref="F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1299</v>
      </c>
      <c r="B3" s="22">
        <v>600</v>
      </c>
      <c r="C3" s="6" t="s">
        <v>12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1300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1301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1302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1303</v>
      </c>
      <c r="B7" s="7">
        <v>600</v>
      </c>
      <c r="C7" s="6" t="s">
        <v>12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1304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1305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1306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1307</v>
      </c>
      <c r="B11" s="23">
        <v>100</v>
      </c>
      <c r="C11" s="54" t="s">
        <v>13</v>
      </c>
      <c r="D11" s="54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1309</v>
      </c>
      <c r="B12" s="22">
        <v>150</v>
      </c>
      <c r="C12" s="6" t="s">
        <v>11</v>
      </c>
      <c r="D12" s="6" t="s">
        <v>16</v>
      </c>
      <c r="E12" s="3" t="s">
        <v>0</v>
      </c>
      <c r="F12" s="16" t="s">
        <v>1308</v>
      </c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1310</v>
      </c>
      <c r="B13" s="22">
        <v>150</v>
      </c>
      <c r="C13" s="6" t="s">
        <v>11</v>
      </c>
      <c r="D13" s="6" t="s">
        <v>16</v>
      </c>
      <c r="E13" s="3" t="s">
        <v>5</v>
      </c>
      <c r="F13" s="16" t="s">
        <v>1312</v>
      </c>
      <c r="G13" s="68"/>
      <c r="H13" s="68"/>
      <c r="I13" s="68"/>
      <c r="J13" s="69"/>
      <c r="K13" s="69"/>
      <c r="L13" s="69"/>
    </row>
    <row r="14" spans="1:12" x14ac:dyDescent="0.25">
      <c r="A14" s="4" t="s">
        <v>1311</v>
      </c>
      <c r="B14" s="22">
        <v>100</v>
      </c>
      <c r="C14" s="6" t="s">
        <v>13</v>
      </c>
      <c r="D14" s="6" t="s">
        <v>16</v>
      </c>
      <c r="E14" s="3" t="s">
        <v>31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13" t="s">
        <v>1313</v>
      </c>
      <c r="B15" s="24">
        <v>100</v>
      </c>
      <c r="C15" s="52" t="s">
        <v>13</v>
      </c>
      <c r="D15" s="52" t="s">
        <v>4</v>
      </c>
      <c r="E15" s="10" t="s">
        <v>0</v>
      </c>
      <c r="F15" s="67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1314</v>
      </c>
      <c r="B16" s="12">
        <v>150</v>
      </c>
      <c r="C16" s="54" t="s">
        <v>11</v>
      </c>
      <c r="D16" s="54" t="s">
        <v>16</v>
      </c>
      <c r="E16" s="25" t="s">
        <v>2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1315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1316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1317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1318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1319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1320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1321</v>
      </c>
      <c r="B23" s="7">
        <v>150</v>
      </c>
      <c r="C23" s="6" t="s">
        <v>11</v>
      </c>
      <c r="D23" s="6" t="s">
        <v>16</v>
      </c>
      <c r="E23" s="3" t="s">
        <v>2</v>
      </c>
      <c r="F23" s="25" t="s">
        <v>1323</v>
      </c>
      <c r="I23" s="29"/>
    </row>
    <row r="24" spans="1:12" x14ac:dyDescent="0.25">
      <c r="A24" s="4" t="s">
        <v>1322</v>
      </c>
      <c r="B24" s="7">
        <v>150</v>
      </c>
      <c r="C24" s="6" t="s">
        <v>11</v>
      </c>
      <c r="D24" s="6" t="s">
        <v>16</v>
      </c>
      <c r="E24" s="3" t="s">
        <v>5</v>
      </c>
      <c r="F24" s="25"/>
      <c r="I24" s="29"/>
    </row>
    <row r="25" spans="1:12" x14ac:dyDescent="0.25">
      <c r="A25" s="4" t="s">
        <v>1324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1325</v>
      </c>
      <c r="B26" s="7">
        <v>150</v>
      </c>
      <c r="C26" s="19" t="s">
        <v>11</v>
      </c>
      <c r="D26" s="19" t="s">
        <v>16</v>
      </c>
      <c r="E26" s="3" t="s">
        <v>5</v>
      </c>
      <c r="F26" s="25"/>
      <c r="I26" s="29"/>
    </row>
    <row r="27" spans="1:12" x14ac:dyDescent="0.25">
      <c r="A27" s="4" t="s">
        <v>1326</v>
      </c>
      <c r="B27" s="7">
        <v>150</v>
      </c>
      <c r="C27" s="6" t="s">
        <v>11</v>
      </c>
      <c r="D27" s="6" t="s">
        <v>16</v>
      </c>
      <c r="E27" s="3" t="s">
        <v>5</v>
      </c>
      <c r="F27" s="2" t="s">
        <v>1328</v>
      </c>
      <c r="I27" s="29"/>
    </row>
    <row r="28" spans="1:12" x14ac:dyDescent="0.25">
      <c r="A28" s="4" t="s">
        <v>1327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8" t="s">
        <v>1329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x14ac:dyDescent="0.25">
      <c r="A30" s="4" t="s">
        <v>1330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x14ac:dyDescent="0.25">
      <c r="A31" s="4" t="s">
        <v>1331</v>
      </c>
      <c r="B31" s="7">
        <v>100</v>
      </c>
      <c r="C31" s="6" t="s">
        <v>13</v>
      </c>
      <c r="D31" s="6" t="s">
        <v>4</v>
      </c>
      <c r="E31" s="3" t="s">
        <v>0</v>
      </c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2</v>
      </c>
      <c r="C56" s="65">
        <f>SUMIF($C$3:$C$55,H1,$B$3:$B$55)</f>
        <v>1200</v>
      </c>
      <c r="D56" s="64"/>
      <c r="E56" s="64" t="s">
        <v>19</v>
      </c>
      <c r="F56" s="65">
        <f>SUMIF($D$3:$D$47,I1,$B$3:$B$47)</f>
        <v>4100</v>
      </c>
    </row>
    <row r="57" spans="1:9" ht="15" customHeight="1" x14ac:dyDescent="0.25">
      <c r="A57" s="35" t="s">
        <v>11</v>
      </c>
      <c r="B57" s="35">
        <f>COUNTIF($C$3:$C$55,H2)</f>
        <v>8</v>
      </c>
      <c r="C57" s="36">
        <f>SUMIF($C$3:$C$55,H2,$B$3:$B$55)</f>
        <v>1200</v>
      </c>
      <c r="D57" s="35"/>
      <c r="E57" s="35" t="s">
        <v>18</v>
      </c>
      <c r="F57" s="36">
        <f>SUMIF($D$3:$D$47,I2,$B$3:$B$47)</f>
        <v>200</v>
      </c>
    </row>
    <row r="58" spans="1:9" ht="15" customHeight="1" x14ac:dyDescent="0.25">
      <c r="A58" s="35" t="s">
        <v>29</v>
      </c>
      <c r="B58" s="35">
        <f>COUNTIF($C$3:$C$55,H3)</f>
        <v>19</v>
      </c>
      <c r="C58" s="36">
        <f>SUMIF($C$3:$C$55,H3,$B$3:$B$55)</f>
        <v>1900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760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960</v>
      </c>
    </row>
    <row r="61" spans="1:9" x14ac:dyDescent="0.25">
      <c r="A61" s="38" t="s">
        <v>23</v>
      </c>
      <c r="B61" s="38">
        <f>SUM(B56:B60)</f>
        <v>29</v>
      </c>
      <c r="C61" s="39">
        <f>SUM(C56:C60)</f>
        <v>4300</v>
      </c>
      <c r="D61" s="38"/>
      <c r="E61" s="40" t="s">
        <v>30</v>
      </c>
      <c r="F61" s="41">
        <f>SUM(C61+F59)</f>
        <v>5060</v>
      </c>
    </row>
    <row r="62" spans="1:9" x14ac:dyDescent="0.25">
      <c r="A62" s="35" t="s">
        <v>25</v>
      </c>
      <c r="B62" s="38">
        <f>COUNTIF($E$3:$E$55,H6)</f>
        <v>19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1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5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4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29" sqref="E29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1222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1332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833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1333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1339</v>
      </c>
      <c r="B6" s="7">
        <v>100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1334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1335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1341</v>
      </c>
      <c r="B9" s="23">
        <v>350</v>
      </c>
      <c r="C9" s="54" t="s">
        <v>12</v>
      </c>
      <c r="D9" s="54" t="s">
        <v>16</v>
      </c>
      <c r="E9" s="3" t="s">
        <v>2</v>
      </c>
      <c r="F9" s="9" t="s">
        <v>1355</v>
      </c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1336</v>
      </c>
      <c r="B10" s="17">
        <v>350</v>
      </c>
      <c r="C10" s="6" t="s">
        <v>12</v>
      </c>
      <c r="D10" s="6" t="s">
        <v>16</v>
      </c>
      <c r="E10" s="3" t="s">
        <v>2</v>
      </c>
      <c r="F10" s="9" t="s">
        <v>1355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1337</v>
      </c>
      <c r="B11" s="23">
        <v>100</v>
      </c>
      <c r="C11" s="54" t="s">
        <v>13</v>
      </c>
      <c r="D11" s="54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1338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1340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1342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" t="s">
        <v>1343</v>
      </c>
      <c r="B15" s="23">
        <v>100</v>
      </c>
      <c r="C15" s="54" t="s">
        <v>13</v>
      </c>
      <c r="D15" s="54" t="s">
        <v>16</v>
      </c>
      <c r="E15" s="25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1344</v>
      </c>
      <c r="B16" s="12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1345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1346</v>
      </c>
      <c r="B18" s="7">
        <v>150</v>
      </c>
      <c r="C18" s="6" t="s">
        <v>11</v>
      </c>
      <c r="D18" s="6" t="s">
        <v>4</v>
      </c>
      <c r="E18" s="3" t="s">
        <v>5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4" t="s">
        <v>1347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1348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1349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1352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1350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1351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1353</v>
      </c>
      <c r="B25" s="7">
        <v>150</v>
      </c>
      <c r="C25" s="6" t="s">
        <v>11</v>
      </c>
      <c r="D25" s="6" t="s">
        <v>16</v>
      </c>
      <c r="E25" s="3" t="s">
        <v>5</v>
      </c>
      <c r="F25" s="25"/>
      <c r="I25" s="29"/>
    </row>
    <row r="26" spans="1:12" x14ac:dyDescent="0.25">
      <c r="A26" s="4" t="s">
        <v>1354</v>
      </c>
      <c r="B26" s="7">
        <v>150</v>
      </c>
      <c r="C26" s="6" t="s">
        <v>11</v>
      </c>
      <c r="D26" s="6" t="s">
        <v>16</v>
      </c>
      <c r="E26" s="3" t="s">
        <v>5</v>
      </c>
      <c r="F26" s="25"/>
      <c r="I26" s="29"/>
    </row>
    <row r="27" spans="1:12" x14ac:dyDescent="0.25">
      <c r="A27" s="4" t="s">
        <v>1356</v>
      </c>
      <c r="B27" s="7">
        <v>100</v>
      </c>
      <c r="C27" s="6" t="s">
        <v>13</v>
      </c>
      <c r="D27" s="6" t="s">
        <v>16</v>
      </c>
      <c r="E27" s="3" t="s">
        <v>0</v>
      </c>
      <c r="F27" s="2"/>
      <c r="I27" s="29"/>
    </row>
    <row r="28" spans="1:12" x14ac:dyDescent="0.25">
      <c r="A28" s="4" t="s">
        <v>1357</v>
      </c>
      <c r="B28" s="7">
        <v>100</v>
      </c>
      <c r="C28" s="6" t="s">
        <v>13</v>
      </c>
      <c r="D28" s="6" t="s">
        <v>16</v>
      </c>
      <c r="E28" s="3" t="s">
        <v>0</v>
      </c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19"/>
      <c r="D30" s="19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2</v>
      </c>
      <c r="C56" s="65">
        <f>SUMIF($C$3:$C$55,H1,$B$3:$B$55)</f>
        <v>700</v>
      </c>
      <c r="D56" s="64"/>
      <c r="E56" s="64" t="s">
        <v>19</v>
      </c>
      <c r="F56" s="65">
        <f>SUMIF($D$3:$D$47,I1,$B$3:$B$47)</f>
        <v>3050</v>
      </c>
    </row>
    <row r="57" spans="1:9" ht="15" customHeight="1" x14ac:dyDescent="0.25">
      <c r="A57" s="35" t="s">
        <v>11</v>
      </c>
      <c r="B57" s="35">
        <f>COUNTIF($C$3:$C$55,H2)</f>
        <v>4</v>
      </c>
      <c r="C57" s="36">
        <f>SUMIF($C$3:$C$55,H2,$B$3:$B$55)</f>
        <v>600</v>
      </c>
      <c r="D57" s="35"/>
      <c r="E57" s="35" t="s">
        <v>18</v>
      </c>
      <c r="F57" s="36">
        <f>SUMIF($D$3:$D$47,I2,$B$3:$B$47)</f>
        <v>250</v>
      </c>
    </row>
    <row r="58" spans="1:9" ht="15" customHeight="1" x14ac:dyDescent="0.25">
      <c r="A58" s="35" t="s">
        <v>29</v>
      </c>
      <c r="B58" s="35">
        <f>COUNTIF($C$3:$C$55,H3)</f>
        <v>20</v>
      </c>
      <c r="C58" s="36">
        <f>SUMIF($C$3:$C$55,H3,$B$3:$B$55)</f>
        <v>2000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800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1050</v>
      </c>
    </row>
    <row r="61" spans="1:9" x14ac:dyDescent="0.25">
      <c r="A61" s="38" t="s">
        <v>23</v>
      </c>
      <c r="B61" s="38">
        <f>SUM(B56:B60)</f>
        <v>26</v>
      </c>
      <c r="C61" s="39">
        <f>SUM(C56:C60)</f>
        <v>3300</v>
      </c>
      <c r="D61" s="38"/>
      <c r="E61" s="40" t="s">
        <v>30</v>
      </c>
      <c r="F61" s="41">
        <f>SUM(C61+F59)</f>
        <v>4100</v>
      </c>
    </row>
    <row r="62" spans="1:9" x14ac:dyDescent="0.25">
      <c r="A62" s="35" t="s">
        <v>25</v>
      </c>
      <c r="B62" s="38">
        <f>COUNTIF($E$3:$E$55,H6)</f>
        <v>20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3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3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32" sqref="E3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1358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1359</v>
      </c>
      <c r="B3" s="22">
        <v>150</v>
      </c>
      <c r="C3" s="6" t="s">
        <v>11</v>
      </c>
      <c r="D3" s="6" t="s">
        <v>16</v>
      </c>
      <c r="E3" s="3" t="s">
        <v>5</v>
      </c>
      <c r="F3" s="9" t="s">
        <v>1365</v>
      </c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1360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1361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1362</v>
      </c>
      <c r="B6" s="7">
        <v>150</v>
      </c>
      <c r="C6" s="19" t="s">
        <v>11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1363</v>
      </c>
      <c r="B7" s="7">
        <v>100</v>
      </c>
      <c r="C7" s="6" t="s">
        <v>13</v>
      </c>
      <c r="D7" s="6" t="s">
        <v>16</v>
      </c>
      <c r="E7" s="3" t="s">
        <v>0</v>
      </c>
      <c r="F7" s="9" t="s">
        <v>1371</v>
      </c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1364</v>
      </c>
      <c r="B8" s="12">
        <v>100</v>
      </c>
      <c r="C8" s="54" t="s">
        <v>13</v>
      </c>
      <c r="D8" s="54" t="s">
        <v>4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1368</v>
      </c>
      <c r="B9" s="23">
        <v>150</v>
      </c>
      <c r="C9" s="54" t="s">
        <v>11</v>
      </c>
      <c r="D9" s="54" t="s">
        <v>4</v>
      </c>
      <c r="E9" s="3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1369</v>
      </c>
      <c r="B10" s="17">
        <v>150</v>
      </c>
      <c r="C10" s="6" t="s">
        <v>11</v>
      </c>
      <c r="D10" s="6" t="s">
        <v>16</v>
      </c>
      <c r="E10" s="3" t="s">
        <v>5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1366</v>
      </c>
      <c r="B11" s="23">
        <v>150</v>
      </c>
      <c r="C11" s="54" t="s">
        <v>11</v>
      </c>
      <c r="D11" s="54" t="s">
        <v>16</v>
      </c>
      <c r="E11" s="25" t="s">
        <v>2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1367</v>
      </c>
      <c r="B12" s="22">
        <v>150</v>
      </c>
      <c r="C12" s="6" t="s">
        <v>11</v>
      </c>
      <c r="D12" s="6" t="s">
        <v>16</v>
      </c>
      <c r="E12" s="3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1370</v>
      </c>
      <c r="B13" s="22">
        <v>100</v>
      </c>
      <c r="C13" s="6" t="s">
        <v>13</v>
      </c>
      <c r="D13" s="6" t="s">
        <v>4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1373</v>
      </c>
      <c r="B14" s="22">
        <v>150</v>
      </c>
      <c r="C14" s="6" t="s">
        <v>1372</v>
      </c>
      <c r="D14" s="6" t="s">
        <v>16</v>
      </c>
      <c r="E14" s="3" t="s">
        <v>2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13" t="s">
        <v>1374</v>
      </c>
      <c r="B15" s="24">
        <v>100</v>
      </c>
      <c r="C15" s="52" t="s">
        <v>11</v>
      </c>
      <c r="D15" s="52" t="s">
        <v>16</v>
      </c>
      <c r="E15" s="10" t="s">
        <v>0</v>
      </c>
      <c r="F15" s="67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1375</v>
      </c>
      <c r="B16" s="12">
        <v>150</v>
      </c>
      <c r="C16" s="54" t="s">
        <v>11</v>
      </c>
      <c r="D16" s="54" t="s">
        <v>16</v>
      </c>
      <c r="E16" s="25" t="s">
        <v>5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1376</v>
      </c>
      <c r="B17" s="22">
        <v>150</v>
      </c>
      <c r="C17" s="6" t="s">
        <v>11</v>
      </c>
      <c r="D17" s="6" t="s">
        <v>4</v>
      </c>
      <c r="E17" s="3" t="s">
        <v>2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1377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8" t="s">
        <v>1378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1379</v>
      </c>
      <c r="B20" s="12">
        <v>150</v>
      </c>
      <c r="C20" s="54" t="s">
        <v>11</v>
      </c>
      <c r="D20" s="54" t="s">
        <v>4</v>
      </c>
      <c r="E20" s="25" t="s">
        <v>5</v>
      </c>
      <c r="F20" s="25" t="s">
        <v>1382</v>
      </c>
      <c r="G20" s="30"/>
      <c r="H20" s="30"/>
      <c r="I20" s="30"/>
    </row>
    <row r="21" spans="1:12" x14ac:dyDescent="0.25">
      <c r="A21" s="4" t="s">
        <v>1380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1381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1383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x14ac:dyDescent="0.25">
      <c r="A24" s="4" t="s">
        <v>1384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1385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1386</v>
      </c>
      <c r="B26" s="7">
        <v>100</v>
      </c>
      <c r="C26" s="6" t="s">
        <v>13</v>
      </c>
      <c r="D26" s="6" t="s">
        <v>4</v>
      </c>
      <c r="E26" s="3" t="s">
        <v>0</v>
      </c>
      <c r="F26" s="25"/>
      <c r="I26" s="29"/>
    </row>
    <row r="27" spans="1:12" x14ac:dyDescent="0.25">
      <c r="A27" s="4" t="s">
        <v>1387</v>
      </c>
      <c r="B27" s="7">
        <v>150</v>
      </c>
      <c r="C27" s="6" t="s">
        <v>11</v>
      </c>
      <c r="D27" s="6" t="s">
        <v>16</v>
      </c>
      <c r="E27" s="3" t="s">
        <v>2</v>
      </c>
      <c r="F27" s="2"/>
      <c r="I27" s="29"/>
    </row>
    <row r="28" spans="1:12" x14ac:dyDescent="0.25">
      <c r="A28" s="4" t="s">
        <v>1388</v>
      </c>
      <c r="B28" s="7">
        <v>150</v>
      </c>
      <c r="C28" s="6" t="s">
        <v>11</v>
      </c>
      <c r="D28" s="6" t="s">
        <v>16</v>
      </c>
      <c r="E28" s="3" t="s">
        <v>5</v>
      </c>
      <c r="F28" s="2" t="s">
        <v>1391</v>
      </c>
      <c r="I28" s="29"/>
    </row>
    <row r="29" spans="1:12" x14ac:dyDescent="0.25">
      <c r="A29" s="8" t="s">
        <v>1389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x14ac:dyDescent="0.25">
      <c r="A30" s="4" t="s">
        <v>1390</v>
      </c>
      <c r="B30" s="7">
        <v>100</v>
      </c>
      <c r="C30" s="6" t="s">
        <v>11</v>
      </c>
      <c r="D30" s="6" t="s">
        <v>4</v>
      </c>
      <c r="E30" s="3" t="s">
        <v>0</v>
      </c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2800</v>
      </c>
    </row>
    <row r="57" spans="1:9" ht="15" customHeight="1" x14ac:dyDescent="0.25">
      <c r="A57" s="35" t="s">
        <v>11</v>
      </c>
      <c r="B57" s="35">
        <f>COUNTIF($C$3:$C$55,H2)</f>
        <v>19</v>
      </c>
      <c r="C57" s="36">
        <f>SUMIF($C$3:$C$55,H2,$B$3:$B$55)</f>
        <v>2750</v>
      </c>
      <c r="D57" s="35"/>
      <c r="E57" s="35" t="s">
        <v>18</v>
      </c>
      <c r="F57" s="36">
        <f>SUMIF($D$3:$D$47,I2,$B$3:$B$47)</f>
        <v>850</v>
      </c>
    </row>
    <row r="58" spans="1:9" ht="15" customHeight="1" x14ac:dyDescent="0.25">
      <c r="A58" s="35" t="s">
        <v>29</v>
      </c>
      <c r="B58" s="35">
        <f>COUNTIF($C$3:$C$55,H3)</f>
        <v>9</v>
      </c>
      <c r="C58" s="36">
        <f>SUMIF($C$3:$C$55,H3,$B$3:$B$55)</f>
        <v>900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360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1210</v>
      </c>
    </row>
    <row r="61" spans="1:9" x14ac:dyDescent="0.25">
      <c r="A61" s="38" t="s">
        <v>23</v>
      </c>
      <c r="B61" s="38">
        <f>SUM(B56:B60)</f>
        <v>28</v>
      </c>
      <c r="C61" s="39">
        <f>SUM(C56:C60)</f>
        <v>3650</v>
      </c>
      <c r="D61" s="38"/>
      <c r="E61" s="40" t="s">
        <v>30</v>
      </c>
      <c r="F61" s="41">
        <f>SUM(C61+F59)</f>
        <v>4010</v>
      </c>
    </row>
    <row r="62" spans="1:9" x14ac:dyDescent="0.25">
      <c r="A62" s="35" t="s">
        <v>25</v>
      </c>
      <c r="B62" s="38">
        <f>COUNTIF($E$3:$E$55,H6)</f>
        <v>12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11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5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A3" sqref="A3:F29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1395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1392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1393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1394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1396</v>
      </c>
      <c r="B6" s="7">
        <v>150</v>
      </c>
      <c r="C6" s="19" t="s">
        <v>11</v>
      </c>
      <c r="D6" s="19" t="s">
        <v>16</v>
      </c>
      <c r="E6" s="3" t="s">
        <v>0</v>
      </c>
      <c r="F6" s="9" t="s">
        <v>1399</v>
      </c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1397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1398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160</v>
      </c>
      <c r="B9" s="23">
        <v>150</v>
      </c>
      <c r="C9" s="54" t="s">
        <v>11</v>
      </c>
      <c r="D9" s="54" t="s">
        <v>16</v>
      </c>
      <c r="E9" s="3" t="s">
        <v>2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1400</v>
      </c>
      <c r="B10" s="17">
        <v>100</v>
      </c>
      <c r="C10" s="6" t="s">
        <v>11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13" t="s">
        <v>1401</v>
      </c>
      <c r="B11" s="24">
        <v>100</v>
      </c>
      <c r="C11" s="52" t="s">
        <v>13</v>
      </c>
      <c r="D11" s="52" t="s">
        <v>16</v>
      </c>
      <c r="E11" s="10" t="s">
        <v>0</v>
      </c>
      <c r="F11" s="53"/>
      <c r="G11" s="30"/>
      <c r="H11" s="30"/>
      <c r="I11" s="30"/>
      <c r="J11" s="55"/>
      <c r="K11" s="55"/>
      <c r="L11" s="55"/>
    </row>
    <row r="12" spans="1:12" x14ac:dyDescent="0.25">
      <c r="A12" s="4" t="s">
        <v>1402</v>
      </c>
      <c r="B12" s="22">
        <v>100</v>
      </c>
      <c r="C12" s="6" t="s">
        <v>13</v>
      </c>
      <c r="D12" s="6" t="s">
        <v>4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1403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249</v>
      </c>
      <c r="B14" s="22">
        <v>150</v>
      </c>
      <c r="C14" s="6" t="s">
        <v>11</v>
      </c>
      <c r="D14" s="6" t="s">
        <v>16</v>
      </c>
      <c r="E14" s="3" t="s">
        <v>5</v>
      </c>
      <c r="F14" s="3" t="s">
        <v>1406</v>
      </c>
      <c r="G14" s="30"/>
      <c r="H14" s="30"/>
      <c r="I14" s="30"/>
      <c r="J14" s="55"/>
      <c r="K14" s="55"/>
      <c r="L14" s="55"/>
    </row>
    <row r="15" spans="1:12" x14ac:dyDescent="0.25">
      <c r="A15" s="8" t="s">
        <v>1404</v>
      </c>
      <c r="B15" s="23">
        <v>100</v>
      </c>
      <c r="C15" s="54" t="s">
        <v>13</v>
      </c>
      <c r="D15" s="54" t="s">
        <v>16</v>
      </c>
      <c r="E15" s="25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1405</v>
      </c>
      <c r="B16" s="12">
        <v>100</v>
      </c>
      <c r="C16" s="54" t="s">
        <v>13</v>
      </c>
      <c r="D16" s="54" t="s">
        <v>4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335</v>
      </c>
      <c r="B17" s="22">
        <v>150</v>
      </c>
      <c r="C17" s="6" t="s">
        <v>11</v>
      </c>
      <c r="D17" s="6" t="s">
        <v>16</v>
      </c>
      <c r="E17" s="3" t="s">
        <v>5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1407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8" t="s">
        <v>1408</v>
      </c>
      <c r="B19" s="7">
        <v>100</v>
      </c>
      <c r="C19" s="6" t="s">
        <v>11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1409</v>
      </c>
      <c r="B20" s="12">
        <v>150</v>
      </c>
      <c r="C20" s="54" t="s">
        <v>11</v>
      </c>
      <c r="D20" s="54" t="s">
        <v>16</v>
      </c>
      <c r="E20" s="25" t="s">
        <v>2</v>
      </c>
      <c r="F20" s="25"/>
      <c r="G20" s="30"/>
      <c r="H20" s="30"/>
      <c r="I20" s="30"/>
    </row>
    <row r="21" spans="1:12" x14ac:dyDescent="0.25">
      <c r="A21" s="4" t="s">
        <v>1410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1411</v>
      </c>
      <c r="B22" s="7">
        <v>100</v>
      </c>
      <c r="C22" s="6" t="s">
        <v>13</v>
      </c>
      <c r="D22" s="6" t="s">
        <v>4</v>
      </c>
      <c r="E22" s="3" t="s">
        <v>0</v>
      </c>
      <c r="F22" s="25"/>
      <c r="I22" s="29"/>
    </row>
    <row r="23" spans="1:12" x14ac:dyDescent="0.25">
      <c r="A23" s="4" t="s">
        <v>1412</v>
      </c>
      <c r="B23" s="7">
        <v>150</v>
      </c>
      <c r="C23" s="6" t="s">
        <v>11</v>
      </c>
      <c r="D23" s="6" t="s">
        <v>16</v>
      </c>
      <c r="E23" s="3" t="s">
        <v>5</v>
      </c>
      <c r="F23" s="25"/>
      <c r="I23" s="29"/>
    </row>
    <row r="24" spans="1:12" x14ac:dyDescent="0.25">
      <c r="A24" s="4" t="s">
        <v>1413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1414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1415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1416</v>
      </c>
      <c r="B27" s="7">
        <v>150</v>
      </c>
      <c r="C27" s="6" t="s">
        <v>11</v>
      </c>
      <c r="D27" s="6" t="s">
        <v>16</v>
      </c>
      <c r="E27" s="3" t="s">
        <v>2</v>
      </c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6"/>
      <c r="D30" s="6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2600</v>
      </c>
    </row>
    <row r="57" spans="1:9" ht="15" customHeight="1" x14ac:dyDescent="0.25">
      <c r="A57" s="35" t="s">
        <v>11</v>
      </c>
      <c r="B57" s="35">
        <f>COUNTIF($C$3:$C$55,H2)</f>
        <v>10</v>
      </c>
      <c r="C57" s="36">
        <f>SUMIF($C$3:$C$55,H2,$B$3:$B$55)</f>
        <v>1400</v>
      </c>
      <c r="D57" s="35"/>
      <c r="E57" s="35" t="s">
        <v>18</v>
      </c>
      <c r="F57" s="36">
        <f>SUMIF($D$3:$D$47,I2,$B$3:$B$47)</f>
        <v>300</v>
      </c>
    </row>
    <row r="58" spans="1:9" ht="15" customHeight="1" x14ac:dyDescent="0.25">
      <c r="A58" s="35" t="s">
        <v>29</v>
      </c>
      <c r="B58" s="35">
        <f>COUNTIF($C$3:$C$55,H3)</f>
        <v>15</v>
      </c>
      <c r="C58" s="36">
        <f>SUMIF($C$3:$C$55,H3,$B$3:$B$55)</f>
        <v>1500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600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900</v>
      </c>
    </row>
    <row r="61" spans="1:9" x14ac:dyDescent="0.25">
      <c r="A61" s="38" t="s">
        <v>23</v>
      </c>
      <c r="B61" s="38">
        <f>SUM(B56:B60)</f>
        <v>25</v>
      </c>
      <c r="C61" s="39">
        <f>SUM(C56:C60)</f>
        <v>2900</v>
      </c>
      <c r="D61" s="38"/>
      <c r="E61" s="40" t="s">
        <v>30</v>
      </c>
      <c r="F61" s="41">
        <f>SUM(C61+F59)</f>
        <v>3500</v>
      </c>
    </row>
    <row r="62" spans="1:9" x14ac:dyDescent="0.25">
      <c r="A62" s="35" t="s">
        <v>25</v>
      </c>
      <c r="B62" s="38">
        <f>COUNTIF($E$3:$E$55,H6)</f>
        <v>18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3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workbookViewId="0">
      <selection activeCell="A19" sqref="A19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43403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158</v>
      </c>
      <c r="B3" s="19">
        <v>90</v>
      </c>
      <c r="C3" s="19" t="s">
        <v>13</v>
      </c>
      <c r="D3" s="19" t="s">
        <v>16</v>
      </c>
      <c r="E3" s="3" t="s">
        <v>0</v>
      </c>
      <c r="F3" s="9"/>
      <c r="G3" s="29"/>
      <c r="H3" s="32" t="s">
        <v>13</v>
      </c>
      <c r="I3" s="32" t="s">
        <v>17</v>
      </c>
    </row>
    <row r="4" spans="1:11" x14ac:dyDescent="0.25">
      <c r="A4" s="5" t="s">
        <v>159</v>
      </c>
      <c r="B4" s="22">
        <v>90</v>
      </c>
      <c r="C4" s="19" t="s">
        <v>13</v>
      </c>
      <c r="D4" s="19" t="s">
        <v>4</v>
      </c>
      <c r="E4" s="3" t="s">
        <v>0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155</v>
      </c>
      <c r="B5" s="22">
        <v>90</v>
      </c>
      <c r="C5" s="19" t="s">
        <v>13</v>
      </c>
      <c r="D5" s="19" t="s">
        <v>16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156</v>
      </c>
      <c r="B6" s="22">
        <v>90</v>
      </c>
      <c r="C6" s="19" t="s">
        <v>13</v>
      </c>
      <c r="D6" s="19" t="s">
        <v>4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160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81</v>
      </c>
      <c r="B8" s="7">
        <v>150</v>
      </c>
      <c r="C8" s="19" t="s">
        <v>12</v>
      </c>
      <c r="D8" s="19" t="s">
        <v>4</v>
      </c>
      <c r="E8" s="3" t="s">
        <v>2</v>
      </c>
      <c r="F8" s="9"/>
      <c r="G8" s="29"/>
      <c r="H8" s="32" t="s">
        <v>5</v>
      </c>
      <c r="I8" s="32"/>
    </row>
    <row r="9" spans="1:11" x14ac:dyDescent="0.25">
      <c r="A9" s="13" t="s">
        <v>161</v>
      </c>
      <c r="B9" s="11">
        <v>90</v>
      </c>
      <c r="C9" s="27" t="s">
        <v>13</v>
      </c>
      <c r="D9" s="52" t="s">
        <v>16</v>
      </c>
      <c r="E9" s="10" t="s">
        <v>0</v>
      </c>
      <c r="F9" s="53"/>
      <c r="G9" s="29"/>
      <c r="H9" s="32" t="s">
        <v>31</v>
      </c>
      <c r="I9" s="29"/>
    </row>
    <row r="10" spans="1:11" x14ac:dyDescent="0.25">
      <c r="A10" s="8" t="s">
        <v>162</v>
      </c>
      <c r="B10" s="23">
        <v>120</v>
      </c>
      <c r="C10" s="26" t="s">
        <v>11</v>
      </c>
      <c r="D10" s="26" t="s">
        <v>16</v>
      </c>
      <c r="E10" s="25" t="s">
        <v>2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163</v>
      </c>
      <c r="B11" s="17">
        <v>90</v>
      </c>
      <c r="C11" s="19" t="s">
        <v>13</v>
      </c>
      <c r="D11" s="19" t="s">
        <v>16</v>
      </c>
      <c r="E11" s="3" t="s">
        <v>0</v>
      </c>
      <c r="F11" s="18"/>
      <c r="G11" s="30"/>
      <c r="H11" s="30"/>
      <c r="I11" s="30"/>
      <c r="J11" s="30"/>
      <c r="K11" s="30"/>
    </row>
    <row r="12" spans="1:11" x14ac:dyDescent="0.25">
      <c r="A12" s="8" t="s">
        <v>164</v>
      </c>
      <c r="B12" s="23">
        <v>90</v>
      </c>
      <c r="C12" s="54" t="s">
        <v>13</v>
      </c>
      <c r="D12" s="26" t="s">
        <v>16</v>
      </c>
      <c r="E12" s="25" t="s">
        <v>0</v>
      </c>
      <c r="F12" s="45"/>
      <c r="G12" s="30"/>
      <c r="H12" s="31"/>
      <c r="I12" s="30"/>
      <c r="J12" s="30"/>
      <c r="K12" s="30"/>
    </row>
    <row r="13" spans="1:11" x14ac:dyDescent="0.25">
      <c r="A13" s="4" t="s">
        <v>165</v>
      </c>
      <c r="B13" s="22">
        <v>100</v>
      </c>
      <c r="C13" s="19" t="s">
        <v>13</v>
      </c>
      <c r="D13" s="19" t="s">
        <v>16</v>
      </c>
      <c r="E13" s="3" t="s">
        <v>0</v>
      </c>
      <c r="F13" s="16"/>
      <c r="G13" s="30"/>
      <c r="H13" s="30"/>
      <c r="I13" s="30"/>
      <c r="J13" s="30"/>
      <c r="K13" s="30"/>
    </row>
    <row r="14" spans="1:11" x14ac:dyDescent="0.25">
      <c r="A14" s="4" t="s">
        <v>167</v>
      </c>
      <c r="B14" s="22">
        <v>90</v>
      </c>
      <c r="C14" s="6" t="s">
        <v>13</v>
      </c>
      <c r="D14" s="6" t="s">
        <v>4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4" t="s">
        <v>166</v>
      </c>
      <c r="B15" s="22">
        <v>90</v>
      </c>
      <c r="C15" s="19" t="s">
        <v>13</v>
      </c>
      <c r="D15" s="19" t="s">
        <v>16</v>
      </c>
      <c r="E15" s="3" t="s">
        <v>0</v>
      </c>
      <c r="F15" s="3"/>
      <c r="G15" s="30"/>
      <c r="H15" s="30"/>
      <c r="I15" s="30"/>
      <c r="J15" s="30"/>
      <c r="K15" s="30"/>
    </row>
    <row r="16" spans="1:11" x14ac:dyDescent="0.25">
      <c r="A16" s="4" t="s">
        <v>168</v>
      </c>
      <c r="B16" s="22">
        <v>90</v>
      </c>
      <c r="C16" s="19" t="s">
        <v>13</v>
      </c>
      <c r="D16" s="19" t="s">
        <v>16</v>
      </c>
      <c r="E16" s="3" t="s">
        <v>0</v>
      </c>
      <c r="F16" s="20"/>
      <c r="G16" s="30"/>
      <c r="H16" s="30"/>
      <c r="I16" s="30"/>
      <c r="J16" s="30"/>
      <c r="K16" s="30"/>
    </row>
    <row r="17" spans="1:11" x14ac:dyDescent="0.25">
      <c r="A17" s="4" t="s">
        <v>169</v>
      </c>
      <c r="B17" s="7">
        <v>120</v>
      </c>
      <c r="C17" s="19" t="s">
        <v>11</v>
      </c>
      <c r="D17" s="19" t="s">
        <v>16</v>
      </c>
      <c r="E17" s="3" t="s">
        <v>2</v>
      </c>
      <c r="F17" s="3"/>
      <c r="G17" s="30"/>
      <c r="H17" s="30"/>
      <c r="I17" s="30"/>
      <c r="J17" s="30"/>
      <c r="K17" s="30"/>
    </row>
    <row r="18" spans="1:11" x14ac:dyDescent="0.25">
      <c r="A18" s="4" t="s">
        <v>170</v>
      </c>
      <c r="B18" s="22">
        <v>120</v>
      </c>
      <c r="C18" s="6" t="s">
        <v>11</v>
      </c>
      <c r="D18" s="6" t="s">
        <v>16</v>
      </c>
      <c r="E18" s="3" t="s">
        <v>5</v>
      </c>
      <c r="F18" s="2" t="s">
        <v>157</v>
      </c>
      <c r="G18" s="30"/>
      <c r="H18" s="30"/>
      <c r="I18" s="30"/>
      <c r="J18" s="30"/>
      <c r="K18" s="30"/>
    </row>
    <row r="19" spans="1:11" x14ac:dyDescent="0.25">
      <c r="A19" s="8"/>
      <c r="B19" s="12"/>
      <c r="C19" s="26"/>
      <c r="D19" s="26"/>
      <c r="E19" s="25"/>
      <c r="F19" s="25"/>
      <c r="G19" s="30"/>
      <c r="H19" s="30"/>
      <c r="I19" s="30"/>
      <c r="J19" s="30"/>
      <c r="K19" s="30"/>
    </row>
    <row r="20" spans="1:11" x14ac:dyDescent="0.25">
      <c r="A20" s="4"/>
      <c r="B20" s="17"/>
      <c r="C20" s="6"/>
      <c r="D20" s="6"/>
      <c r="E20" s="3"/>
      <c r="F20" s="3"/>
      <c r="G20" s="30"/>
      <c r="H20" s="30"/>
      <c r="I20" s="30"/>
      <c r="J20" s="30"/>
      <c r="K20" s="30"/>
    </row>
    <row r="21" spans="1:11" x14ac:dyDescent="0.25">
      <c r="A21" s="4"/>
      <c r="B21" s="7"/>
      <c r="C21" s="19"/>
      <c r="D21" s="19"/>
      <c r="E21" s="3"/>
      <c r="F21" s="2"/>
    </row>
    <row r="22" spans="1:11" x14ac:dyDescent="0.25">
      <c r="A22" s="4"/>
      <c r="B22" s="7"/>
      <c r="C22" s="19"/>
      <c r="D22" s="19"/>
      <c r="E22" s="3"/>
      <c r="F22" s="2"/>
    </row>
    <row r="23" spans="1:11" x14ac:dyDescent="0.25">
      <c r="A23" s="4"/>
      <c r="B23" s="7"/>
      <c r="C23" s="19"/>
      <c r="D23" s="19"/>
      <c r="E23" s="3"/>
      <c r="F23" s="2"/>
    </row>
    <row r="24" spans="1:11" x14ac:dyDescent="0.25">
      <c r="A24" s="4"/>
      <c r="B24" s="7"/>
      <c r="C24" s="19"/>
      <c r="D24" s="19"/>
      <c r="E24" s="3"/>
      <c r="F24" s="2"/>
    </row>
    <row r="25" spans="1:11" x14ac:dyDescent="0.25">
      <c r="A25" s="4"/>
      <c r="B25" s="7"/>
      <c r="C25" s="19"/>
      <c r="D25" s="19"/>
      <c r="E25" s="3"/>
      <c r="F25" s="2"/>
    </row>
    <row r="26" spans="1:11" x14ac:dyDescent="0.25">
      <c r="A26" s="4"/>
      <c r="B26" s="7"/>
      <c r="C26" s="19"/>
      <c r="D26" s="19"/>
      <c r="E26" s="3"/>
      <c r="F26" s="2"/>
    </row>
    <row r="27" spans="1:11" x14ac:dyDescent="0.25">
      <c r="A27" s="4"/>
      <c r="B27" s="7"/>
      <c r="C27" s="6"/>
      <c r="D27" s="6"/>
      <c r="E27" s="3"/>
      <c r="F27" s="2"/>
    </row>
    <row r="28" spans="1:11" x14ac:dyDescent="0.25">
      <c r="A28" s="4"/>
      <c r="B28" s="7"/>
      <c r="C28" s="19"/>
      <c r="D28" s="19"/>
      <c r="E28" s="3"/>
      <c r="F28" s="2"/>
    </row>
    <row r="29" spans="1:11" x14ac:dyDescent="0.25">
      <c r="A29" s="4"/>
      <c r="B29" s="7"/>
      <c r="C29" s="19"/>
      <c r="D29" s="19"/>
      <c r="E29" s="3"/>
      <c r="F29" s="2"/>
    </row>
    <row r="30" spans="1:11" x14ac:dyDescent="0.25">
      <c r="A30" s="4"/>
      <c r="B30" s="7"/>
      <c r="C30" s="19"/>
      <c r="D30" s="19"/>
      <c r="E30" s="3"/>
      <c r="F30" s="2"/>
    </row>
    <row r="31" spans="1:11" x14ac:dyDescent="0.25">
      <c r="A31" s="8"/>
      <c r="B31" s="7"/>
      <c r="C31" s="6"/>
      <c r="D31" s="6"/>
      <c r="E31" s="3"/>
      <c r="F31" s="2"/>
    </row>
    <row r="32" spans="1:11" x14ac:dyDescent="0.25">
      <c r="A32" s="8"/>
      <c r="B32" s="7"/>
      <c r="C32" s="19"/>
      <c r="D32" s="19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4"/>
      <c r="B43" s="7"/>
      <c r="C43" s="19"/>
      <c r="D43" s="19"/>
      <c r="E43" s="3"/>
      <c r="F43" s="2"/>
    </row>
    <row r="44" spans="1:6" x14ac:dyDescent="0.25">
      <c r="A44" s="44"/>
      <c r="B44" s="11"/>
      <c r="C44" s="27"/>
      <c r="D44" s="27"/>
      <c r="E44" s="10"/>
      <c r="F44" s="10"/>
    </row>
    <row r="45" spans="1:6" x14ac:dyDescent="0.25">
      <c r="A45" s="4"/>
      <c r="B45" s="12"/>
      <c r="C45" s="19"/>
      <c r="D45" s="19"/>
      <c r="E45" s="3"/>
      <c r="F45" s="2"/>
    </row>
    <row r="46" spans="1:6" x14ac:dyDescent="0.25">
      <c r="A46" s="4"/>
      <c r="B46" s="12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33"/>
      <c r="B48" s="7"/>
      <c r="C48" s="19"/>
      <c r="D48" s="19"/>
      <c r="E48" s="3"/>
      <c r="F48" s="2"/>
    </row>
    <row r="49" spans="1:6" x14ac:dyDescent="0.25">
      <c r="A49" s="4"/>
      <c r="B49" s="7"/>
      <c r="C49" s="19"/>
      <c r="D49" s="19"/>
      <c r="E49" s="3"/>
      <c r="F49" s="2"/>
    </row>
    <row r="50" spans="1:6" x14ac:dyDescent="0.25">
      <c r="A50" s="8"/>
      <c r="B50" s="7"/>
      <c r="C50" s="19"/>
      <c r="D50" s="19"/>
      <c r="E50" s="3"/>
      <c r="F50" s="2"/>
    </row>
    <row r="51" spans="1:6" x14ac:dyDescent="0.25">
      <c r="A51" s="8"/>
      <c r="B51" s="7"/>
      <c r="C51" s="19"/>
      <c r="D51" s="19"/>
      <c r="E51" s="3"/>
      <c r="F51" s="2"/>
    </row>
    <row r="52" spans="1:6" ht="15" customHeight="1" x14ac:dyDescent="0.25">
      <c r="A52" s="35" t="s">
        <v>10</v>
      </c>
      <c r="B52" s="35">
        <f>COUNTIF($C$3:$C$51,H1)</f>
        <v>1</v>
      </c>
      <c r="C52" s="36">
        <f>SUMIF($C$3:$C$51,H1,$B$3:$B$51)</f>
        <v>150</v>
      </c>
      <c r="D52" s="35"/>
      <c r="E52" s="35" t="s">
        <v>19</v>
      </c>
      <c r="F52" s="36">
        <f>SUMIF($D$3:$D$43,I1,$B$3:$B$43)</f>
        <v>1180</v>
      </c>
    </row>
    <row r="53" spans="1:6" ht="15" customHeight="1" x14ac:dyDescent="0.25">
      <c r="A53" s="35" t="s">
        <v>11</v>
      </c>
      <c r="B53" s="35">
        <f>COUNTIF($C$3:$C$51,H2)</f>
        <v>3</v>
      </c>
      <c r="C53" s="36">
        <f t="shared" ref="C53:C56" si="0">SUMIF($C$3:$C$51,H2,$B$3:$B$51)</f>
        <v>360</v>
      </c>
      <c r="D53" s="35"/>
      <c r="E53" s="35" t="s">
        <v>18</v>
      </c>
      <c r="F53" s="36">
        <f>SUMIF($D$3:$D$43,I2,$B$3:$B$43)</f>
        <v>420</v>
      </c>
    </row>
    <row r="54" spans="1:6" ht="15" customHeight="1" x14ac:dyDescent="0.25">
      <c r="A54" s="35" t="s">
        <v>29</v>
      </c>
      <c r="B54" s="35">
        <f>COUNTIF($C$3:$C$51,H3)</f>
        <v>12</v>
      </c>
      <c r="C54" s="36">
        <f t="shared" si="0"/>
        <v>1090</v>
      </c>
      <c r="D54" s="35"/>
      <c r="E54" s="37" t="s">
        <v>27</v>
      </c>
      <c r="F54" s="36">
        <f>SUMIF($D$3:$D$43,I4,$B$3:$B$43)</f>
        <v>0</v>
      </c>
    </row>
    <row r="55" spans="1:6" ht="15" customHeight="1" x14ac:dyDescent="0.25">
      <c r="A55" s="35" t="s">
        <v>8</v>
      </c>
      <c r="B55" s="35">
        <f>COUNTIF($C$3:$C$51,H4)</f>
        <v>0</v>
      </c>
      <c r="C55" s="36">
        <f t="shared" si="0"/>
        <v>0</v>
      </c>
      <c r="D55" s="35"/>
      <c r="E55" s="35" t="s">
        <v>21</v>
      </c>
      <c r="F55" s="36">
        <f>SUM(B54*30+B55*120)</f>
        <v>360</v>
      </c>
    </row>
    <row r="56" spans="1:6" x14ac:dyDescent="0.25">
      <c r="A56" s="35" t="s">
        <v>7</v>
      </c>
      <c r="B56" s="35">
        <f>COUNTIF($C$3:$C$51,H5)</f>
        <v>0</v>
      </c>
      <c r="C56" s="36">
        <f t="shared" si="0"/>
        <v>0</v>
      </c>
      <c r="D56" s="35"/>
      <c r="E56" s="35" t="s">
        <v>20</v>
      </c>
      <c r="F56" s="36">
        <f>SUM(F53+F55)</f>
        <v>780</v>
      </c>
    </row>
    <row r="57" spans="1:6" x14ac:dyDescent="0.25">
      <c r="A57" s="38" t="s">
        <v>23</v>
      </c>
      <c r="B57" s="38">
        <f>SUM(B52:B56)</f>
        <v>16</v>
      </c>
      <c r="C57" s="39">
        <f>SUM(C52:C56)</f>
        <v>1600</v>
      </c>
      <c r="D57" s="38"/>
      <c r="E57" s="40" t="s">
        <v>30</v>
      </c>
      <c r="F57" s="41">
        <f>SUM(C57+F55)</f>
        <v>1960</v>
      </c>
    </row>
    <row r="58" spans="1:6" x14ac:dyDescent="0.25">
      <c r="A58" s="35" t="s">
        <v>25</v>
      </c>
      <c r="B58" s="38">
        <f>COUNTIF($E$3:$E$51,H6)</f>
        <v>12</v>
      </c>
      <c r="C58" s="293"/>
      <c r="D58" s="293"/>
      <c r="E58" s="293"/>
      <c r="F58" s="293"/>
    </row>
    <row r="59" spans="1:6" x14ac:dyDescent="0.25">
      <c r="A59" s="35" t="s">
        <v>31</v>
      </c>
      <c r="B59" s="38">
        <f>COUNTIF(E3:E51,H9)</f>
        <v>0</v>
      </c>
      <c r="C59" s="293"/>
      <c r="D59" s="293"/>
      <c r="E59" s="293"/>
      <c r="F59" s="293"/>
    </row>
    <row r="60" spans="1:6" x14ac:dyDescent="0.25">
      <c r="A60" s="35" t="s">
        <v>33</v>
      </c>
      <c r="B60" s="38">
        <f>COUNTIF(E3:E51,H10)</f>
        <v>0</v>
      </c>
      <c r="C60" s="293"/>
      <c r="D60" s="293"/>
      <c r="E60" s="293"/>
      <c r="F60" s="293"/>
    </row>
    <row r="61" spans="1:6" x14ac:dyDescent="0.25">
      <c r="A61" s="35" t="s">
        <v>24</v>
      </c>
      <c r="B61" s="38">
        <f>COUNTIF($E$3:$E$51,H7)</f>
        <v>3</v>
      </c>
      <c r="C61" s="293"/>
      <c r="D61" s="293"/>
      <c r="E61" s="293"/>
      <c r="F61" s="293"/>
    </row>
    <row r="62" spans="1:6" x14ac:dyDescent="0.25">
      <c r="A62" s="35" t="s">
        <v>26</v>
      </c>
      <c r="B62" s="38">
        <f>COUNTIF($E$3:$E$51,H8)</f>
        <v>1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</sheetData>
  <mergeCells count="3">
    <mergeCell ref="A1:D1"/>
    <mergeCell ref="E1:F1"/>
    <mergeCell ref="C58:F62"/>
  </mergeCells>
  <dataValidations count="4">
    <dataValidation type="list" allowBlank="1" showInputMessage="1" showErrorMessage="1" sqref="C3:C51">
      <formula1>$H$1:$H$5</formula1>
    </dataValidation>
    <dataValidation type="list" allowBlank="1" showInputMessage="1" showErrorMessage="1" sqref="D4:D51">
      <formula1>$I$1:$I$3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E3:E51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A3" sqref="A3:E2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1417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1418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1419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1420</v>
      </c>
      <c r="B5" s="22">
        <v>150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1421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1422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1423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1424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1425</v>
      </c>
      <c r="B10" s="17">
        <v>150</v>
      </c>
      <c r="C10" s="6" t="s">
        <v>11</v>
      </c>
      <c r="D10" s="6" t="s">
        <v>16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4" t="s">
        <v>1426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30"/>
      <c r="H11" s="30"/>
      <c r="I11" s="30"/>
      <c r="J11" s="55"/>
      <c r="K11" s="55"/>
      <c r="L11" s="55"/>
    </row>
    <row r="12" spans="1:12" x14ac:dyDescent="0.25">
      <c r="A12" s="4" t="s">
        <v>1427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1428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1429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13" t="s">
        <v>1430</v>
      </c>
      <c r="B15" s="24">
        <v>100</v>
      </c>
      <c r="C15" s="52" t="s">
        <v>13</v>
      </c>
      <c r="D15" s="52" t="s">
        <v>16</v>
      </c>
      <c r="E15" s="10" t="s">
        <v>534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1431</v>
      </c>
      <c r="B16" s="12">
        <v>100</v>
      </c>
      <c r="C16" s="54" t="s">
        <v>13</v>
      </c>
      <c r="D16" s="54" t="s">
        <v>16</v>
      </c>
      <c r="E16" s="25" t="s">
        <v>534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1432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1433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8" t="s">
        <v>1434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/>
      <c r="B20" s="12"/>
      <c r="C20" s="54"/>
      <c r="D20" s="54"/>
      <c r="E20" s="25"/>
      <c r="F20" s="25"/>
      <c r="G20" s="30"/>
      <c r="H20" s="30"/>
      <c r="I20" s="30"/>
    </row>
    <row r="21" spans="1:12" x14ac:dyDescent="0.25">
      <c r="A21" s="4"/>
      <c r="B21" s="7"/>
      <c r="C21" s="6"/>
      <c r="D21" s="6"/>
      <c r="E21" s="3"/>
      <c r="F21" s="25"/>
      <c r="I21" s="29"/>
    </row>
    <row r="22" spans="1:12" x14ac:dyDescent="0.25">
      <c r="A22" s="4"/>
      <c r="B22" s="7"/>
      <c r="C22" s="6"/>
      <c r="D22" s="6"/>
      <c r="E22" s="3"/>
      <c r="F22" s="25"/>
      <c r="I22" s="29"/>
    </row>
    <row r="23" spans="1:12" x14ac:dyDescent="0.25">
      <c r="A23" s="4"/>
      <c r="B23" s="7"/>
      <c r="C23" s="6"/>
      <c r="D23" s="6"/>
      <c r="E23" s="3"/>
      <c r="F23" s="25"/>
      <c r="I23" s="29"/>
    </row>
    <row r="24" spans="1:12" x14ac:dyDescent="0.25">
      <c r="A24" s="4"/>
      <c r="B24" s="7"/>
      <c r="C24" s="6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6"/>
      <c r="D26" s="6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6"/>
      <c r="D30" s="6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1950</v>
      </c>
    </row>
    <row r="57" spans="1:9" ht="15" customHeight="1" x14ac:dyDescent="0.25">
      <c r="A57" s="35" t="s">
        <v>11</v>
      </c>
      <c r="B57" s="35">
        <f>COUNTIF($C$3:$C$55,H2)</f>
        <v>5</v>
      </c>
      <c r="C57" s="36">
        <f>SUMIF($C$3:$C$55,H2,$B$3:$B$55)</f>
        <v>750</v>
      </c>
      <c r="D57" s="35"/>
      <c r="E57" s="35" t="s">
        <v>18</v>
      </c>
      <c r="F57" s="36">
        <f>SUMIF($D$3:$D$47,I2,$B$3:$B$47)</f>
        <v>0</v>
      </c>
    </row>
    <row r="58" spans="1:9" ht="15" customHeight="1" x14ac:dyDescent="0.25">
      <c r="A58" s="35" t="s">
        <v>29</v>
      </c>
      <c r="B58" s="35">
        <f>COUNTIF($C$3:$C$55,H3)</f>
        <v>12</v>
      </c>
      <c r="C58" s="36">
        <f>SUMIF($C$3:$C$55,H3,$B$3:$B$55)</f>
        <v>1200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480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480</v>
      </c>
    </row>
    <row r="61" spans="1:9" x14ac:dyDescent="0.25">
      <c r="A61" s="38" t="s">
        <v>23</v>
      </c>
      <c r="B61" s="38">
        <f>SUM(B56:B60)</f>
        <v>17</v>
      </c>
      <c r="C61" s="39">
        <f>SUM(C56:C60)</f>
        <v>1950</v>
      </c>
      <c r="D61" s="38"/>
      <c r="E61" s="40" t="s">
        <v>30</v>
      </c>
      <c r="F61" s="41">
        <f>SUM(C61+F59)</f>
        <v>2430</v>
      </c>
    </row>
    <row r="62" spans="1:9" x14ac:dyDescent="0.25">
      <c r="A62" s="35" t="s">
        <v>25</v>
      </c>
      <c r="B62" s="38">
        <f>COUNTIF($E$3:$E$55,H6)</f>
        <v>12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1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F17" sqref="F1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1417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1435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1436</v>
      </c>
      <c r="B4" s="22">
        <v>150</v>
      </c>
      <c r="C4" s="6" t="s">
        <v>11</v>
      </c>
      <c r="D4" s="6" t="s">
        <v>4</v>
      </c>
      <c r="E4" s="3" t="s">
        <v>0</v>
      </c>
      <c r="F4" s="9" t="s">
        <v>1443</v>
      </c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1437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1438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1442</v>
      </c>
      <c r="B7" s="7">
        <v>150</v>
      </c>
      <c r="C7" s="6" t="s">
        <v>11</v>
      </c>
      <c r="D7" s="6" t="s">
        <v>16</v>
      </c>
      <c r="E7" s="3" t="s">
        <v>0</v>
      </c>
      <c r="F7" s="9" t="s">
        <v>387</v>
      </c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1452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1439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1440</v>
      </c>
      <c r="B10" s="17">
        <v>100</v>
      </c>
      <c r="C10" s="6" t="s">
        <v>13</v>
      </c>
      <c r="D10" s="6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4" t="s">
        <v>1441</v>
      </c>
      <c r="B11" s="22">
        <v>150</v>
      </c>
      <c r="C11" s="6" t="s">
        <v>11</v>
      </c>
      <c r="D11" s="6" t="s">
        <v>16</v>
      </c>
      <c r="E11" s="3" t="s">
        <v>2</v>
      </c>
      <c r="F11" s="16"/>
      <c r="G11" s="30"/>
      <c r="H11" s="30"/>
      <c r="I11" s="30"/>
      <c r="J11" s="55"/>
      <c r="K11" s="55"/>
      <c r="L11" s="55"/>
    </row>
    <row r="12" spans="1:12" x14ac:dyDescent="0.25">
      <c r="A12" s="13" t="s">
        <v>1446</v>
      </c>
      <c r="B12" s="24">
        <v>100</v>
      </c>
      <c r="C12" s="52" t="s">
        <v>13</v>
      </c>
      <c r="D12" s="52" t="s">
        <v>16</v>
      </c>
      <c r="E12" s="10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1444</v>
      </c>
      <c r="B13" s="22">
        <v>150</v>
      </c>
      <c r="C13" s="6" t="s">
        <v>11</v>
      </c>
      <c r="D13" s="6" t="s">
        <v>16</v>
      </c>
      <c r="E13" s="3" t="s">
        <v>2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1445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8" t="s">
        <v>1447</v>
      </c>
      <c r="B15" s="86">
        <v>100</v>
      </c>
      <c r="C15" s="78" t="s">
        <v>13</v>
      </c>
      <c r="D15" s="78" t="s">
        <v>16</v>
      </c>
      <c r="E15" s="79" t="s">
        <v>0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1448</v>
      </c>
      <c r="B16" s="86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1449</v>
      </c>
      <c r="B17" s="22">
        <v>100</v>
      </c>
      <c r="C17" s="6" t="s">
        <v>13</v>
      </c>
      <c r="D17" s="6" t="s">
        <v>16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1450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8" t="s">
        <v>1451</v>
      </c>
      <c r="B19" s="7">
        <v>150</v>
      </c>
      <c r="C19" s="6" t="s">
        <v>11</v>
      </c>
      <c r="D19" s="6" t="s">
        <v>16</v>
      </c>
      <c r="E19" s="3" t="s">
        <v>2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1453</v>
      </c>
      <c r="B20" s="12">
        <v>150</v>
      </c>
      <c r="C20" s="54" t="s">
        <v>11</v>
      </c>
      <c r="D20" s="54" t="s">
        <v>16</v>
      </c>
      <c r="E20" s="25" t="s">
        <v>5</v>
      </c>
      <c r="F20" s="25"/>
      <c r="G20" s="30"/>
      <c r="H20" s="30"/>
      <c r="I20" s="30"/>
    </row>
    <row r="21" spans="1:12" x14ac:dyDescent="0.25">
      <c r="A21" s="4"/>
      <c r="B21" s="7"/>
      <c r="C21" s="6"/>
      <c r="D21" s="6"/>
      <c r="E21" s="3"/>
      <c r="F21" s="25"/>
      <c r="I21" s="29"/>
    </row>
    <row r="22" spans="1:12" x14ac:dyDescent="0.25">
      <c r="A22" s="4"/>
      <c r="B22" s="7"/>
      <c r="C22" s="6"/>
      <c r="D22" s="6"/>
      <c r="E22" s="3"/>
      <c r="F22" s="25"/>
      <c r="I22" s="29"/>
    </row>
    <row r="23" spans="1:12" x14ac:dyDescent="0.25">
      <c r="A23" s="4"/>
      <c r="B23" s="7"/>
      <c r="C23" s="6"/>
      <c r="D23" s="6"/>
      <c r="E23" s="3"/>
      <c r="F23" s="25"/>
      <c r="I23" s="29"/>
    </row>
    <row r="24" spans="1:12" x14ac:dyDescent="0.25">
      <c r="A24" s="4"/>
      <c r="B24" s="7"/>
      <c r="C24" s="6"/>
      <c r="D24" s="6"/>
      <c r="E24" s="3"/>
      <c r="F24" s="25"/>
      <c r="I24" s="29"/>
    </row>
    <row r="25" spans="1:12" x14ac:dyDescent="0.25">
      <c r="A25" s="4"/>
      <c r="B25" s="7"/>
      <c r="C25" s="6"/>
      <c r="D25" s="6"/>
      <c r="E25" s="3"/>
      <c r="F25" s="25"/>
      <c r="I25" s="29"/>
    </row>
    <row r="26" spans="1:12" x14ac:dyDescent="0.25">
      <c r="A26" s="4"/>
      <c r="B26" s="7"/>
      <c r="C26" s="6"/>
      <c r="D26" s="6"/>
      <c r="E26" s="3"/>
      <c r="F26" s="25"/>
      <c r="I26" s="29"/>
    </row>
    <row r="27" spans="1:12" x14ac:dyDescent="0.25">
      <c r="A27" s="4"/>
      <c r="B27" s="7"/>
      <c r="C27" s="6"/>
      <c r="D27" s="6"/>
      <c r="E27" s="3"/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6"/>
      <c r="D30" s="6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2000</v>
      </c>
    </row>
    <row r="57" spans="1:9" ht="15" customHeight="1" x14ac:dyDescent="0.25">
      <c r="A57" s="35" t="s">
        <v>11</v>
      </c>
      <c r="B57" s="35">
        <f>COUNTIF($C$3:$C$55,H2)</f>
        <v>7</v>
      </c>
      <c r="C57" s="36">
        <f>SUMIF($C$3:$C$55,H2,$B$3:$B$55)</f>
        <v>1050</v>
      </c>
      <c r="D57" s="35"/>
      <c r="E57" s="35" t="s">
        <v>18</v>
      </c>
      <c r="F57" s="36">
        <f>SUMIF($D$3:$D$47,I2,$B$3:$B$47)</f>
        <v>150</v>
      </c>
    </row>
    <row r="58" spans="1:9" ht="15" customHeight="1" x14ac:dyDescent="0.25">
      <c r="A58" s="35" t="s">
        <v>29</v>
      </c>
      <c r="B58" s="35">
        <f>COUNTIF($C$3:$C$55,H3)</f>
        <v>11</v>
      </c>
      <c r="C58" s="36">
        <f>SUMIF($C$3:$C$55,H3,$B$3:$B$55)</f>
        <v>1100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440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590</v>
      </c>
    </row>
    <row r="61" spans="1:9" x14ac:dyDescent="0.25">
      <c r="A61" s="38" t="s">
        <v>23</v>
      </c>
      <c r="B61" s="38">
        <f>SUM(B56:B60)</f>
        <v>18</v>
      </c>
      <c r="C61" s="39">
        <f>SUM(C56:C60)</f>
        <v>2150</v>
      </c>
      <c r="D61" s="38"/>
      <c r="E61" s="40" t="s">
        <v>30</v>
      </c>
      <c r="F61" s="41">
        <f>SUM(C61+F59)</f>
        <v>2590</v>
      </c>
    </row>
    <row r="62" spans="1:9" x14ac:dyDescent="0.25">
      <c r="A62" s="35" t="s">
        <v>25</v>
      </c>
      <c r="B62" s="38">
        <f>COUNTIF($E$3:$E$55,H6)</f>
        <v>13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4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1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workbookViewId="0">
      <selection activeCell="E28" sqref="E28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1454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1456</v>
      </c>
      <c r="B3" s="22">
        <v>150</v>
      </c>
      <c r="C3" s="6" t="s">
        <v>11</v>
      </c>
      <c r="D3" s="6" t="s">
        <v>16</v>
      </c>
      <c r="E3" s="3" t="s">
        <v>1458</v>
      </c>
      <c r="F3" s="9" t="s">
        <v>1464</v>
      </c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1455</v>
      </c>
      <c r="B4" s="22">
        <v>150</v>
      </c>
      <c r="C4" s="6" t="s">
        <v>11</v>
      </c>
      <c r="D4" s="6" t="s">
        <v>4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1457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1459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1460</v>
      </c>
      <c r="B7" s="7">
        <v>150</v>
      </c>
      <c r="C7" s="6" t="s">
        <v>11</v>
      </c>
      <c r="D7" s="6" t="s">
        <v>16</v>
      </c>
      <c r="E7" s="3" t="s">
        <v>2</v>
      </c>
      <c r="F7" s="9" t="s">
        <v>387</v>
      </c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1461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1462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1463</v>
      </c>
      <c r="B10" s="17">
        <v>150</v>
      </c>
      <c r="C10" s="6" t="s">
        <v>11</v>
      </c>
      <c r="D10" s="6" t="s">
        <v>16</v>
      </c>
      <c r="E10" s="3" t="s">
        <v>5</v>
      </c>
      <c r="F10" s="9" t="s">
        <v>1465</v>
      </c>
      <c r="G10" s="30"/>
      <c r="H10" s="56" t="s">
        <v>32</v>
      </c>
      <c r="I10" s="58"/>
      <c r="J10" s="55"/>
      <c r="K10" s="55"/>
      <c r="L10" s="55"/>
    </row>
    <row r="11" spans="1:12" x14ac:dyDescent="0.25">
      <c r="A11" s="4" t="s">
        <v>1466</v>
      </c>
      <c r="B11" s="22">
        <v>150</v>
      </c>
      <c r="C11" s="6" t="s">
        <v>11</v>
      </c>
      <c r="D11" s="6" t="s">
        <v>4</v>
      </c>
      <c r="E11" s="3" t="s">
        <v>5</v>
      </c>
      <c r="F11" s="16"/>
      <c r="G11" s="30"/>
      <c r="H11" s="30"/>
      <c r="I11" s="30"/>
      <c r="J11" s="55"/>
      <c r="K11" s="55"/>
      <c r="L11" s="55"/>
    </row>
    <row r="12" spans="1:12" x14ac:dyDescent="0.25">
      <c r="A12" s="13" t="s">
        <v>1467</v>
      </c>
      <c r="B12" s="24">
        <v>150</v>
      </c>
      <c r="C12" s="52" t="s">
        <v>13</v>
      </c>
      <c r="D12" s="52" t="s">
        <v>4</v>
      </c>
      <c r="E12" s="10" t="s">
        <v>0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1468</v>
      </c>
      <c r="B13" s="22">
        <v>100</v>
      </c>
      <c r="C13" s="6" t="s">
        <v>13</v>
      </c>
      <c r="D13" s="6" t="s">
        <v>16</v>
      </c>
      <c r="E13" s="3" t="s">
        <v>0</v>
      </c>
      <c r="F13" s="16"/>
      <c r="G13" s="68"/>
      <c r="H13" s="68"/>
      <c r="I13" s="68"/>
      <c r="J13" s="69"/>
      <c r="K13" s="69"/>
      <c r="L13" s="69"/>
    </row>
    <row r="14" spans="1:12" x14ac:dyDescent="0.25">
      <c r="A14" s="4" t="s">
        <v>1469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8" t="s">
        <v>1470</v>
      </c>
      <c r="B15" s="86">
        <v>150</v>
      </c>
      <c r="C15" s="78" t="s">
        <v>11</v>
      </c>
      <c r="D15" s="78" t="s">
        <v>16</v>
      </c>
      <c r="E15" s="79" t="s">
        <v>2</v>
      </c>
      <c r="F15" s="85"/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1471</v>
      </c>
      <c r="B16" s="86">
        <v>100</v>
      </c>
      <c r="C16" s="54" t="s">
        <v>13</v>
      </c>
      <c r="D16" s="54" t="s">
        <v>4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1472</v>
      </c>
      <c r="B17" s="22">
        <v>100</v>
      </c>
      <c r="C17" s="6" t="s">
        <v>13</v>
      </c>
      <c r="D17" s="6" t="s">
        <v>4</v>
      </c>
      <c r="E17" s="3" t="s">
        <v>0</v>
      </c>
      <c r="F17" s="3"/>
      <c r="G17" s="68"/>
      <c r="H17" s="68"/>
      <c r="I17" s="68"/>
      <c r="J17" s="69"/>
      <c r="K17" s="69"/>
      <c r="L17" s="69"/>
    </row>
    <row r="18" spans="1:12" x14ac:dyDescent="0.25">
      <c r="A18" s="4" t="s">
        <v>1473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8" t="s">
        <v>1474</v>
      </c>
      <c r="B19" s="7">
        <v>100</v>
      </c>
      <c r="C19" s="6" t="s">
        <v>13</v>
      </c>
      <c r="D19" s="6" t="s">
        <v>16</v>
      </c>
      <c r="E19" s="3" t="s">
        <v>0</v>
      </c>
      <c r="F19" s="3"/>
      <c r="G19" s="30"/>
      <c r="H19" s="30"/>
      <c r="I19" s="30"/>
      <c r="J19" s="55"/>
      <c r="K19" s="55"/>
      <c r="L19" s="55"/>
    </row>
    <row r="20" spans="1:12" x14ac:dyDescent="0.25">
      <c r="A20" s="8" t="s">
        <v>1475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1476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12" x14ac:dyDescent="0.25">
      <c r="A22" s="4" t="s">
        <v>1477</v>
      </c>
      <c r="B22" s="7">
        <v>150</v>
      </c>
      <c r="C22" s="6" t="s">
        <v>11</v>
      </c>
      <c r="D22" s="6" t="s">
        <v>16</v>
      </c>
      <c r="E22" s="3" t="s">
        <v>2</v>
      </c>
      <c r="F22" s="25"/>
      <c r="I22" s="29"/>
    </row>
    <row r="23" spans="1:12" x14ac:dyDescent="0.25">
      <c r="A23" s="4" t="s">
        <v>1478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1479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x14ac:dyDescent="0.25">
      <c r="A25" s="4" t="s">
        <v>1480</v>
      </c>
      <c r="B25" s="7">
        <v>100</v>
      </c>
      <c r="C25" s="6" t="s">
        <v>13</v>
      </c>
      <c r="D25" s="6" t="s">
        <v>16</v>
      </c>
      <c r="E25" s="3" t="s">
        <v>0</v>
      </c>
      <c r="F25" s="25"/>
      <c r="I25" s="29"/>
    </row>
    <row r="26" spans="1:12" x14ac:dyDescent="0.25">
      <c r="A26" s="4" t="s">
        <v>1481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1482</v>
      </c>
      <c r="B27" s="7">
        <v>100</v>
      </c>
      <c r="C27" s="6" t="s">
        <v>13</v>
      </c>
      <c r="D27" s="6" t="s">
        <v>4</v>
      </c>
      <c r="E27" s="3" t="s">
        <v>0</v>
      </c>
      <c r="F27" s="2"/>
      <c r="I27" s="29"/>
    </row>
    <row r="28" spans="1:12" x14ac:dyDescent="0.25">
      <c r="A28" s="4"/>
      <c r="B28" s="7"/>
      <c r="C28" s="6"/>
      <c r="D28" s="6"/>
      <c r="E28" s="3"/>
      <c r="F28" s="2"/>
      <c r="I28" s="29"/>
    </row>
    <row r="29" spans="1:12" x14ac:dyDescent="0.25">
      <c r="A29" s="8"/>
      <c r="B29" s="7"/>
      <c r="C29" s="6"/>
      <c r="D29" s="6"/>
      <c r="E29" s="3"/>
      <c r="F29" s="2"/>
    </row>
    <row r="30" spans="1:12" x14ac:dyDescent="0.25">
      <c r="A30" s="4"/>
      <c r="B30" s="7"/>
      <c r="C30" s="6"/>
      <c r="D30" s="6"/>
      <c r="E30" s="3"/>
      <c r="F30" s="2"/>
    </row>
    <row r="31" spans="1:12" x14ac:dyDescent="0.25">
      <c r="A31" s="4"/>
      <c r="B31" s="7"/>
      <c r="C31" s="6"/>
      <c r="D31" s="6"/>
      <c r="E31" s="3"/>
      <c r="F31" s="2"/>
    </row>
    <row r="32" spans="1:12" x14ac:dyDescent="0.25">
      <c r="A32" s="15"/>
      <c r="B32" s="7"/>
      <c r="C32" s="19"/>
      <c r="D32" s="19"/>
      <c r="E32" s="3"/>
      <c r="F32" s="2"/>
    </row>
    <row r="33" spans="1:6" x14ac:dyDescent="0.25">
      <c r="A33" s="15"/>
      <c r="B33" s="7"/>
      <c r="C33" s="6"/>
      <c r="D33" s="6"/>
      <c r="E33" s="3"/>
      <c r="F33" s="2"/>
    </row>
    <row r="34" spans="1:6" x14ac:dyDescent="0.25">
      <c r="A34" s="5"/>
      <c r="B34" s="7"/>
      <c r="C34" s="6"/>
      <c r="D34" s="6"/>
      <c r="E34" s="3"/>
      <c r="F34" s="2"/>
    </row>
    <row r="35" spans="1:6" x14ac:dyDescent="0.25">
      <c r="A35" s="5"/>
      <c r="B35" s="7"/>
      <c r="C35" s="19"/>
      <c r="D35" s="19"/>
      <c r="E35" s="3"/>
      <c r="F35" s="2"/>
    </row>
    <row r="36" spans="1:6" x14ac:dyDescent="0.25">
      <c r="A36" s="5"/>
      <c r="B36" s="7"/>
      <c r="C36" s="19"/>
      <c r="D36" s="19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0</v>
      </c>
      <c r="C56" s="65">
        <f>SUMIF($C$3:$C$55,H1,$B$3:$B$55)</f>
        <v>0</v>
      </c>
      <c r="D56" s="64"/>
      <c r="E56" s="64" t="s">
        <v>19</v>
      </c>
      <c r="F56" s="65">
        <f>SUMIF($D$3:$D$47,I1,$B$3:$B$47)</f>
        <v>2250</v>
      </c>
    </row>
    <row r="57" spans="1:9" ht="15" customHeight="1" x14ac:dyDescent="0.25">
      <c r="A57" s="35" t="s">
        <v>11</v>
      </c>
      <c r="B57" s="35">
        <f>COUNTIF($C$3:$C$55,H2)</f>
        <v>11</v>
      </c>
      <c r="C57" s="36">
        <f>SUMIF($C$3:$C$55,H2,$B$3:$B$55)</f>
        <v>1650</v>
      </c>
      <c r="D57" s="35"/>
      <c r="E57" s="35" t="s">
        <v>18</v>
      </c>
      <c r="F57" s="36">
        <f>SUMIF($D$3:$D$47,I2,$B$3:$B$47)</f>
        <v>850</v>
      </c>
    </row>
    <row r="58" spans="1:9" ht="15" customHeight="1" x14ac:dyDescent="0.25">
      <c r="A58" s="35" t="s">
        <v>29</v>
      </c>
      <c r="B58" s="35">
        <f>COUNTIF($C$3:$C$55,H3)</f>
        <v>14</v>
      </c>
      <c r="C58" s="36">
        <f>SUMIF($C$3:$C$55,H3,$B$3:$B$55)</f>
        <v>1450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510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1360</v>
      </c>
    </row>
    <row r="61" spans="1:9" x14ac:dyDescent="0.25">
      <c r="A61" s="38" t="s">
        <v>23</v>
      </c>
      <c r="B61" s="38">
        <f>SUM(B56:B60)</f>
        <v>25</v>
      </c>
      <c r="C61" s="39">
        <f>SUM(C56:C60)</f>
        <v>3100</v>
      </c>
      <c r="D61" s="38"/>
      <c r="E61" s="40" t="s">
        <v>30</v>
      </c>
      <c r="F61" s="41">
        <f>SUM(C61+F59)</f>
        <v>3610</v>
      </c>
    </row>
    <row r="62" spans="1:9" x14ac:dyDescent="0.25">
      <c r="A62" s="35" t="s">
        <v>25</v>
      </c>
      <c r="B62" s="38">
        <f>COUNTIF($E$3:$E$55,H6)</f>
        <v>14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8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3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E3:E54">
      <formula1>$H$6:$H$10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C3:C54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opLeftCell="A4" workbookViewId="0">
      <selection activeCell="A3" sqref="A3:F4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1454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1483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1484</v>
      </c>
      <c r="B4" s="22">
        <v>600</v>
      </c>
      <c r="C4" s="6" t="s">
        <v>12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1485</v>
      </c>
      <c r="B5" s="22">
        <v>100</v>
      </c>
      <c r="C5" s="6" t="s">
        <v>13</v>
      </c>
      <c r="D5" s="6" t="s">
        <v>16</v>
      </c>
      <c r="E5" s="3" t="s">
        <v>0</v>
      </c>
      <c r="F5" s="9" t="s">
        <v>1486</v>
      </c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1487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1488</v>
      </c>
      <c r="B7" s="7">
        <v>150</v>
      </c>
      <c r="C7" s="6" t="s">
        <v>11</v>
      </c>
      <c r="D7" s="6" t="s">
        <v>4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1489</v>
      </c>
      <c r="B8" s="12">
        <v>100</v>
      </c>
      <c r="C8" s="54" t="s">
        <v>13</v>
      </c>
      <c r="D8" s="54" t="s">
        <v>4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1490</v>
      </c>
      <c r="B9" s="23">
        <v>100</v>
      </c>
      <c r="C9" s="54" t="s">
        <v>13</v>
      </c>
      <c r="D9" s="54" t="s">
        <v>16</v>
      </c>
      <c r="E9" s="3" t="s">
        <v>0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66" t="s">
        <v>1491</v>
      </c>
      <c r="B10" s="17">
        <v>600</v>
      </c>
      <c r="C10" s="6" t="s">
        <v>12</v>
      </c>
      <c r="D10" s="6" t="s">
        <v>4</v>
      </c>
      <c r="E10" s="3" t="s">
        <v>2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4" t="s">
        <v>1492</v>
      </c>
      <c r="B11" s="22">
        <v>100</v>
      </c>
      <c r="C11" s="6" t="s">
        <v>13</v>
      </c>
      <c r="D11" s="6" t="s">
        <v>16</v>
      </c>
      <c r="E11" s="3" t="s">
        <v>0</v>
      </c>
      <c r="F11" s="16" t="s">
        <v>1493</v>
      </c>
      <c r="G11" s="30"/>
      <c r="H11" s="30"/>
      <c r="I11" s="30"/>
      <c r="J11" s="55"/>
      <c r="K11" s="55"/>
      <c r="L11" s="55"/>
    </row>
    <row r="12" spans="1:12" x14ac:dyDescent="0.25">
      <c r="A12" s="8" t="s">
        <v>1494</v>
      </c>
      <c r="B12" s="23">
        <v>150</v>
      </c>
      <c r="C12" s="54" t="s">
        <v>11</v>
      </c>
      <c r="D12" s="54" t="s">
        <v>4</v>
      </c>
      <c r="E12" s="25" t="s">
        <v>2</v>
      </c>
      <c r="F12" s="16"/>
      <c r="G12" s="30"/>
      <c r="H12" s="31"/>
      <c r="I12" s="30"/>
      <c r="J12" s="55"/>
      <c r="K12" s="55"/>
      <c r="L12" s="55"/>
    </row>
    <row r="13" spans="1:12" s="70" customFormat="1" x14ac:dyDescent="0.25">
      <c r="A13" s="4" t="s">
        <v>1495</v>
      </c>
      <c r="B13" s="22">
        <v>100</v>
      </c>
      <c r="C13" s="6" t="s">
        <v>13</v>
      </c>
      <c r="D13" s="6" t="s">
        <v>16</v>
      </c>
      <c r="E13" s="3" t="s">
        <v>0</v>
      </c>
      <c r="F13" s="16" t="s">
        <v>1496</v>
      </c>
      <c r="G13" s="68"/>
      <c r="H13" s="68"/>
      <c r="I13" s="68"/>
      <c r="J13" s="69"/>
      <c r="K13" s="69"/>
      <c r="L13" s="69"/>
    </row>
    <row r="14" spans="1:12" x14ac:dyDescent="0.25">
      <c r="A14" s="4" t="s">
        <v>1497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88" t="s">
        <v>1498</v>
      </c>
      <c r="B15" s="86">
        <v>150</v>
      </c>
      <c r="C15" s="78" t="s">
        <v>11</v>
      </c>
      <c r="D15" s="78" t="s">
        <v>16</v>
      </c>
      <c r="E15" s="79" t="s">
        <v>5</v>
      </c>
      <c r="F15" s="85" t="s">
        <v>1499</v>
      </c>
      <c r="G15" s="30"/>
      <c r="H15" s="30"/>
      <c r="I15" s="30"/>
      <c r="J15" s="55"/>
      <c r="K15" s="55"/>
      <c r="L15" s="55"/>
    </row>
    <row r="16" spans="1:12" s="82" customFormat="1" x14ac:dyDescent="0.25">
      <c r="A16" s="8" t="s">
        <v>1500</v>
      </c>
      <c r="B16" s="86">
        <v>100</v>
      </c>
      <c r="C16" s="54" t="s">
        <v>13</v>
      </c>
      <c r="D16" s="54" t="s">
        <v>16</v>
      </c>
      <c r="E16" s="25" t="s">
        <v>0</v>
      </c>
      <c r="F16" s="25"/>
      <c r="G16" s="80"/>
      <c r="H16" s="80"/>
      <c r="I16" s="80"/>
      <c r="J16" s="81"/>
      <c r="K16" s="81"/>
      <c r="L16" s="81"/>
    </row>
    <row r="17" spans="1:12" s="70" customFormat="1" x14ac:dyDescent="0.25">
      <c r="A17" s="84" t="s">
        <v>1501</v>
      </c>
      <c r="B17" s="22">
        <v>100</v>
      </c>
      <c r="C17" s="6" t="s">
        <v>13</v>
      </c>
      <c r="D17" s="6" t="s">
        <v>4</v>
      </c>
      <c r="E17" s="3" t="s">
        <v>0</v>
      </c>
      <c r="F17" s="3" t="s">
        <v>1505</v>
      </c>
      <c r="G17" s="68"/>
      <c r="H17" s="68"/>
      <c r="I17" s="68"/>
      <c r="J17" s="69"/>
      <c r="K17" s="69"/>
      <c r="L17" s="69"/>
    </row>
    <row r="18" spans="1:12" x14ac:dyDescent="0.25">
      <c r="A18" s="4" t="s">
        <v>1502</v>
      </c>
      <c r="B18" s="7">
        <v>100</v>
      </c>
      <c r="C18" s="6" t="s">
        <v>13</v>
      </c>
      <c r="D18" s="6" t="s">
        <v>4</v>
      </c>
      <c r="E18" s="3" t="s">
        <v>0</v>
      </c>
      <c r="F18" s="3"/>
      <c r="G18" s="30"/>
      <c r="H18" s="30"/>
      <c r="I18" s="30"/>
      <c r="J18" s="55"/>
      <c r="K18" s="55"/>
      <c r="L18" s="55"/>
    </row>
    <row r="19" spans="1:12" x14ac:dyDescent="0.25">
      <c r="A19" s="13" t="s">
        <v>1503</v>
      </c>
      <c r="B19" s="11">
        <v>150</v>
      </c>
      <c r="C19" s="52" t="s">
        <v>11</v>
      </c>
      <c r="D19" s="52" t="s">
        <v>16</v>
      </c>
      <c r="E19" s="10" t="s">
        <v>2</v>
      </c>
      <c r="F19" s="10"/>
      <c r="G19" s="30"/>
      <c r="H19" s="30"/>
      <c r="I19" s="30"/>
      <c r="J19" s="55"/>
      <c r="K19" s="55"/>
      <c r="L19" s="55"/>
    </row>
    <row r="20" spans="1:12" x14ac:dyDescent="0.25">
      <c r="A20" s="8" t="s">
        <v>1504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4" t="s">
        <v>1510</v>
      </c>
      <c r="B21" s="7">
        <v>150</v>
      </c>
      <c r="C21" s="6" t="s">
        <v>11</v>
      </c>
      <c r="D21" s="6" t="s">
        <v>16</v>
      </c>
      <c r="E21" s="3" t="s">
        <v>5</v>
      </c>
      <c r="F21" s="25" t="s">
        <v>1499</v>
      </c>
      <c r="I21" s="29"/>
    </row>
    <row r="22" spans="1:12" x14ac:dyDescent="0.25">
      <c r="A22" s="4" t="s">
        <v>1506</v>
      </c>
      <c r="B22" s="7">
        <v>150</v>
      </c>
      <c r="C22" s="6" t="s">
        <v>11</v>
      </c>
      <c r="D22" s="6" t="s">
        <v>16</v>
      </c>
      <c r="E22" s="3" t="s">
        <v>2</v>
      </c>
      <c r="F22" s="25"/>
      <c r="I22" s="29"/>
    </row>
    <row r="23" spans="1:12" x14ac:dyDescent="0.25">
      <c r="A23" s="4" t="s">
        <v>1507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x14ac:dyDescent="0.25">
      <c r="A24" s="4" t="s">
        <v>1508</v>
      </c>
      <c r="B24" s="7">
        <v>100</v>
      </c>
      <c r="C24" s="6" t="s">
        <v>13</v>
      </c>
      <c r="D24" s="6" t="s">
        <v>16</v>
      </c>
      <c r="E24" s="3" t="s">
        <v>0</v>
      </c>
      <c r="F24" s="25" t="s">
        <v>1509</v>
      </c>
      <c r="I24" s="29"/>
    </row>
    <row r="25" spans="1:12" x14ac:dyDescent="0.25">
      <c r="A25" s="4" t="s">
        <v>1511</v>
      </c>
      <c r="B25" s="7">
        <v>100</v>
      </c>
      <c r="C25" s="6" t="s">
        <v>13</v>
      </c>
      <c r="D25" s="6" t="s">
        <v>16</v>
      </c>
      <c r="E25" s="3" t="s">
        <v>0</v>
      </c>
      <c r="F25" s="25" t="s">
        <v>1512</v>
      </c>
      <c r="I25" s="29"/>
    </row>
    <row r="26" spans="1:12" x14ac:dyDescent="0.25">
      <c r="A26" s="4" t="s">
        <v>123</v>
      </c>
      <c r="B26" s="7">
        <v>100</v>
      </c>
      <c r="C26" s="6" t="s">
        <v>13</v>
      </c>
      <c r="D26" s="6" t="s">
        <v>16</v>
      </c>
      <c r="E26" s="3" t="s">
        <v>0</v>
      </c>
      <c r="F26" s="25"/>
      <c r="I26" s="29"/>
    </row>
    <row r="27" spans="1:12" x14ac:dyDescent="0.25">
      <c r="A27" s="4" t="s">
        <v>1513</v>
      </c>
      <c r="B27" s="7">
        <v>150</v>
      </c>
      <c r="C27" s="6" t="s">
        <v>11</v>
      </c>
      <c r="D27" s="6" t="s">
        <v>16</v>
      </c>
      <c r="E27" s="3" t="s">
        <v>5</v>
      </c>
      <c r="F27" s="2" t="s">
        <v>1514</v>
      </c>
      <c r="I27" s="29"/>
    </row>
    <row r="28" spans="1:12" x14ac:dyDescent="0.25">
      <c r="A28" s="4" t="s">
        <v>797</v>
      </c>
      <c r="B28" s="7">
        <v>150</v>
      </c>
      <c r="C28" s="6" t="s">
        <v>11</v>
      </c>
      <c r="D28" s="6" t="s">
        <v>16</v>
      </c>
      <c r="E28" s="3" t="s">
        <v>2</v>
      </c>
      <c r="F28" s="2"/>
      <c r="I28" s="29"/>
    </row>
    <row r="29" spans="1:12" x14ac:dyDescent="0.25">
      <c r="A29" s="8" t="s">
        <v>1515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x14ac:dyDescent="0.25">
      <c r="A30" s="4" t="s">
        <v>1516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x14ac:dyDescent="0.25">
      <c r="A31" s="4" t="s">
        <v>1517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12" x14ac:dyDescent="0.25">
      <c r="A32" s="15" t="s">
        <v>1518</v>
      </c>
      <c r="B32" s="7">
        <v>100</v>
      </c>
      <c r="C32" s="19" t="s">
        <v>13</v>
      </c>
      <c r="D32" s="19" t="s">
        <v>16</v>
      </c>
      <c r="E32" s="3" t="s">
        <v>0</v>
      </c>
      <c r="F32" s="2"/>
    </row>
    <row r="33" spans="1:6" x14ac:dyDescent="0.25">
      <c r="A33" s="15" t="s">
        <v>868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x14ac:dyDescent="0.25">
      <c r="A34" s="5" t="s">
        <v>1519</v>
      </c>
      <c r="B34" s="7">
        <v>100</v>
      </c>
      <c r="C34" s="6" t="s">
        <v>13</v>
      </c>
      <c r="D34" s="6" t="s">
        <v>4</v>
      </c>
      <c r="E34" s="3" t="s">
        <v>0</v>
      </c>
      <c r="F34" s="2"/>
    </row>
    <row r="35" spans="1:6" x14ac:dyDescent="0.25">
      <c r="A35" s="5" t="s">
        <v>1520</v>
      </c>
      <c r="B35" s="7">
        <v>100</v>
      </c>
      <c r="C35" s="19" t="s">
        <v>13</v>
      </c>
      <c r="D35" s="19" t="s">
        <v>4</v>
      </c>
      <c r="E35" s="3" t="s">
        <v>0</v>
      </c>
      <c r="F35" s="2"/>
    </row>
    <row r="36" spans="1:6" x14ac:dyDescent="0.25">
      <c r="A36" s="5" t="s">
        <v>1521</v>
      </c>
      <c r="B36" s="7">
        <v>100</v>
      </c>
      <c r="C36" s="19" t="s">
        <v>13</v>
      </c>
      <c r="D36" s="19" t="s">
        <v>16</v>
      </c>
      <c r="E36" s="3" t="s">
        <v>0</v>
      </c>
      <c r="F36" s="2" t="s">
        <v>1522</v>
      </c>
    </row>
    <row r="37" spans="1:6" x14ac:dyDescent="0.25">
      <c r="A37" s="5" t="s">
        <v>1523</v>
      </c>
      <c r="B37" s="7">
        <v>150</v>
      </c>
      <c r="C37" s="19" t="s">
        <v>11</v>
      </c>
      <c r="D37" s="6" t="s">
        <v>4</v>
      </c>
      <c r="E37" s="3" t="s">
        <v>5</v>
      </c>
      <c r="F37" s="2" t="s">
        <v>1312</v>
      </c>
    </row>
    <row r="38" spans="1:6" x14ac:dyDescent="0.25">
      <c r="A38" s="5" t="s">
        <v>1524</v>
      </c>
      <c r="B38" s="7">
        <v>100</v>
      </c>
      <c r="C38" s="6" t="s">
        <v>13</v>
      </c>
      <c r="D38" s="6" t="s">
        <v>4</v>
      </c>
      <c r="E38" s="3" t="s">
        <v>0</v>
      </c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4"/>
      <c r="B47" s="7"/>
      <c r="C47" s="19"/>
      <c r="D47" s="19"/>
      <c r="E47" s="3"/>
      <c r="F47" s="2"/>
    </row>
    <row r="48" spans="1:6" x14ac:dyDescent="0.25">
      <c r="A48" s="75"/>
      <c r="B48" s="7"/>
      <c r="C48" s="19"/>
      <c r="D48" s="19"/>
      <c r="E48" s="3"/>
      <c r="F48" s="3"/>
    </row>
    <row r="49" spans="1:9" x14ac:dyDescent="0.25">
      <c r="A49" s="4"/>
      <c r="B49" s="17"/>
      <c r="C49" s="6"/>
      <c r="D49" s="6"/>
      <c r="E49" s="3"/>
      <c r="F49" s="25"/>
    </row>
    <row r="50" spans="1:9" x14ac:dyDescent="0.25">
      <c r="A50" s="4"/>
      <c r="B50" s="12"/>
      <c r="C50" s="19"/>
      <c r="D50" s="19"/>
      <c r="E50" s="3"/>
      <c r="F50" s="2"/>
    </row>
    <row r="51" spans="1:9" x14ac:dyDescent="0.25">
      <c r="A51" s="4"/>
      <c r="B51" s="7"/>
      <c r="C51" s="19"/>
      <c r="D51" s="19"/>
      <c r="E51" s="3"/>
      <c r="F51" s="2"/>
    </row>
    <row r="52" spans="1:9" x14ac:dyDescent="0.25">
      <c r="A52" s="33"/>
      <c r="B52" s="7"/>
      <c r="C52" s="19"/>
      <c r="D52" s="19"/>
      <c r="E52" s="3"/>
      <c r="F52" s="2"/>
    </row>
    <row r="53" spans="1:9" x14ac:dyDescent="0.25">
      <c r="A53" s="4"/>
      <c r="B53" s="7"/>
      <c r="C53" s="19"/>
      <c r="D53" s="19"/>
      <c r="E53" s="3"/>
      <c r="F53" s="2"/>
    </row>
    <row r="54" spans="1:9" x14ac:dyDescent="0.25">
      <c r="A54" s="59"/>
      <c r="B54" s="60"/>
      <c r="C54" s="61"/>
      <c r="D54" s="61"/>
      <c r="E54" s="62"/>
      <c r="F54" s="63"/>
    </row>
    <row r="55" spans="1:9" x14ac:dyDescent="0.25">
      <c r="A55" s="296"/>
      <c r="B55" s="296"/>
      <c r="C55" s="296"/>
      <c r="D55" s="296"/>
      <c r="E55" s="296"/>
      <c r="F55" s="296"/>
      <c r="G55" s="296"/>
      <c r="H55" s="296"/>
      <c r="I55" s="296"/>
    </row>
    <row r="56" spans="1:9" ht="15" customHeight="1" x14ac:dyDescent="0.25">
      <c r="A56" s="64" t="s">
        <v>10</v>
      </c>
      <c r="B56" s="64">
        <f>COUNTIF($C$3:$C$55,H1)</f>
        <v>2</v>
      </c>
      <c r="C56" s="65">
        <f>SUMIF($C$3:$C$55,H1,$B$3:$B$55)</f>
        <v>1200</v>
      </c>
      <c r="D56" s="64"/>
      <c r="E56" s="64" t="s">
        <v>19</v>
      </c>
      <c r="F56" s="65">
        <f>SUMIF($D$3:$D$47,I1,$B$3:$B$47)</f>
        <v>3500</v>
      </c>
    </row>
    <row r="57" spans="1:9" ht="15" customHeight="1" x14ac:dyDescent="0.25">
      <c r="A57" s="35" t="s">
        <v>11</v>
      </c>
      <c r="B57" s="35">
        <f>COUNTIF($C$3:$C$55,H2)</f>
        <v>11</v>
      </c>
      <c r="C57" s="36">
        <f>SUMIF($C$3:$C$55,H2,$B$3:$B$55)</f>
        <v>1650</v>
      </c>
      <c r="D57" s="35"/>
      <c r="E57" s="35" t="s">
        <v>18</v>
      </c>
      <c r="F57" s="36">
        <f>SUMIF($D$3:$D$47,I2,$B$3:$B$47)</f>
        <v>1650</v>
      </c>
    </row>
    <row r="58" spans="1:9" ht="15" customHeight="1" x14ac:dyDescent="0.25">
      <c r="A58" s="35" t="s">
        <v>29</v>
      </c>
      <c r="B58" s="35">
        <f>COUNTIF($C$3:$C$55,H3)</f>
        <v>23</v>
      </c>
      <c r="C58" s="36">
        <f>SUMIF($C$3:$C$55,H3,$B$3:$B$55)</f>
        <v>2300</v>
      </c>
      <c r="D58" s="35"/>
      <c r="E58" s="37" t="s">
        <v>27</v>
      </c>
      <c r="F58" s="36">
        <f>SUMIF($D$3:$D$47,I4,$B$3:$B$47)</f>
        <v>0</v>
      </c>
    </row>
    <row r="59" spans="1:9" ht="15" customHeight="1" x14ac:dyDescent="0.25">
      <c r="A59" s="35" t="s">
        <v>8</v>
      </c>
      <c r="B59" s="35">
        <f>COUNTIF($C$3:$C$55,H4)</f>
        <v>0</v>
      </c>
      <c r="C59" s="36">
        <f>SUMIF($C$3:$C$55,H4,$B$3:$B$55)</f>
        <v>0</v>
      </c>
      <c r="D59" s="35"/>
      <c r="E59" s="35" t="s">
        <v>21</v>
      </c>
      <c r="F59" s="36">
        <f>SUM(B58*140-C58+B59*120)</f>
        <v>920</v>
      </c>
    </row>
    <row r="60" spans="1:9" x14ac:dyDescent="0.25">
      <c r="A60" s="35" t="s">
        <v>7</v>
      </c>
      <c r="B60" s="35">
        <f>COUNTIF($C$3:$C$55,H5)</f>
        <v>0</v>
      </c>
      <c r="C60" s="36">
        <f>SUMIF($C$3:$C$55,H5,$B$3:$B$55)</f>
        <v>0</v>
      </c>
      <c r="D60" s="35"/>
      <c r="E60" s="35" t="s">
        <v>20</v>
      </c>
      <c r="F60" s="36">
        <f>SUM(F57+F59)</f>
        <v>2570</v>
      </c>
    </row>
    <row r="61" spans="1:9" x14ac:dyDescent="0.25">
      <c r="A61" s="38" t="s">
        <v>23</v>
      </c>
      <c r="B61" s="38">
        <f>SUM(B56:B60)</f>
        <v>36</v>
      </c>
      <c r="C61" s="39">
        <f>SUM(C56:C60)</f>
        <v>5150</v>
      </c>
      <c r="D61" s="38"/>
      <c r="E61" s="40" t="s">
        <v>30</v>
      </c>
      <c r="F61" s="41">
        <f>SUM(C61+F59)</f>
        <v>6070</v>
      </c>
    </row>
    <row r="62" spans="1:9" x14ac:dyDescent="0.25">
      <c r="A62" s="35" t="s">
        <v>25</v>
      </c>
      <c r="B62" s="38">
        <f>COUNTIF($E$3:$E$55,H6)</f>
        <v>23</v>
      </c>
      <c r="C62" s="293"/>
      <c r="D62" s="293"/>
      <c r="E62" s="293"/>
      <c r="F62" s="293"/>
    </row>
    <row r="63" spans="1:9" x14ac:dyDescent="0.25">
      <c r="A63" s="35" t="s">
        <v>31</v>
      </c>
      <c r="B63" s="38">
        <f>COUNTIF(E3:E55,H9)</f>
        <v>0</v>
      </c>
      <c r="C63" s="293"/>
      <c r="D63" s="293"/>
      <c r="E63" s="293"/>
      <c r="F63" s="293"/>
    </row>
    <row r="64" spans="1:9" x14ac:dyDescent="0.25">
      <c r="A64" s="35" t="s">
        <v>33</v>
      </c>
      <c r="B64" s="38">
        <f>COUNTIF(E3:E55,H10)</f>
        <v>0</v>
      </c>
      <c r="C64" s="293"/>
      <c r="D64" s="293"/>
      <c r="E64" s="293"/>
      <c r="F64" s="293"/>
    </row>
    <row r="65" spans="1:6" x14ac:dyDescent="0.25">
      <c r="A65" s="35" t="s">
        <v>24</v>
      </c>
      <c r="B65" s="38">
        <f>COUNTIF($E$3:$E$55,H7)</f>
        <v>9</v>
      </c>
      <c r="C65" s="293"/>
      <c r="D65" s="293"/>
      <c r="E65" s="293"/>
      <c r="F65" s="293"/>
    </row>
    <row r="66" spans="1:6" x14ac:dyDescent="0.25">
      <c r="A66" s="35" t="s">
        <v>26</v>
      </c>
      <c r="B66" s="38">
        <f>COUNTIF($E$3:$E$55,H8)</f>
        <v>4</v>
      </c>
      <c r="C66" s="293"/>
      <c r="D66" s="293"/>
      <c r="E66" s="293"/>
      <c r="F66" s="293"/>
    </row>
    <row r="67" spans="1:6" x14ac:dyDescent="0.25">
      <c r="A67" s="29"/>
      <c r="B67" s="29"/>
      <c r="C67" s="29"/>
      <c r="D67" s="29"/>
      <c r="E67" s="34"/>
      <c r="F67" s="34"/>
    </row>
    <row r="92" spans="6:6" x14ac:dyDescent="0.25">
      <c r="F92" s="1" t="s">
        <v>387</v>
      </c>
    </row>
  </sheetData>
  <mergeCells count="4">
    <mergeCell ref="A1:D1"/>
    <mergeCell ref="E1:F1"/>
    <mergeCell ref="A55:I55"/>
    <mergeCell ref="C62:F66"/>
  </mergeCells>
  <dataValidations count="3">
    <dataValidation type="list" allowBlank="1" showInputMessage="1" showErrorMessage="1" sqref="C3:C54">
      <formula1>$H$1:$H$5</formula1>
    </dataValidation>
    <dataValidation type="list" allowBlank="1" showInputMessage="1" showErrorMessage="1" sqref="D3:D54">
      <formula1>$I$1:$I$3</formula1>
    </dataValidation>
    <dataValidation type="list" allowBlank="1" showInputMessage="1" showErrorMessage="1" sqref="E3:E54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10" workbookViewId="0">
      <selection activeCell="A35" sqref="A3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1525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1526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1527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1528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1529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1227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1380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x14ac:dyDescent="0.25">
      <c r="A9" s="66" t="s">
        <v>1534</v>
      </c>
      <c r="B9" s="17">
        <v>100</v>
      </c>
      <c r="C9" s="6" t="s">
        <v>13</v>
      </c>
      <c r="D9" s="6" t="s">
        <v>16</v>
      </c>
      <c r="E9" s="3" t="s">
        <v>0</v>
      </c>
      <c r="F9" s="9"/>
      <c r="G9" s="30"/>
      <c r="H9" s="56" t="s">
        <v>32</v>
      </c>
      <c r="I9" s="58"/>
      <c r="J9" s="55"/>
      <c r="K9" s="55"/>
      <c r="L9" s="55"/>
    </row>
    <row r="10" spans="1:12" x14ac:dyDescent="0.25">
      <c r="A10" s="4" t="s">
        <v>1538</v>
      </c>
      <c r="B10" s="22">
        <v>100</v>
      </c>
      <c r="C10" s="6" t="s">
        <v>13</v>
      </c>
      <c r="D10" s="6" t="s">
        <v>16</v>
      </c>
      <c r="E10" s="3" t="s">
        <v>0</v>
      </c>
      <c r="F10" s="16" t="s">
        <v>1542</v>
      </c>
      <c r="G10" s="30"/>
      <c r="H10" s="30"/>
      <c r="I10" s="30"/>
      <c r="J10" s="55"/>
      <c r="K10" s="55"/>
      <c r="L10" s="55"/>
    </row>
    <row r="11" spans="1:12" x14ac:dyDescent="0.25">
      <c r="A11" s="8" t="s">
        <v>1531</v>
      </c>
      <c r="B11" s="23">
        <v>100</v>
      </c>
      <c r="C11" s="54" t="s">
        <v>13</v>
      </c>
      <c r="D11" s="54" t="s">
        <v>16</v>
      </c>
      <c r="E11" s="25" t="s">
        <v>0</v>
      </c>
      <c r="F11" s="16"/>
      <c r="G11" s="30"/>
      <c r="H11" s="31"/>
      <c r="I11" s="30"/>
      <c r="J11" s="55"/>
      <c r="K11" s="55"/>
      <c r="L11" s="55"/>
    </row>
    <row r="12" spans="1:12" s="70" customFormat="1" x14ac:dyDescent="0.25">
      <c r="A12" s="4" t="s">
        <v>1532</v>
      </c>
      <c r="B12" s="22">
        <v>100</v>
      </c>
      <c r="C12" s="6" t="s">
        <v>13</v>
      </c>
      <c r="D12" s="6" t="s">
        <v>16</v>
      </c>
      <c r="E12" s="3" t="s">
        <v>0</v>
      </c>
      <c r="F12" s="16"/>
      <c r="G12" s="68"/>
      <c r="H12" s="68"/>
      <c r="I12" s="68"/>
      <c r="J12" s="69"/>
      <c r="K12" s="69"/>
      <c r="L12" s="69"/>
    </row>
    <row r="13" spans="1:12" x14ac:dyDescent="0.25">
      <c r="A13" s="4" t="s">
        <v>1533</v>
      </c>
      <c r="B13" s="22">
        <v>0</v>
      </c>
      <c r="C13" s="6" t="s">
        <v>11</v>
      </c>
      <c r="D13" s="6" t="s">
        <v>17</v>
      </c>
      <c r="E13" s="3" t="s">
        <v>2</v>
      </c>
      <c r="F13" s="3" t="s">
        <v>1541</v>
      </c>
      <c r="G13" s="30"/>
      <c r="H13" s="30"/>
      <c r="I13" s="30"/>
      <c r="J13" s="55"/>
      <c r="K13" s="55"/>
      <c r="L13" s="55"/>
    </row>
    <row r="14" spans="1:12" x14ac:dyDescent="0.25">
      <c r="A14" s="88" t="s">
        <v>1535</v>
      </c>
      <c r="B14" s="86">
        <v>150</v>
      </c>
      <c r="C14" s="78" t="s">
        <v>11</v>
      </c>
      <c r="D14" s="78" t="s">
        <v>16</v>
      </c>
      <c r="E14" s="79" t="s">
        <v>2</v>
      </c>
      <c r="F14" s="85"/>
      <c r="G14" s="30"/>
      <c r="H14" s="30"/>
      <c r="I14" s="30"/>
      <c r="J14" s="55"/>
      <c r="K14" s="55"/>
      <c r="L14" s="55"/>
    </row>
    <row r="15" spans="1:12" s="82" customFormat="1" x14ac:dyDescent="0.25">
      <c r="A15" s="8" t="s">
        <v>1536</v>
      </c>
      <c r="B15" s="86">
        <v>100</v>
      </c>
      <c r="C15" s="54" t="s">
        <v>13</v>
      </c>
      <c r="D15" s="54" t="s">
        <v>16</v>
      </c>
      <c r="E15" s="25" t="s">
        <v>0</v>
      </c>
      <c r="F15" s="25"/>
      <c r="G15" s="80"/>
      <c r="H15" s="80"/>
      <c r="I15" s="80"/>
      <c r="J15" s="81"/>
      <c r="K15" s="81"/>
      <c r="L15" s="81"/>
    </row>
    <row r="16" spans="1:12" s="70" customFormat="1" x14ac:dyDescent="0.25">
      <c r="A16" s="84" t="s">
        <v>1537</v>
      </c>
      <c r="B16" s="22">
        <v>100</v>
      </c>
      <c r="C16" s="6" t="s">
        <v>13</v>
      </c>
      <c r="D16" s="6" t="s">
        <v>16</v>
      </c>
      <c r="E16" s="3" t="s">
        <v>0</v>
      </c>
      <c r="F16" s="3"/>
      <c r="G16" s="68"/>
      <c r="H16" s="68"/>
      <c r="I16" s="68"/>
      <c r="J16" s="69"/>
      <c r="K16" s="69"/>
      <c r="L16" s="69"/>
    </row>
    <row r="17" spans="1:12" x14ac:dyDescent="0.25">
      <c r="A17" s="4" t="s">
        <v>1530</v>
      </c>
      <c r="B17" s="7">
        <v>100</v>
      </c>
      <c r="C17" s="6" t="s">
        <v>13</v>
      </c>
      <c r="D17" s="6" t="s">
        <v>4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x14ac:dyDescent="0.25">
      <c r="A18" s="4" t="s">
        <v>1539</v>
      </c>
      <c r="B18" s="7">
        <v>100</v>
      </c>
      <c r="C18" s="6" t="s">
        <v>13</v>
      </c>
      <c r="D18" s="6" t="s">
        <v>16</v>
      </c>
      <c r="E18" s="3" t="s">
        <v>0</v>
      </c>
      <c r="F18" s="3" t="s">
        <v>1542</v>
      </c>
      <c r="G18" s="30"/>
      <c r="H18" s="30"/>
      <c r="I18" s="30"/>
      <c r="J18" s="55"/>
      <c r="K18" s="55"/>
      <c r="L18" s="55"/>
    </row>
    <row r="19" spans="1:12" x14ac:dyDescent="0.25">
      <c r="A19" s="8" t="s">
        <v>1540</v>
      </c>
      <c r="B19" s="12">
        <v>150</v>
      </c>
      <c r="C19" s="54" t="s">
        <v>11</v>
      </c>
      <c r="D19" s="54" t="s">
        <v>16</v>
      </c>
      <c r="E19" s="25" t="s">
        <v>2</v>
      </c>
      <c r="F19" s="25"/>
      <c r="G19" s="30"/>
      <c r="H19" s="30"/>
      <c r="I19" s="30"/>
    </row>
    <row r="20" spans="1:12" x14ac:dyDescent="0.25">
      <c r="A20" s="13" t="s">
        <v>1543</v>
      </c>
      <c r="B20" s="11">
        <v>100</v>
      </c>
      <c r="C20" s="52" t="s">
        <v>13</v>
      </c>
      <c r="D20" s="52" t="s">
        <v>16</v>
      </c>
      <c r="E20" s="10" t="s">
        <v>0</v>
      </c>
      <c r="F20" s="10"/>
      <c r="I20" s="29"/>
    </row>
    <row r="21" spans="1:12" x14ac:dyDescent="0.25">
      <c r="A21" s="4" t="s">
        <v>1544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x14ac:dyDescent="0.25">
      <c r="A22" s="4" t="s">
        <v>1545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x14ac:dyDescent="0.25">
      <c r="A23" s="4" t="s">
        <v>1546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x14ac:dyDescent="0.25">
      <c r="A24" s="4" t="s">
        <v>1547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x14ac:dyDescent="0.25">
      <c r="A25" s="4" t="s">
        <v>1548</v>
      </c>
      <c r="B25" s="7">
        <v>100</v>
      </c>
      <c r="C25" s="6" t="s">
        <v>13</v>
      </c>
      <c r="D25" s="6" t="s">
        <v>4</v>
      </c>
      <c r="E25" s="3" t="s">
        <v>0</v>
      </c>
      <c r="F25" s="25"/>
      <c r="I25" s="29"/>
    </row>
    <row r="26" spans="1:12" x14ac:dyDescent="0.25">
      <c r="A26" s="4" t="s">
        <v>1549</v>
      </c>
      <c r="B26" s="7">
        <v>100</v>
      </c>
      <c r="C26" s="6" t="s">
        <v>13</v>
      </c>
      <c r="D26" s="6" t="s">
        <v>16</v>
      </c>
      <c r="E26" s="3" t="s">
        <v>0</v>
      </c>
      <c r="F26" s="2"/>
      <c r="I26" s="29"/>
    </row>
    <row r="27" spans="1:12" x14ac:dyDescent="0.25">
      <c r="A27" s="4" t="s">
        <v>1550</v>
      </c>
      <c r="B27" s="7">
        <v>150</v>
      </c>
      <c r="C27" s="6" t="s">
        <v>11</v>
      </c>
      <c r="D27" s="6" t="s">
        <v>16</v>
      </c>
      <c r="E27" s="3" t="s">
        <v>2</v>
      </c>
      <c r="F27" s="2"/>
      <c r="I27" s="29"/>
    </row>
    <row r="28" spans="1:12" x14ac:dyDescent="0.25">
      <c r="A28" s="8" t="s">
        <v>1551</v>
      </c>
      <c r="B28" s="7">
        <v>150</v>
      </c>
      <c r="C28" s="6" t="s">
        <v>11</v>
      </c>
      <c r="D28" s="6" t="s">
        <v>16</v>
      </c>
      <c r="E28" s="3" t="s">
        <v>2</v>
      </c>
      <c r="F28" s="2"/>
    </row>
    <row r="29" spans="1:12" x14ac:dyDescent="0.25">
      <c r="A29" s="4" t="s">
        <v>1552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x14ac:dyDescent="0.25">
      <c r="A30" s="4" t="s">
        <v>1553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x14ac:dyDescent="0.25">
      <c r="A31" s="15" t="s">
        <v>1554</v>
      </c>
      <c r="B31" s="7">
        <v>150</v>
      </c>
      <c r="C31" s="19" t="s">
        <v>11</v>
      </c>
      <c r="D31" s="19" t="s">
        <v>16</v>
      </c>
      <c r="E31" s="3" t="s">
        <v>5</v>
      </c>
      <c r="F31" s="2"/>
    </row>
    <row r="32" spans="1:12" x14ac:dyDescent="0.25">
      <c r="A32" s="15" t="s">
        <v>1555</v>
      </c>
      <c r="B32" s="7">
        <v>150</v>
      </c>
      <c r="C32" s="6" t="s">
        <v>11</v>
      </c>
      <c r="D32" s="6" t="s">
        <v>4</v>
      </c>
      <c r="E32" s="3" t="s">
        <v>2</v>
      </c>
      <c r="F32" s="2"/>
    </row>
    <row r="33" spans="1:6" x14ac:dyDescent="0.25">
      <c r="A33" s="5" t="s">
        <v>1556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x14ac:dyDescent="0.25">
      <c r="A34" s="5" t="s">
        <v>1557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x14ac:dyDescent="0.25">
      <c r="A35" s="5" t="s">
        <v>1558</v>
      </c>
      <c r="B35" s="7">
        <v>150</v>
      </c>
      <c r="C35" s="6" t="s">
        <v>11</v>
      </c>
      <c r="D35" s="6" t="s">
        <v>16</v>
      </c>
      <c r="E35" s="3" t="s">
        <v>2</v>
      </c>
      <c r="F35" s="2"/>
    </row>
    <row r="36" spans="1:6" x14ac:dyDescent="0.25">
      <c r="A36" s="5" t="s">
        <v>1559</v>
      </c>
      <c r="B36" s="7">
        <v>150</v>
      </c>
      <c r="C36" s="19" t="s">
        <v>11</v>
      </c>
      <c r="D36" s="6" t="s">
        <v>16</v>
      </c>
      <c r="E36" s="3" t="s">
        <v>5</v>
      </c>
      <c r="F36" s="2" t="s">
        <v>1564</v>
      </c>
    </row>
    <row r="37" spans="1:6" x14ac:dyDescent="0.25">
      <c r="A37" s="5" t="s">
        <v>1560</v>
      </c>
      <c r="B37" s="7">
        <v>150</v>
      </c>
      <c r="C37" s="6" t="s">
        <v>11</v>
      </c>
      <c r="D37" s="6" t="s">
        <v>16</v>
      </c>
      <c r="E37" s="3" t="s">
        <v>2</v>
      </c>
      <c r="F37" s="2"/>
    </row>
    <row r="38" spans="1:6" x14ac:dyDescent="0.25">
      <c r="A38" s="5" t="s">
        <v>1561</v>
      </c>
      <c r="B38" s="7">
        <v>150</v>
      </c>
      <c r="C38" s="19" t="s">
        <v>11</v>
      </c>
      <c r="D38" s="19" t="s">
        <v>16</v>
      </c>
      <c r="E38" s="3" t="s">
        <v>2</v>
      </c>
      <c r="F38" s="2"/>
    </row>
    <row r="39" spans="1:6" x14ac:dyDescent="0.25">
      <c r="A39" s="5" t="s">
        <v>1562</v>
      </c>
      <c r="B39" s="7">
        <v>150</v>
      </c>
      <c r="C39" s="19" t="s">
        <v>11</v>
      </c>
      <c r="D39" s="19" t="s">
        <v>16</v>
      </c>
      <c r="E39" s="3" t="s">
        <v>5</v>
      </c>
      <c r="F39" s="2" t="s">
        <v>1312</v>
      </c>
    </row>
    <row r="40" spans="1:6" x14ac:dyDescent="0.25">
      <c r="A40" s="5" t="s">
        <v>1563</v>
      </c>
      <c r="B40" s="7">
        <v>100</v>
      </c>
      <c r="C40" s="19" t="s">
        <v>11</v>
      </c>
      <c r="D40" s="19" t="s">
        <v>4</v>
      </c>
      <c r="E40" s="3" t="s">
        <v>0</v>
      </c>
      <c r="F40" s="2"/>
    </row>
    <row r="41" spans="1:6" x14ac:dyDescent="0.25">
      <c r="A41" s="5" t="s">
        <v>1565</v>
      </c>
      <c r="B41" s="7">
        <v>100</v>
      </c>
      <c r="C41" s="19" t="s">
        <v>11</v>
      </c>
      <c r="D41" s="19" t="s">
        <v>16</v>
      </c>
      <c r="E41" s="3" t="s">
        <v>0</v>
      </c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4"/>
      <c r="B46" s="7"/>
      <c r="C46" s="19"/>
      <c r="D46" s="19"/>
      <c r="E46" s="3"/>
      <c r="F46" s="2"/>
    </row>
    <row r="47" spans="1:6" x14ac:dyDescent="0.25">
      <c r="A47" s="75"/>
      <c r="B47" s="7"/>
      <c r="C47" s="19"/>
      <c r="D47" s="19"/>
      <c r="E47" s="3"/>
      <c r="F47" s="3"/>
    </row>
    <row r="48" spans="1:6" x14ac:dyDescent="0.25">
      <c r="A48" s="4"/>
      <c r="B48" s="17"/>
      <c r="C48" s="6"/>
      <c r="D48" s="6"/>
      <c r="E48" s="3"/>
      <c r="F48" s="25"/>
    </row>
    <row r="49" spans="1:9" x14ac:dyDescent="0.25">
      <c r="A49" s="4"/>
      <c r="B49" s="12"/>
      <c r="C49" s="19"/>
      <c r="D49" s="19"/>
      <c r="E49" s="3"/>
      <c r="F49" s="2"/>
    </row>
    <row r="50" spans="1:9" x14ac:dyDescent="0.25">
      <c r="A50" s="4"/>
      <c r="B50" s="7"/>
      <c r="C50" s="19"/>
      <c r="D50" s="19"/>
      <c r="E50" s="3"/>
      <c r="F50" s="2"/>
    </row>
    <row r="51" spans="1:9" x14ac:dyDescent="0.25">
      <c r="A51" s="33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59"/>
      <c r="B53" s="60"/>
      <c r="C53" s="61"/>
      <c r="D53" s="61"/>
      <c r="E53" s="62"/>
      <c r="F53" s="63"/>
    </row>
    <row r="54" spans="1:9" x14ac:dyDescent="0.25">
      <c r="A54" s="296"/>
      <c r="B54" s="296"/>
      <c r="C54" s="296"/>
      <c r="D54" s="296"/>
      <c r="E54" s="296"/>
      <c r="F54" s="296"/>
      <c r="G54" s="296"/>
      <c r="H54" s="296"/>
      <c r="I54" s="296"/>
    </row>
    <row r="55" spans="1:9" ht="15" customHeight="1" x14ac:dyDescent="0.25">
      <c r="A55" s="64" t="s">
        <v>10</v>
      </c>
      <c r="B55" s="64">
        <f>COUNTIF($C$3:$C$54,H1)</f>
        <v>0</v>
      </c>
      <c r="C55" s="65">
        <f>SUMIF($C$3:$C$54,H1,$B$3:$B$54)</f>
        <v>0</v>
      </c>
      <c r="D55" s="64"/>
      <c r="E55" s="64" t="s">
        <v>19</v>
      </c>
      <c r="F55" s="65">
        <f>SUMIF($D$3:$D$46,I1,$B$3:$B$46)</f>
        <v>4000</v>
      </c>
    </row>
    <row r="56" spans="1:9" ht="15" customHeight="1" x14ac:dyDescent="0.25">
      <c r="A56" s="35" t="s">
        <v>11</v>
      </c>
      <c r="B56" s="35">
        <f>COUNTIF($C$3:$C$54,H2)</f>
        <v>18</v>
      </c>
      <c r="C56" s="36">
        <f>SUMIF($C$3:$C$54,H2,$B$3:$B$54)</f>
        <v>2450</v>
      </c>
      <c r="D56" s="35"/>
      <c r="E56" s="35" t="s">
        <v>18</v>
      </c>
      <c r="F56" s="36">
        <f>SUMIF($D$3:$D$46,I2,$B$3:$B$46)</f>
        <v>550</v>
      </c>
    </row>
    <row r="57" spans="1:9" ht="15" customHeight="1" x14ac:dyDescent="0.25">
      <c r="A57" s="35" t="s">
        <v>29</v>
      </c>
      <c r="B57" s="35">
        <f>COUNTIF($C$3:$C$54,H3)</f>
        <v>21</v>
      </c>
      <c r="C57" s="36">
        <f>SUMIF($C$3:$C$54,H3,$B$3:$B$54)</f>
        <v>2100</v>
      </c>
      <c r="D57" s="35"/>
      <c r="E57" s="37" t="s">
        <v>27</v>
      </c>
      <c r="F57" s="36">
        <f>SUMIF($D$3:$D$46,I4,$B$3:$B$46)</f>
        <v>0</v>
      </c>
    </row>
    <row r="58" spans="1:9" ht="15" customHeight="1" x14ac:dyDescent="0.25">
      <c r="A58" s="35" t="s">
        <v>8</v>
      </c>
      <c r="B58" s="35">
        <f>COUNTIF($C$3:$C$54,H4)</f>
        <v>0</v>
      </c>
      <c r="C58" s="36">
        <f>SUMIF($C$3:$C$54,H4,$B$3:$B$54)</f>
        <v>0</v>
      </c>
      <c r="D58" s="35"/>
      <c r="E58" s="35" t="s">
        <v>21</v>
      </c>
      <c r="F58" s="36">
        <f>SUM(B57*140-C57+B58*120)</f>
        <v>840</v>
      </c>
    </row>
    <row r="59" spans="1:9" x14ac:dyDescent="0.25">
      <c r="A59" s="35" t="s">
        <v>7</v>
      </c>
      <c r="B59" s="35">
        <f>COUNTIF($C$3:$C$54,H5)</f>
        <v>0</v>
      </c>
      <c r="C59" s="36">
        <f>SUMIF($C$3:$C$54,H5,$B$3:$B$54)</f>
        <v>0</v>
      </c>
      <c r="D59" s="35"/>
      <c r="E59" s="35" t="s">
        <v>20</v>
      </c>
      <c r="F59" s="36">
        <f>SUM(F56+F58)</f>
        <v>1390</v>
      </c>
    </row>
    <row r="60" spans="1:9" x14ac:dyDescent="0.25">
      <c r="A60" s="38" t="s">
        <v>23</v>
      </c>
      <c r="B60" s="38">
        <f>SUM(B55:B59)</f>
        <v>39</v>
      </c>
      <c r="C60" s="39">
        <f>SUM(C55:C59)</f>
        <v>4550</v>
      </c>
      <c r="D60" s="38"/>
      <c r="E60" s="40" t="s">
        <v>30</v>
      </c>
      <c r="F60" s="41">
        <f>SUM(C60+F58)</f>
        <v>5390</v>
      </c>
    </row>
    <row r="61" spans="1:9" x14ac:dyDescent="0.25">
      <c r="A61" s="35" t="s">
        <v>25</v>
      </c>
      <c r="B61" s="38">
        <f>COUNTIF($E$3:$E$54,H6)</f>
        <v>23</v>
      </c>
      <c r="C61" s="293"/>
      <c r="D61" s="293"/>
      <c r="E61" s="293"/>
      <c r="F61" s="293"/>
    </row>
    <row r="62" spans="1:9" x14ac:dyDescent="0.25">
      <c r="A62" s="35" t="s">
        <v>31</v>
      </c>
      <c r="B62" s="38">
        <f>COUNTIF(E3:E54,#REF!)</f>
        <v>0</v>
      </c>
      <c r="C62" s="293"/>
      <c r="D62" s="293"/>
      <c r="E62" s="293"/>
      <c r="F62" s="293"/>
    </row>
    <row r="63" spans="1:9" x14ac:dyDescent="0.25">
      <c r="A63" s="35" t="s">
        <v>33</v>
      </c>
      <c r="B63" s="38">
        <f>COUNTIF(E3:E54,H9)</f>
        <v>0</v>
      </c>
      <c r="C63" s="293"/>
      <c r="D63" s="293"/>
      <c r="E63" s="293"/>
      <c r="F63" s="293"/>
    </row>
    <row r="64" spans="1:9" x14ac:dyDescent="0.25">
      <c r="A64" s="35" t="s">
        <v>24</v>
      </c>
      <c r="B64" s="38">
        <f>COUNTIF($E$3:$E$54,H7)</f>
        <v>13</v>
      </c>
      <c r="C64" s="293"/>
      <c r="D64" s="293"/>
      <c r="E64" s="293"/>
      <c r="F64" s="293"/>
    </row>
    <row r="65" spans="1:6" x14ac:dyDescent="0.25">
      <c r="A65" s="35" t="s">
        <v>26</v>
      </c>
      <c r="B65" s="38">
        <f>COUNTIF($E$3:$E$54,H8)</f>
        <v>3</v>
      </c>
      <c r="C65" s="293"/>
      <c r="D65" s="293"/>
      <c r="E65" s="293"/>
      <c r="F65" s="293"/>
    </row>
    <row r="66" spans="1:6" x14ac:dyDescent="0.25">
      <c r="A66" s="29"/>
      <c r="B66" s="29"/>
      <c r="C66" s="29"/>
      <c r="D66" s="29"/>
      <c r="E66" s="34"/>
      <c r="F66" s="34"/>
    </row>
    <row r="91" spans="6:6" x14ac:dyDescent="0.25">
      <c r="F91" s="1" t="s">
        <v>387</v>
      </c>
    </row>
  </sheetData>
  <mergeCells count="4">
    <mergeCell ref="A1:D1"/>
    <mergeCell ref="E1:F1"/>
    <mergeCell ref="A54:I54"/>
    <mergeCell ref="C61:F65"/>
  </mergeCells>
  <dataValidations count="3">
    <dataValidation type="list" allowBlank="1" showInputMessage="1" showErrorMessage="1" sqref="E3:E53">
      <formula1>$H$6:$H$9</formula1>
    </dataValidation>
    <dataValidation type="list" allowBlank="1" showInputMessage="1" showErrorMessage="1" sqref="D3:D53">
      <formula1>$I$1:$I$3</formula1>
    </dataValidation>
    <dataValidation type="list" allowBlank="1" showInputMessage="1" showErrorMessage="1" sqref="C3:C53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43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19" workbookViewId="0">
      <selection activeCell="E40" sqref="E4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1566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1567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1568</v>
      </c>
      <c r="B4" s="22">
        <v>600</v>
      </c>
      <c r="C4" s="6" t="s">
        <v>12</v>
      </c>
      <c r="D4" s="6" t="s">
        <v>4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1569</v>
      </c>
      <c r="B5" s="22">
        <v>600</v>
      </c>
      <c r="C5" s="6" t="s">
        <v>12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1572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1570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1571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66" t="s">
        <v>1573</v>
      </c>
      <c r="B9" s="17">
        <v>100</v>
      </c>
      <c r="C9" s="6" t="s">
        <v>13</v>
      </c>
      <c r="D9" s="6" t="s">
        <v>4</v>
      </c>
      <c r="E9" s="3" t="s">
        <v>0</v>
      </c>
      <c r="F9" s="9" t="s">
        <v>1581</v>
      </c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1574</v>
      </c>
      <c r="B10" s="23">
        <v>150</v>
      </c>
      <c r="C10" s="54" t="s">
        <v>11</v>
      </c>
      <c r="D10" s="54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1575</v>
      </c>
      <c r="B11" s="22">
        <v>150</v>
      </c>
      <c r="C11" s="6" t="s">
        <v>11</v>
      </c>
      <c r="D11" s="6" t="s">
        <v>4</v>
      </c>
      <c r="E11" s="3" t="s">
        <v>2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1576</v>
      </c>
      <c r="B12" s="22">
        <v>100</v>
      </c>
      <c r="C12" s="6" t="s">
        <v>13</v>
      </c>
      <c r="D12" s="6" t="s">
        <v>4</v>
      </c>
      <c r="E12" s="3" t="s">
        <v>0</v>
      </c>
      <c r="F12" s="3" t="s">
        <v>1583</v>
      </c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1577</v>
      </c>
      <c r="B13" s="86">
        <v>150</v>
      </c>
      <c r="C13" s="78" t="s">
        <v>11</v>
      </c>
      <c r="D13" s="78" t="s">
        <v>4</v>
      </c>
      <c r="E13" s="79" t="s">
        <v>2</v>
      </c>
      <c r="F13" s="85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1578</v>
      </c>
      <c r="B14" s="86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1579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1580</v>
      </c>
      <c r="B16" s="7">
        <v>150</v>
      </c>
      <c r="C16" s="6" t="s">
        <v>11</v>
      </c>
      <c r="D16" s="6" t="s">
        <v>16</v>
      </c>
      <c r="E16" s="3" t="s">
        <v>5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1582</v>
      </c>
      <c r="B17" s="7">
        <v>150</v>
      </c>
      <c r="C17" s="6" t="s">
        <v>11</v>
      </c>
      <c r="D17" s="6" t="s">
        <v>16</v>
      </c>
      <c r="E17" s="3" t="s">
        <v>5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13" t="s">
        <v>1584</v>
      </c>
      <c r="B18" s="11">
        <v>150</v>
      </c>
      <c r="C18" s="52" t="s">
        <v>11</v>
      </c>
      <c r="D18" s="52" t="s">
        <v>16</v>
      </c>
      <c r="E18" s="10" t="s">
        <v>2</v>
      </c>
      <c r="F18" s="10"/>
      <c r="I18" s="29"/>
    </row>
    <row r="19" spans="1:12" ht="24.95" customHeight="1" x14ac:dyDescent="0.25">
      <c r="A19" s="4" t="s">
        <v>1585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1586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1587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1588</v>
      </c>
      <c r="B22" s="7">
        <v>100</v>
      </c>
      <c r="C22" s="6" t="s">
        <v>13</v>
      </c>
      <c r="D22" s="6" t="s">
        <v>4</v>
      </c>
      <c r="E22" s="3" t="s">
        <v>0</v>
      </c>
      <c r="F22" s="25"/>
      <c r="I22" s="29"/>
    </row>
    <row r="23" spans="1:12" ht="24.95" customHeight="1" x14ac:dyDescent="0.25">
      <c r="A23" s="4" t="s">
        <v>315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ht="24.95" customHeight="1" x14ac:dyDescent="0.25">
      <c r="A24" s="4" t="s">
        <v>1589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12" ht="24.95" customHeight="1" x14ac:dyDescent="0.25">
      <c r="A25" s="4" t="s">
        <v>1590</v>
      </c>
      <c r="B25" s="7">
        <v>100</v>
      </c>
      <c r="C25" s="6" t="s">
        <v>13</v>
      </c>
      <c r="D25" s="6" t="s">
        <v>16</v>
      </c>
      <c r="E25" s="3" t="s">
        <v>0</v>
      </c>
      <c r="F25" s="2"/>
      <c r="I25" s="29"/>
    </row>
    <row r="26" spans="1:12" ht="24.95" customHeight="1" x14ac:dyDescent="0.25">
      <c r="A26" s="8" t="s">
        <v>1591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1592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12" ht="24.95" customHeight="1" x14ac:dyDescent="0.25">
      <c r="A28" s="4" t="s">
        <v>1593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15" t="s">
        <v>1594</v>
      </c>
      <c r="B29" s="7">
        <v>100</v>
      </c>
      <c r="C29" s="19" t="s">
        <v>13</v>
      </c>
      <c r="D29" s="19" t="s">
        <v>16</v>
      </c>
      <c r="E29" s="3" t="s">
        <v>0</v>
      </c>
      <c r="F29" s="2"/>
    </row>
    <row r="30" spans="1:12" ht="24.95" customHeight="1" x14ac:dyDescent="0.25">
      <c r="A30" s="15" t="s">
        <v>1598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ht="24.95" customHeight="1" x14ac:dyDescent="0.25">
      <c r="A31" s="5" t="s">
        <v>1595</v>
      </c>
      <c r="B31" s="7">
        <v>150</v>
      </c>
      <c r="C31" s="6" t="s">
        <v>11</v>
      </c>
      <c r="D31" s="6" t="s">
        <v>16</v>
      </c>
      <c r="E31" s="3" t="s">
        <v>2</v>
      </c>
      <c r="F31" s="2"/>
    </row>
    <row r="32" spans="1:12" ht="24.95" customHeight="1" x14ac:dyDescent="0.25">
      <c r="A32" s="5" t="s">
        <v>1596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1599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840</v>
      </c>
      <c r="B34" s="7">
        <v>150</v>
      </c>
      <c r="C34" s="6" t="s">
        <v>11</v>
      </c>
      <c r="D34" s="6" t="s">
        <v>16</v>
      </c>
      <c r="E34" s="3" t="s">
        <v>2</v>
      </c>
      <c r="F34" s="2"/>
    </row>
    <row r="35" spans="1:6" ht="24.95" customHeight="1" x14ac:dyDescent="0.25">
      <c r="A35" s="5" t="s">
        <v>1597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1600</v>
      </c>
      <c r="B36" s="7">
        <v>150</v>
      </c>
      <c r="C36" s="19" t="s">
        <v>11</v>
      </c>
      <c r="D36" s="19" t="s">
        <v>16</v>
      </c>
      <c r="E36" s="3" t="s">
        <v>2</v>
      </c>
      <c r="F36" s="2"/>
    </row>
    <row r="37" spans="1:6" ht="24.95" customHeight="1" x14ac:dyDescent="0.25">
      <c r="A37" s="5" t="s">
        <v>839</v>
      </c>
      <c r="B37" s="7">
        <v>150</v>
      </c>
      <c r="C37" s="6" t="s">
        <v>11</v>
      </c>
      <c r="D37" s="6" t="s">
        <v>16</v>
      </c>
      <c r="E37" s="3" t="s">
        <v>2</v>
      </c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9" ht="24.95" customHeight="1" x14ac:dyDescent="0.25">
      <c r="A49" s="33"/>
      <c r="B49" s="7"/>
      <c r="C49" s="19"/>
      <c r="D49" s="19"/>
      <c r="E49" s="3"/>
      <c r="F49" s="2"/>
    </row>
    <row r="50" spans="1:9" ht="24.95" customHeight="1" x14ac:dyDescent="0.25">
      <c r="A50" s="4"/>
      <c r="B50" s="7"/>
      <c r="C50" s="19"/>
      <c r="D50" s="19"/>
      <c r="E50" s="3"/>
      <c r="F50" s="2"/>
    </row>
    <row r="51" spans="1:9" ht="24.95" customHeight="1" x14ac:dyDescent="0.25">
      <c r="A51" s="59"/>
      <c r="B51" s="60"/>
      <c r="C51" s="61"/>
      <c r="D51" s="61"/>
      <c r="E51" s="62"/>
      <c r="F51" s="63"/>
    </row>
    <row r="52" spans="1:9" ht="24.95" customHeight="1" x14ac:dyDescent="0.25">
      <c r="A52" s="296"/>
      <c r="B52" s="296"/>
      <c r="C52" s="296"/>
      <c r="D52" s="296"/>
      <c r="E52" s="296"/>
      <c r="F52" s="296"/>
      <c r="G52" s="296"/>
      <c r="H52" s="296"/>
      <c r="I52" s="296"/>
    </row>
    <row r="53" spans="1:9" ht="24.95" customHeight="1" x14ac:dyDescent="0.25">
      <c r="A53" s="64" t="s">
        <v>10</v>
      </c>
      <c r="B53" s="64">
        <f>COUNTIF($C$3:$C$52,H1)</f>
        <v>2</v>
      </c>
      <c r="C53" s="65">
        <f>SUMIF($C$3:$C$52,H1,$B$3:$B$52)</f>
        <v>1200</v>
      </c>
      <c r="D53" s="64"/>
      <c r="E53" s="64" t="s">
        <v>19</v>
      </c>
      <c r="F53" s="65">
        <f>SUMIF($D$3:$D$44,I1,$B$3:$B$44)</f>
        <v>3800</v>
      </c>
    </row>
    <row r="54" spans="1:9" ht="24.95" customHeight="1" x14ac:dyDescent="0.25">
      <c r="A54" s="35" t="s">
        <v>11</v>
      </c>
      <c r="B54" s="35">
        <f>COUNTIF($C$3:$C$52,H2)</f>
        <v>12</v>
      </c>
      <c r="C54" s="36">
        <f>SUMIF($C$3:$C$52,H2,$B$3:$B$52)</f>
        <v>1800</v>
      </c>
      <c r="D54" s="35"/>
      <c r="E54" s="35" t="s">
        <v>18</v>
      </c>
      <c r="F54" s="36">
        <f>SUMIF($D$3:$D$44,I2,$B$3:$B$44)</f>
        <v>1300</v>
      </c>
    </row>
    <row r="55" spans="1:9" ht="24.95" customHeight="1" x14ac:dyDescent="0.25">
      <c r="A55" s="35" t="s">
        <v>29</v>
      </c>
      <c r="B55" s="35">
        <f>COUNTIF($C$3:$C$52,H3)</f>
        <v>21</v>
      </c>
      <c r="C55" s="36">
        <f>SUMIF($C$3:$C$52,H3,$B$3:$B$52)</f>
        <v>2100</v>
      </c>
      <c r="D55" s="35"/>
      <c r="E55" s="37" t="s">
        <v>27</v>
      </c>
      <c r="F55" s="36">
        <f>SUMIF($D$3:$D$44,I4,$B$3:$B$44)</f>
        <v>0</v>
      </c>
    </row>
    <row r="56" spans="1:9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840</v>
      </c>
    </row>
    <row r="57" spans="1:9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2140</v>
      </c>
    </row>
    <row r="58" spans="1:9" ht="24.95" customHeight="1" x14ac:dyDescent="0.25">
      <c r="A58" s="38" t="s">
        <v>23</v>
      </c>
      <c r="B58" s="38">
        <f>SUM(B53:B57)</f>
        <v>35</v>
      </c>
      <c r="C58" s="39">
        <f>SUM(C53:C57)</f>
        <v>5100</v>
      </c>
      <c r="D58" s="38"/>
      <c r="E58" s="40" t="s">
        <v>30</v>
      </c>
      <c r="F58" s="41">
        <f>SUM(C58+F56)</f>
        <v>5940</v>
      </c>
    </row>
    <row r="59" spans="1:9" ht="24.95" customHeight="1" x14ac:dyDescent="0.25">
      <c r="A59" s="35" t="s">
        <v>25</v>
      </c>
      <c r="B59" s="38">
        <f>COUNTIF($E$3:$E$52,H6)</f>
        <v>21</v>
      </c>
      <c r="C59" s="293"/>
      <c r="D59" s="293"/>
      <c r="E59" s="293"/>
      <c r="F59" s="293"/>
    </row>
    <row r="60" spans="1:9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9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9" ht="24.95" customHeight="1" x14ac:dyDescent="0.25">
      <c r="A62" s="35" t="s">
        <v>24</v>
      </c>
      <c r="B62" s="38">
        <f>COUNTIF($E$3:$E$52,H7)</f>
        <v>12</v>
      </c>
      <c r="C62" s="293"/>
      <c r="D62" s="293"/>
      <c r="E62" s="293"/>
      <c r="F62" s="293"/>
    </row>
    <row r="63" spans="1:9" ht="24.95" customHeight="1" x14ac:dyDescent="0.25">
      <c r="A63" s="35" t="s">
        <v>26</v>
      </c>
      <c r="B63" s="38">
        <f>COUNTIF($E$3:$E$52,H8)</f>
        <v>2</v>
      </c>
      <c r="C63" s="293"/>
      <c r="D63" s="293"/>
      <c r="E63" s="293"/>
      <c r="F63" s="293"/>
    </row>
    <row r="64" spans="1:9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4">
    <mergeCell ref="A1:D1"/>
    <mergeCell ref="E1:F1"/>
    <mergeCell ref="A52:I52"/>
    <mergeCell ref="C59:F63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4" workbookViewId="0">
      <selection activeCell="F33" sqref="F33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1620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1601</v>
      </c>
      <c r="B3" s="22">
        <v>600</v>
      </c>
      <c r="C3" s="6" t="s">
        <v>12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1602</v>
      </c>
      <c r="B4" s="22">
        <v>600</v>
      </c>
      <c r="C4" s="6" t="s">
        <v>12</v>
      </c>
      <c r="D4" s="6" t="s">
        <v>4</v>
      </c>
      <c r="E4" s="3" t="s">
        <v>2</v>
      </c>
      <c r="F4" s="9" t="s">
        <v>1603</v>
      </c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1604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1605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1606</v>
      </c>
      <c r="B7" s="7">
        <v>100</v>
      </c>
      <c r="C7" s="6" t="s">
        <v>13</v>
      </c>
      <c r="D7" s="6" t="s">
        <v>4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1607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66" t="s">
        <v>1608</v>
      </c>
      <c r="B9" s="17">
        <v>100</v>
      </c>
      <c r="C9" s="6" t="s">
        <v>13</v>
      </c>
      <c r="D9" s="6" t="s">
        <v>4</v>
      </c>
      <c r="E9" s="3" t="s">
        <v>0</v>
      </c>
      <c r="F9" s="9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1609</v>
      </c>
      <c r="B10" s="23">
        <v>150</v>
      </c>
      <c r="C10" s="54" t="s">
        <v>11</v>
      </c>
      <c r="D10" s="54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1610</v>
      </c>
      <c r="B11" s="22">
        <v>100</v>
      </c>
      <c r="C11" s="6" t="s">
        <v>13</v>
      </c>
      <c r="D11" s="6" t="s">
        <v>4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705</v>
      </c>
      <c r="B12" s="22">
        <v>150</v>
      </c>
      <c r="C12" s="6" t="s">
        <v>11</v>
      </c>
      <c r="D12" s="6" t="s">
        <v>16</v>
      </c>
      <c r="E12" s="3" t="s">
        <v>5</v>
      </c>
      <c r="F12" s="3" t="s">
        <v>1611</v>
      </c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1612</v>
      </c>
      <c r="B13" s="86">
        <v>150</v>
      </c>
      <c r="C13" s="78" t="s">
        <v>11</v>
      </c>
      <c r="D13" s="78" t="s">
        <v>4</v>
      </c>
      <c r="E13" s="79" t="s">
        <v>2</v>
      </c>
      <c r="F13" s="85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46" t="s">
        <v>1613</v>
      </c>
      <c r="B14" s="47">
        <v>100</v>
      </c>
      <c r="C14" s="48" t="s">
        <v>13</v>
      </c>
      <c r="D14" s="48" t="s">
        <v>4</v>
      </c>
      <c r="E14" s="50" t="s">
        <v>0</v>
      </c>
      <c r="F14" s="50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1614</v>
      </c>
      <c r="B15" s="22">
        <v>150</v>
      </c>
      <c r="C15" s="6" t="s">
        <v>11</v>
      </c>
      <c r="D15" s="6" t="s">
        <v>16</v>
      </c>
      <c r="E15" s="3" t="s">
        <v>0</v>
      </c>
      <c r="F15" s="3" t="s">
        <v>1618</v>
      </c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1615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1616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1617</v>
      </c>
      <c r="B18" s="7">
        <v>150</v>
      </c>
      <c r="C18" s="6" t="s">
        <v>11</v>
      </c>
      <c r="D18" s="6" t="s">
        <v>16</v>
      </c>
      <c r="E18" s="3" t="s">
        <v>5</v>
      </c>
      <c r="F18" s="3"/>
      <c r="I18" s="29"/>
    </row>
    <row r="19" spans="1:12" ht="24.95" customHeight="1" x14ac:dyDescent="0.25">
      <c r="A19" s="4" t="s">
        <v>1619</v>
      </c>
      <c r="B19" s="7">
        <v>150</v>
      </c>
      <c r="C19" s="6" t="s">
        <v>11</v>
      </c>
      <c r="D19" s="6" t="s">
        <v>16</v>
      </c>
      <c r="E19" s="3" t="s">
        <v>5</v>
      </c>
      <c r="F19" s="25"/>
      <c r="I19" s="29"/>
    </row>
    <row r="20" spans="1:12" ht="24.95" customHeight="1" x14ac:dyDescent="0.25">
      <c r="A20" s="4" t="s">
        <v>1621</v>
      </c>
      <c r="B20" s="7">
        <v>100</v>
      </c>
      <c r="C20" s="6" t="s">
        <v>11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1622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1623</v>
      </c>
      <c r="B22" s="7">
        <v>150</v>
      </c>
      <c r="C22" s="6" t="s">
        <v>11</v>
      </c>
      <c r="D22" s="6" t="s">
        <v>16</v>
      </c>
      <c r="E22" s="3" t="s">
        <v>2</v>
      </c>
      <c r="F22" s="25"/>
      <c r="I22" s="29"/>
    </row>
    <row r="23" spans="1:12" ht="24.95" customHeight="1" x14ac:dyDescent="0.25">
      <c r="A23" s="4" t="s">
        <v>1624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ht="24.95" customHeight="1" x14ac:dyDescent="0.25">
      <c r="A24" s="4" t="s">
        <v>1625</v>
      </c>
      <c r="B24" s="7">
        <v>150</v>
      </c>
      <c r="C24" s="6" t="s">
        <v>11</v>
      </c>
      <c r="D24" s="6" t="s">
        <v>16</v>
      </c>
      <c r="E24" s="3" t="s">
        <v>2</v>
      </c>
      <c r="F24" s="2" t="s">
        <v>1634</v>
      </c>
      <c r="I24" s="29"/>
    </row>
    <row r="25" spans="1:12" ht="24.95" customHeight="1" x14ac:dyDescent="0.25">
      <c r="A25" s="4" t="s">
        <v>1626</v>
      </c>
      <c r="B25" s="7">
        <v>100</v>
      </c>
      <c r="C25" s="6" t="s">
        <v>13</v>
      </c>
      <c r="D25" s="6" t="s">
        <v>16</v>
      </c>
      <c r="E25" s="3" t="s">
        <v>5</v>
      </c>
      <c r="F25" s="2" t="s">
        <v>1542</v>
      </c>
      <c r="I25" s="29"/>
    </row>
    <row r="26" spans="1:12" ht="24.95" customHeight="1" x14ac:dyDescent="0.25">
      <c r="A26" s="8" t="s">
        <v>1627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1628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1629</v>
      </c>
      <c r="B28" s="7">
        <v>150</v>
      </c>
      <c r="C28" s="6" t="s">
        <v>11</v>
      </c>
      <c r="D28" s="6" t="s">
        <v>16</v>
      </c>
      <c r="E28" s="3" t="s">
        <v>2</v>
      </c>
      <c r="F28" s="2"/>
    </row>
    <row r="29" spans="1:12" ht="24.95" customHeight="1" x14ac:dyDescent="0.25">
      <c r="A29" s="15" t="s">
        <v>1631</v>
      </c>
      <c r="B29" s="7">
        <v>100</v>
      </c>
      <c r="C29" s="19" t="s">
        <v>13</v>
      </c>
      <c r="D29" s="19" t="s">
        <v>16</v>
      </c>
      <c r="E29" s="3" t="s">
        <v>0</v>
      </c>
      <c r="F29" s="2"/>
    </row>
    <row r="30" spans="1:12" ht="24.95" customHeight="1" x14ac:dyDescent="0.25">
      <c r="A30" s="15" t="s">
        <v>1630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ht="24.95" customHeight="1" x14ac:dyDescent="0.25">
      <c r="A31" s="5" t="s">
        <v>1632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12" ht="24.95" customHeight="1" x14ac:dyDescent="0.25">
      <c r="A32" s="5" t="s">
        <v>933</v>
      </c>
      <c r="B32" s="7">
        <v>150</v>
      </c>
      <c r="C32" s="6" t="s">
        <v>11</v>
      </c>
      <c r="D32" s="6" t="s">
        <v>16</v>
      </c>
      <c r="E32" s="3" t="s">
        <v>0</v>
      </c>
      <c r="F32" s="2" t="s">
        <v>1618</v>
      </c>
    </row>
    <row r="33" spans="1:6" ht="24.95" customHeight="1" x14ac:dyDescent="0.25">
      <c r="A33" s="5" t="s">
        <v>1633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ht="24.95" customHeight="1" x14ac:dyDescent="0.25">
      <c r="A34" s="5" t="s">
        <v>1635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1636</v>
      </c>
      <c r="B35" s="7">
        <v>100</v>
      </c>
      <c r="C35" s="6" t="s">
        <v>13</v>
      </c>
      <c r="D35" s="6" t="s">
        <v>4</v>
      </c>
      <c r="E35" s="3" t="s">
        <v>0</v>
      </c>
      <c r="F35" s="2"/>
    </row>
    <row r="36" spans="1:6" ht="24.95" customHeight="1" x14ac:dyDescent="0.25">
      <c r="A36" s="5"/>
      <c r="B36" s="7"/>
      <c r="C36" s="19"/>
      <c r="D36" s="19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9" ht="24.95" customHeight="1" x14ac:dyDescent="0.25">
      <c r="A49" s="33"/>
      <c r="B49" s="7"/>
      <c r="C49" s="19"/>
      <c r="D49" s="19"/>
      <c r="E49" s="3"/>
      <c r="F49" s="2"/>
    </row>
    <row r="50" spans="1:9" ht="24.95" customHeight="1" x14ac:dyDescent="0.25">
      <c r="A50" s="4"/>
      <c r="B50" s="7"/>
      <c r="C50" s="19"/>
      <c r="D50" s="19"/>
      <c r="E50" s="3"/>
      <c r="F50" s="2"/>
    </row>
    <row r="51" spans="1:9" ht="24.95" customHeight="1" x14ac:dyDescent="0.25">
      <c r="A51" s="59"/>
      <c r="B51" s="60"/>
      <c r="C51" s="61"/>
      <c r="D51" s="61"/>
      <c r="E51" s="62"/>
      <c r="F51" s="63"/>
    </row>
    <row r="52" spans="1:9" ht="24.95" customHeight="1" x14ac:dyDescent="0.25">
      <c r="A52" s="296"/>
      <c r="B52" s="296"/>
      <c r="C52" s="296"/>
      <c r="D52" s="296"/>
      <c r="E52" s="296"/>
      <c r="F52" s="296"/>
      <c r="G52" s="296"/>
      <c r="H52" s="296"/>
      <c r="I52" s="296"/>
    </row>
    <row r="53" spans="1:9" ht="24.95" customHeight="1" x14ac:dyDescent="0.25">
      <c r="A53" s="64" t="s">
        <v>10</v>
      </c>
      <c r="B53" s="64">
        <f>COUNTIF($C$3:$C$52,H1)</f>
        <v>2</v>
      </c>
      <c r="C53" s="65">
        <f>SUMIF($C$3:$C$52,H1,$B$3:$B$52)</f>
        <v>1200</v>
      </c>
      <c r="D53" s="64"/>
      <c r="E53" s="64" t="s">
        <v>19</v>
      </c>
      <c r="F53" s="65">
        <f>SUMIF($D$3:$D$44,I1,$B$3:$B$44)</f>
        <v>3650</v>
      </c>
    </row>
    <row r="54" spans="1:9" ht="24.95" customHeight="1" x14ac:dyDescent="0.25">
      <c r="A54" s="35" t="s">
        <v>11</v>
      </c>
      <c r="B54" s="35">
        <f>COUNTIF($C$3:$C$52,H2)</f>
        <v>13</v>
      </c>
      <c r="C54" s="36">
        <f>SUMIF($C$3:$C$52,H2,$B$3:$B$52)</f>
        <v>1900</v>
      </c>
      <c r="D54" s="35"/>
      <c r="E54" s="35" t="s">
        <v>18</v>
      </c>
      <c r="F54" s="36">
        <f>SUMIF($D$3:$D$44,I2,$B$3:$B$44)</f>
        <v>1250</v>
      </c>
    </row>
    <row r="55" spans="1:9" ht="24.95" customHeight="1" x14ac:dyDescent="0.25">
      <c r="A55" s="35" t="s">
        <v>29</v>
      </c>
      <c r="B55" s="35">
        <f>COUNTIF($C$3:$C$52,H3)</f>
        <v>18</v>
      </c>
      <c r="C55" s="36">
        <f>SUMIF($C$3:$C$52,H3,$B$3:$B$52)</f>
        <v>1800</v>
      </c>
      <c r="D55" s="35"/>
      <c r="E55" s="37" t="s">
        <v>27</v>
      </c>
      <c r="F55" s="36">
        <f>SUMIF($D$3:$D$44,I4,$B$3:$B$44)</f>
        <v>0</v>
      </c>
    </row>
    <row r="56" spans="1:9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720</v>
      </c>
    </row>
    <row r="57" spans="1:9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1970</v>
      </c>
    </row>
    <row r="58" spans="1:9" ht="24.95" customHeight="1" x14ac:dyDescent="0.25">
      <c r="A58" s="38" t="s">
        <v>23</v>
      </c>
      <c r="B58" s="38">
        <f>SUM(B53:B57)</f>
        <v>33</v>
      </c>
      <c r="C58" s="39">
        <f>SUM(C53:C57)</f>
        <v>4900</v>
      </c>
      <c r="D58" s="38"/>
      <c r="E58" s="40" t="s">
        <v>30</v>
      </c>
      <c r="F58" s="41">
        <f>SUM(C58+F56)</f>
        <v>5620</v>
      </c>
    </row>
    <row r="59" spans="1:9" ht="24.95" customHeight="1" x14ac:dyDescent="0.25">
      <c r="A59" s="35" t="s">
        <v>25</v>
      </c>
      <c r="B59" s="38">
        <f>COUNTIF($E$3:$E$52,H6)</f>
        <v>20</v>
      </c>
      <c r="C59" s="293"/>
      <c r="D59" s="293"/>
      <c r="E59" s="293"/>
      <c r="F59" s="293"/>
    </row>
    <row r="60" spans="1:9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9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9" ht="24.95" customHeight="1" x14ac:dyDescent="0.25">
      <c r="A62" s="35" t="s">
        <v>24</v>
      </c>
      <c r="B62" s="38">
        <f>COUNTIF($E$3:$E$52,H7)</f>
        <v>9</v>
      </c>
      <c r="C62" s="293"/>
      <c r="D62" s="293"/>
      <c r="E62" s="293"/>
      <c r="F62" s="293"/>
    </row>
    <row r="63" spans="1:9" ht="24.95" customHeight="1" x14ac:dyDescent="0.25">
      <c r="A63" s="35" t="s">
        <v>26</v>
      </c>
      <c r="B63" s="38">
        <f>COUNTIF($E$3:$E$52,H8)</f>
        <v>4</v>
      </c>
      <c r="C63" s="293"/>
      <c r="D63" s="293"/>
      <c r="E63" s="293"/>
      <c r="F63" s="293"/>
    </row>
    <row r="64" spans="1:9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4">
    <mergeCell ref="A1:D1"/>
    <mergeCell ref="E1:F1"/>
    <mergeCell ref="A52:I52"/>
    <mergeCell ref="C59:F63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workbookViewId="0">
      <selection activeCell="E28" sqref="E28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1637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1638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1639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1640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1641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1642</v>
      </c>
      <c r="B7" s="7">
        <v>100</v>
      </c>
      <c r="C7" s="6" t="s">
        <v>13</v>
      </c>
      <c r="D7" s="6" t="s">
        <v>4</v>
      </c>
      <c r="E7" s="3" t="s">
        <v>0</v>
      </c>
      <c r="F7" s="9" t="s">
        <v>1581</v>
      </c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1643</v>
      </c>
      <c r="B8" s="12">
        <v>150</v>
      </c>
      <c r="C8" s="54" t="s">
        <v>11</v>
      </c>
      <c r="D8" s="54" t="s">
        <v>16</v>
      </c>
      <c r="E8" s="25" t="s">
        <v>0</v>
      </c>
      <c r="F8" s="45" t="s">
        <v>1647</v>
      </c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66" t="s">
        <v>1644</v>
      </c>
      <c r="B9" s="17">
        <v>150</v>
      </c>
      <c r="C9" s="6" t="s">
        <v>11</v>
      </c>
      <c r="D9" s="6" t="s">
        <v>4</v>
      </c>
      <c r="E9" s="3" t="s">
        <v>5</v>
      </c>
      <c r="F9" s="9" t="s">
        <v>1645</v>
      </c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1654</v>
      </c>
      <c r="B10" s="23">
        <v>100</v>
      </c>
      <c r="C10" s="54" t="s">
        <v>13</v>
      </c>
      <c r="D10" s="54" t="s">
        <v>4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13" t="s">
        <v>1651</v>
      </c>
      <c r="B11" s="24">
        <v>100</v>
      </c>
      <c r="C11" s="52" t="s">
        <v>13</v>
      </c>
      <c r="D11" s="52" t="s">
        <v>16</v>
      </c>
      <c r="E11" s="10" t="s">
        <v>0</v>
      </c>
      <c r="F11" s="53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1646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1648</v>
      </c>
      <c r="B13" s="86">
        <v>100</v>
      </c>
      <c r="C13" s="78" t="s">
        <v>13</v>
      </c>
      <c r="D13" s="78" t="s">
        <v>16</v>
      </c>
      <c r="E13" s="79" t="s">
        <v>0</v>
      </c>
      <c r="F13" s="85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1649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1650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1652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1653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1655</v>
      </c>
      <c r="B18" s="7">
        <v>100</v>
      </c>
      <c r="C18" s="6" t="s">
        <v>13</v>
      </c>
      <c r="D18" s="6" t="s">
        <v>4</v>
      </c>
      <c r="E18" s="3" t="s">
        <v>0</v>
      </c>
      <c r="F18" s="3"/>
      <c r="I18" s="29"/>
    </row>
    <row r="19" spans="1:12" ht="24.95" customHeight="1" x14ac:dyDescent="0.25">
      <c r="A19" s="4" t="s">
        <v>1656</v>
      </c>
      <c r="B19" s="7">
        <v>100</v>
      </c>
      <c r="C19" s="6" t="s">
        <v>13</v>
      </c>
      <c r="D19" s="6" t="s">
        <v>4</v>
      </c>
      <c r="E19" s="3" t="s">
        <v>0</v>
      </c>
      <c r="F19" s="25"/>
      <c r="I19" s="29"/>
    </row>
    <row r="20" spans="1:12" ht="24.95" customHeight="1" x14ac:dyDescent="0.25">
      <c r="A20" s="4" t="s">
        <v>1657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1658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1659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1660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ht="24.95" customHeight="1" x14ac:dyDescent="0.25">
      <c r="A24" s="4" t="s">
        <v>1661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12" ht="24.95" customHeight="1" x14ac:dyDescent="0.25">
      <c r="A25" s="4" t="s">
        <v>1662</v>
      </c>
      <c r="B25" s="7">
        <v>150</v>
      </c>
      <c r="C25" s="6" t="s">
        <v>11</v>
      </c>
      <c r="D25" s="6" t="s">
        <v>16</v>
      </c>
      <c r="E25" s="3" t="s">
        <v>5</v>
      </c>
      <c r="F25" s="2"/>
      <c r="I25" s="29"/>
    </row>
    <row r="26" spans="1:12" ht="24.95" customHeight="1" x14ac:dyDescent="0.25">
      <c r="A26" s="8" t="s">
        <v>1663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1664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833</v>
      </c>
      <c r="B28" s="7">
        <v>150</v>
      </c>
      <c r="C28" s="6" t="s">
        <v>11</v>
      </c>
      <c r="D28" s="6" t="s">
        <v>16</v>
      </c>
      <c r="E28" s="3" t="s">
        <v>2</v>
      </c>
      <c r="F28" s="2"/>
    </row>
    <row r="29" spans="1:12" ht="24.95" customHeight="1" x14ac:dyDescent="0.25">
      <c r="A29" s="15"/>
      <c r="B29" s="7"/>
      <c r="C29" s="19"/>
      <c r="D29" s="19"/>
      <c r="E29" s="3"/>
      <c r="F29" s="2"/>
    </row>
    <row r="30" spans="1:12" ht="24.95" customHeight="1" x14ac:dyDescent="0.25">
      <c r="A30" s="15"/>
      <c r="B30" s="7"/>
      <c r="C30" s="6"/>
      <c r="D30" s="6"/>
      <c r="E30" s="3"/>
      <c r="F30" s="2"/>
    </row>
    <row r="31" spans="1:12" ht="24.95" customHeight="1" x14ac:dyDescent="0.25">
      <c r="A31" s="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19"/>
      <c r="D36" s="19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9" ht="24.95" customHeight="1" x14ac:dyDescent="0.25">
      <c r="A49" s="33"/>
      <c r="B49" s="7"/>
      <c r="C49" s="19"/>
      <c r="D49" s="19"/>
      <c r="E49" s="3"/>
      <c r="F49" s="2"/>
    </row>
    <row r="50" spans="1:9" ht="24.95" customHeight="1" x14ac:dyDescent="0.25">
      <c r="A50" s="4"/>
      <c r="B50" s="7"/>
      <c r="C50" s="19"/>
      <c r="D50" s="19"/>
      <c r="E50" s="3"/>
      <c r="F50" s="2"/>
    </row>
    <row r="51" spans="1:9" ht="24.95" customHeight="1" x14ac:dyDescent="0.25">
      <c r="A51" s="59"/>
      <c r="B51" s="60"/>
      <c r="C51" s="61"/>
      <c r="D51" s="61"/>
      <c r="E51" s="62"/>
      <c r="F51" s="63"/>
    </row>
    <row r="52" spans="1:9" ht="24.95" customHeight="1" x14ac:dyDescent="0.25">
      <c r="A52" s="296"/>
      <c r="B52" s="296"/>
      <c r="C52" s="296"/>
      <c r="D52" s="296"/>
      <c r="E52" s="296"/>
      <c r="F52" s="296"/>
      <c r="G52" s="296"/>
      <c r="H52" s="296"/>
      <c r="I52" s="296"/>
    </row>
    <row r="53" spans="1:9" ht="24.95" customHeight="1" x14ac:dyDescent="0.25">
      <c r="A53" s="64" t="s">
        <v>10</v>
      </c>
      <c r="B53" s="64">
        <f>COUNTIF($C$3:$C$52,H1)</f>
        <v>0</v>
      </c>
      <c r="C53" s="65">
        <f>SUMIF($C$3:$C$52,H1,$B$3:$B$52)</f>
        <v>0</v>
      </c>
      <c r="D53" s="64"/>
      <c r="E53" s="64" t="s">
        <v>19</v>
      </c>
      <c r="F53" s="65">
        <f>SUMIF($D$3:$D$44,I1,$B$3:$B$44)</f>
        <v>2450</v>
      </c>
    </row>
    <row r="54" spans="1:9" ht="24.95" customHeight="1" x14ac:dyDescent="0.25">
      <c r="A54" s="35" t="s">
        <v>11</v>
      </c>
      <c r="B54" s="35">
        <f>COUNTIF($C$3:$C$52,H2)</f>
        <v>8</v>
      </c>
      <c r="C54" s="36">
        <f>SUMIF($C$3:$C$52,H2,$B$3:$B$52)</f>
        <v>1200</v>
      </c>
      <c r="D54" s="35"/>
      <c r="E54" s="35" t="s">
        <v>18</v>
      </c>
      <c r="F54" s="36">
        <f>SUMIF($D$3:$D$44,I2,$B$3:$B$44)</f>
        <v>550</v>
      </c>
    </row>
    <row r="55" spans="1:9" ht="24.95" customHeight="1" x14ac:dyDescent="0.25">
      <c r="A55" s="35" t="s">
        <v>29</v>
      </c>
      <c r="B55" s="35">
        <f>COUNTIF($C$3:$C$52,H3)</f>
        <v>18</v>
      </c>
      <c r="C55" s="36">
        <f>SUMIF($C$3:$C$52,H3,$B$3:$B$52)</f>
        <v>1800</v>
      </c>
      <c r="D55" s="35"/>
      <c r="E55" s="37" t="s">
        <v>27</v>
      </c>
      <c r="F55" s="36">
        <f>SUMIF($D$3:$D$44,I4,$B$3:$B$44)</f>
        <v>0</v>
      </c>
    </row>
    <row r="56" spans="1:9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720</v>
      </c>
    </row>
    <row r="57" spans="1:9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1270</v>
      </c>
    </row>
    <row r="58" spans="1:9" ht="24.95" customHeight="1" x14ac:dyDescent="0.25">
      <c r="A58" s="38" t="s">
        <v>23</v>
      </c>
      <c r="B58" s="38">
        <f>SUM(B53:B57)</f>
        <v>26</v>
      </c>
      <c r="C58" s="39">
        <f>SUM(C53:C57)</f>
        <v>3000</v>
      </c>
      <c r="D58" s="38"/>
      <c r="E58" s="40" t="s">
        <v>30</v>
      </c>
      <c r="F58" s="41">
        <f>SUM(C58+F56)</f>
        <v>3720</v>
      </c>
    </row>
    <row r="59" spans="1:9" ht="24.95" customHeight="1" x14ac:dyDescent="0.25">
      <c r="A59" s="35" t="s">
        <v>25</v>
      </c>
      <c r="B59" s="38">
        <f>COUNTIF($E$3:$E$52,H6)</f>
        <v>19</v>
      </c>
      <c r="C59" s="293"/>
      <c r="D59" s="293"/>
      <c r="E59" s="293"/>
      <c r="F59" s="293"/>
    </row>
    <row r="60" spans="1:9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9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9" ht="24.95" customHeight="1" x14ac:dyDescent="0.25">
      <c r="A62" s="35" t="s">
        <v>24</v>
      </c>
      <c r="B62" s="38">
        <f>COUNTIF($E$3:$E$52,H7)</f>
        <v>5</v>
      </c>
      <c r="C62" s="293"/>
      <c r="D62" s="293"/>
      <c r="E62" s="293"/>
      <c r="F62" s="293"/>
    </row>
    <row r="63" spans="1:9" ht="24.95" customHeight="1" x14ac:dyDescent="0.25">
      <c r="A63" s="35" t="s">
        <v>26</v>
      </c>
      <c r="B63" s="38">
        <f>COUNTIF($E$3:$E$52,H8)</f>
        <v>2</v>
      </c>
      <c r="C63" s="293"/>
      <c r="D63" s="293"/>
      <c r="E63" s="293"/>
      <c r="F63" s="293"/>
    </row>
    <row r="64" spans="1:9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4">
    <mergeCell ref="A1:D1"/>
    <mergeCell ref="E1:F1"/>
    <mergeCell ref="A52:I52"/>
    <mergeCell ref="C59:F63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workbookViewId="0">
      <selection activeCell="E16" sqref="E1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6.5703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1637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1665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1666</v>
      </c>
      <c r="B4" s="22">
        <v>150</v>
      </c>
      <c r="C4" s="6" t="s">
        <v>11</v>
      </c>
      <c r="D4" s="6" t="s">
        <v>16</v>
      </c>
      <c r="E4" s="3" t="s">
        <v>5</v>
      </c>
      <c r="F4" s="9" t="s">
        <v>1669</v>
      </c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1667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1668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1670</v>
      </c>
      <c r="B7" s="7">
        <v>100</v>
      </c>
      <c r="C7" s="6" t="s">
        <v>13</v>
      </c>
      <c r="D7" s="6" t="s">
        <v>4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1671</v>
      </c>
      <c r="B8" s="12">
        <v>100</v>
      </c>
      <c r="C8" s="54" t="s">
        <v>13</v>
      </c>
      <c r="D8" s="54" t="s">
        <v>4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13" t="s">
        <v>1672</v>
      </c>
      <c r="B9" s="89">
        <v>100</v>
      </c>
      <c r="C9" s="52" t="s">
        <v>13</v>
      </c>
      <c r="D9" s="52" t="s">
        <v>4</v>
      </c>
      <c r="E9" s="10" t="s">
        <v>0</v>
      </c>
      <c r="F9" s="53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1673</v>
      </c>
      <c r="B10" s="23">
        <v>150</v>
      </c>
      <c r="C10" s="54" t="s">
        <v>11</v>
      </c>
      <c r="D10" s="54" t="s">
        <v>4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1674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1675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1676</v>
      </c>
      <c r="B13" s="86">
        <v>100</v>
      </c>
      <c r="C13" s="78" t="s">
        <v>13</v>
      </c>
      <c r="D13" s="78" t="s">
        <v>16</v>
      </c>
      <c r="E13" s="79" t="s">
        <v>0</v>
      </c>
      <c r="F13" s="85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1677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1678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1679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/>
      <c r="B17" s="7"/>
      <c r="C17" s="6"/>
      <c r="D17" s="6"/>
      <c r="E17" s="3"/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/>
      <c r="B18" s="7"/>
      <c r="C18" s="6"/>
      <c r="D18" s="6"/>
      <c r="E18" s="3"/>
      <c r="F18" s="3"/>
      <c r="I18" s="29"/>
    </row>
    <row r="19" spans="1:12" ht="24.95" customHeight="1" x14ac:dyDescent="0.25">
      <c r="A19" s="4"/>
      <c r="B19" s="7"/>
      <c r="C19" s="6"/>
      <c r="D19" s="6"/>
      <c r="E19" s="3"/>
      <c r="F19" s="25"/>
      <c r="I19" s="29"/>
    </row>
    <row r="20" spans="1:12" ht="24.95" customHeight="1" x14ac:dyDescent="0.25">
      <c r="A20" s="4"/>
      <c r="B20" s="7"/>
      <c r="C20" s="6"/>
      <c r="D20" s="6"/>
      <c r="E20" s="3"/>
      <c r="F20" s="25"/>
      <c r="I20" s="29"/>
    </row>
    <row r="21" spans="1:12" ht="24.95" customHeight="1" x14ac:dyDescent="0.25">
      <c r="A21" s="4"/>
      <c r="B21" s="7"/>
      <c r="C21" s="6"/>
      <c r="D21" s="6"/>
      <c r="E21" s="3"/>
      <c r="F21" s="25"/>
      <c r="I21" s="29"/>
    </row>
    <row r="22" spans="1:12" ht="24.95" customHeight="1" x14ac:dyDescent="0.25">
      <c r="A22" s="4"/>
      <c r="B22" s="7"/>
      <c r="C22" s="6"/>
      <c r="D22" s="6"/>
      <c r="E22" s="3"/>
      <c r="F22" s="25"/>
      <c r="I22" s="29"/>
    </row>
    <row r="23" spans="1:12" ht="24.95" customHeight="1" x14ac:dyDescent="0.25">
      <c r="A23" s="4"/>
      <c r="B23" s="7"/>
      <c r="C23" s="6"/>
      <c r="D23" s="6"/>
      <c r="E23" s="3"/>
      <c r="F23" s="25"/>
      <c r="I23" s="29"/>
    </row>
    <row r="24" spans="1:12" ht="24.95" customHeight="1" x14ac:dyDescent="0.25">
      <c r="A24" s="4"/>
      <c r="B24" s="7"/>
      <c r="C24" s="6"/>
      <c r="D24" s="6"/>
      <c r="E24" s="3"/>
      <c r="F24" s="2"/>
      <c r="I24" s="29"/>
    </row>
    <row r="25" spans="1:12" ht="24.95" customHeight="1" x14ac:dyDescent="0.25">
      <c r="A25" s="4"/>
      <c r="B25" s="7"/>
      <c r="C25" s="6"/>
      <c r="D25" s="6"/>
      <c r="E25" s="3"/>
      <c r="F25" s="2"/>
      <c r="I25" s="29"/>
    </row>
    <row r="26" spans="1:12" ht="24.95" customHeight="1" x14ac:dyDescent="0.25">
      <c r="A26" s="8"/>
      <c r="B26" s="7"/>
      <c r="C26" s="6"/>
      <c r="D26" s="6"/>
      <c r="E26" s="3"/>
      <c r="F26" s="2"/>
    </row>
    <row r="27" spans="1:12" ht="24.95" customHeight="1" x14ac:dyDescent="0.25">
      <c r="A27" s="4"/>
      <c r="B27" s="7"/>
      <c r="C27" s="6"/>
      <c r="D27" s="6"/>
      <c r="E27" s="3"/>
      <c r="F27" s="2"/>
    </row>
    <row r="28" spans="1:12" ht="24.95" customHeight="1" x14ac:dyDescent="0.25">
      <c r="A28" s="4"/>
      <c r="B28" s="7"/>
      <c r="C28" s="6"/>
      <c r="D28" s="6"/>
      <c r="E28" s="3"/>
      <c r="F28" s="2"/>
    </row>
    <row r="29" spans="1:12" ht="24.95" customHeight="1" x14ac:dyDescent="0.25">
      <c r="A29" s="15"/>
      <c r="B29" s="7"/>
      <c r="C29" s="19"/>
      <c r="D29" s="19"/>
      <c r="E29" s="3"/>
      <c r="F29" s="2"/>
    </row>
    <row r="30" spans="1:12" ht="24.95" customHeight="1" x14ac:dyDescent="0.25">
      <c r="A30" s="15"/>
      <c r="B30" s="7"/>
      <c r="C30" s="6"/>
      <c r="D30" s="6"/>
      <c r="E30" s="3"/>
      <c r="F30" s="2"/>
    </row>
    <row r="31" spans="1:12" ht="24.95" customHeight="1" x14ac:dyDescent="0.25">
      <c r="A31" s="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19"/>
      <c r="D36" s="19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9" ht="24.95" customHeight="1" x14ac:dyDescent="0.25">
      <c r="A49" s="33"/>
      <c r="B49" s="7"/>
      <c r="C49" s="19"/>
      <c r="D49" s="19"/>
      <c r="E49" s="3"/>
      <c r="F49" s="2"/>
    </row>
    <row r="50" spans="1:9" ht="24.95" customHeight="1" x14ac:dyDescent="0.25">
      <c r="A50" s="4"/>
      <c r="B50" s="7"/>
      <c r="C50" s="19"/>
      <c r="D50" s="19"/>
      <c r="E50" s="3"/>
      <c r="F50" s="2"/>
    </row>
    <row r="51" spans="1:9" ht="24.95" customHeight="1" x14ac:dyDescent="0.25">
      <c r="A51" s="59"/>
      <c r="B51" s="60"/>
      <c r="C51" s="61"/>
      <c r="D51" s="61"/>
      <c r="E51" s="62"/>
      <c r="F51" s="63"/>
    </row>
    <row r="52" spans="1:9" ht="24.95" customHeight="1" x14ac:dyDescent="0.25">
      <c r="A52" s="296"/>
      <c r="B52" s="296"/>
      <c r="C52" s="296"/>
      <c r="D52" s="296"/>
      <c r="E52" s="296"/>
      <c r="F52" s="296"/>
      <c r="G52" s="296"/>
      <c r="H52" s="296"/>
      <c r="I52" s="296"/>
    </row>
    <row r="53" spans="1:9" ht="24.95" customHeight="1" x14ac:dyDescent="0.25">
      <c r="A53" s="64" t="s">
        <v>10</v>
      </c>
      <c r="B53" s="64">
        <f>COUNTIF($C$3:$C$52,H1)</f>
        <v>0</v>
      </c>
      <c r="C53" s="65">
        <f>SUMIF($C$3:$C$52,H1,$B$3:$B$52)</f>
        <v>0</v>
      </c>
      <c r="D53" s="64"/>
      <c r="E53" s="64" t="s">
        <v>19</v>
      </c>
      <c r="F53" s="65">
        <f>SUMIF($D$3:$D$44,I1,$B$3:$B$44)</f>
        <v>950</v>
      </c>
    </row>
    <row r="54" spans="1:9" ht="24.95" customHeight="1" x14ac:dyDescent="0.25">
      <c r="A54" s="35" t="s">
        <v>11</v>
      </c>
      <c r="B54" s="35">
        <f>COUNTIF($C$3:$C$52,H2)</f>
        <v>2</v>
      </c>
      <c r="C54" s="36">
        <f>SUMIF($C$3:$C$52,H2,$B$3:$B$52)</f>
        <v>300</v>
      </c>
      <c r="D54" s="35"/>
      <c r="E54" s="35" t="s">
        <v>18</v>
      </c>
      <c r="F54" s="36">
        <f>SUMIF($D$3:$D$44,I2,$B$3:$B$44)</f>
        <v>550</v>
      </c>
    </row>
    <row r="55" spans="1:9" ht="24.95" customHeight="1" x14ac:dyDescent="0.25">
      <c r="A55" s="35" t="s">
        <v>29</v>
      </c>
      <c r="B55" s="35">
        <f>COUNTIF($C$3:$C$52,H3)</f>
        <v>12</v>
      </c>
      <c r="C55" s="36">
        <f>SUMIF($C$3:$C$52,H3,$B$3:$B$52)</f>
        <v>1200</v>
      </c>
      <c r="D55" s="35"/>
      <c r="E55" s="37" t="s">
        <v>27</v>
      </c>
      <c r="F55" s="36">
        <f>SUMIF($D$3:$D$44,I4,$B$3:$B$44)</f>
        <v>0</v>
      </c>
    </row>
    <row r="56" spans="1:9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480</v>
      </c>
    </row>
    <row r="57" spans="1:9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1030</v>
      </c>
    </row>
    <row r="58" spans="1:9" ht="24.95" customHeight="1" x14ac:dyDescent="0.25">
      <c r="A58" s="38" t="s">
        <v>23</v>
      </c>
      <c r="B58" s="38">
        <f>SUM(B53:B57)</f>
        <v>14</v>
      </c>
      <c r="C58" s="39">
        <f>SUM(C53:C57)</f>
        <v>1500</v>
      </c>
      <c r="D58" s="38"/>
      <c r="E58" s="40" t="s">
        <v>30</v>
      </c>
      <c r="F58" s="41">
        <f>SUM(C58+F56)</f>
        <v>1980</v>
      </c>
    </row>
    <row r="59" spans="1:9" ht="24.95" customHeight="1" x14ac:dyDescent="0.25">
      <c r="A59" s="35" t="s">
        <v>25</v>
      </c>
      <c r="B59" s="38">
        <f>COUNTIF($E$3:$E$52,H6)</f>
        <v>12</v>
      </c>
      <c r="C59" s="293"/>
      <c r="D59" s="293"/>
      <c r="E59" s="293"/>
      <c r="F59" s="293"/>
    </row>
    <row r="60" spans="1:9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9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9" ht="24.95" customHeight="1" x14ac:dyDescent="0.25">
      <c r="A62" s="35" t="s">
        <v>24</v>
      </c>
      <c r="B62" s="38">
        <f>COUNTIF($E$3:$E$52,H7)</f>
        <v>1</v>
      </c>
      <c r="C62" s="293"/>
      <c r="D62" s="293"/>
      <c r="E62" s="293"/>
      <c r="F62" s="293"/>
    </row>
    <row r="63" spans="1:9" ht="24.95" customHeight="1" x14ac:dyDescent="0.25">
      <c r="A63" s="35" t="s">
        <v>26</v>
      </c>
      <c r="B63" s="38">
        <f>COUNTIF($E$3:$E$52,H8)</f>
        <v>1</v>
      </c>
      <c r="C63" s="293"/>
      <c r="D63" s="293"/>
      <c r="E63" s="293"/>
      <c r="F63" s="293"/>
    </row>
    <row r="64" spans="1:9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4">
    <mergeCell ref="A1:D1"/>
    <mergeCell ref="E1:F1"/>
    <mergeCell ref="A52:I52"/>
    <mergeCell ref="C59:F63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15" workbookViewId="0">
      <selection activeCell="A3" sqref="A3:F3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9.42578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1637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1680</v>
      </c>
      <c r="B3" s="22">
        <v>600</v>
      </c>
      <c r="C3" s="6" t="s">
        <v>12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1681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1682</v>
      </c>
      <c r="B5" s="22">
        <v>150</v>
      </c>
      <c r="C5" s="6" t="s">
        <v>11</v>
      </c>
      <c r="D5" s="6" t="s">
        <v>16</v>
      </c>
      <c r="E5" s="3" t="s">
        <v>0</v>
      </c>
      <c r="F5" s="9" t="s">
        <v>1687</v>
      </c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1665</v>
      </c>
      <c r="B6" s="7">
        <v>600</v>
      </c>
      <c r="C6" s="6" t="s">
        <v>12</v>
      </c>
      <c r="D6" s="6" t="s">
        <v>4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1683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1689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1684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1685</v>
      </c>
      <c r="B10" s="23">
        <v>100</v>
      </c>
      <c r="C10" s="54" t="s">
        <v>13</v>
      </c>
      <c r="D10" s="54" t="s">
        <v>4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1686</v>
      </c>
      <c r="B11" s="22">
        <v>150</v>
      </c>
      <c r="C11" s="6" t="s">
        <v>11</v>
      </c>
      <c r="D11" s="6" t="s">
        <v>16</v>
      </c>
      <c r="E11" s="3" t="s">
        <v>5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1693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1688</v>
      </c>
      <c r="B13" s="86">
        <v>150</v>
      </c>
      <c r="C13" s="78" t="s">
        <v>11</v>
      </c>
      <c r="D13" s="78" t="s">
        <v>16</v>
      </c>
      <c r="E13" s="79" t="s">
        <v>5</v>
      </c>
      <c r="F13" s="85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1690</v>
      </c>
      <c r="B14" s="23">
        <v>150</v>
      </c>
      <c r="C14" s="54" t="s">
        <v>11</v>
      </c>
      <c r="D14" s="54" t="s">
        <v>16</v>
      </c>
      <c r="E14" s="25" t="s">
        <v>2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707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1691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1692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13" t="s">
        <v>1694</v>
      </c>
      <c r="B18" s="11">
        <v>100</v>
      </c>
      <c r="C18" s="52" t="s">
        <v>13</v>
      </c>
      <c r="D18" s="52" t="s">
        <v>16</v>
      </c>
      <c r="E18" s="10" t="s">
        <v>0</v>
      </c>
      <c r="F18" s="10"/>
      <c r="I18" s="29"/>
    </row>
    <row r="19" spans="1:12" ht="24.95" customHeight="1" x14ac:dyDescent="0.25">
      <c r="A19" s="4" t="s">
        <v>1695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1696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1697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1698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1699</v>
      </c>
      <c r="B23" s="7">
        <v>150</v>
      </c>
      <c r="C23" s="6" t="s">
        <v>11</v>
      </c>
      <c r="D23" s="6" t="s">
        <v>4</v>
      </c>
      <c r="E23" s="3" t="s">
        <v>2</v>
      </c>
      <c r="F23" s="25"/>
      <c r="I23" s="29"/>
    </row>
    <row r="24" spans="1:12" ht="24.95" customHeight="1" x14ac:dyDescent="0.25">
      <c r="A24" s="4" t="s">
        <v>1700</v>
      </c>
      <c r="B24" s="7">
        <v>150</v>
      </c>
      <c r="C24" s="6" t="s">
        <v>11</v>
      </c>
      <c r="D24" s="6" t="s">
        <v>4</v>
      </c>
      <c r="E24" s="3" t="s">
        <v>5</v>
      </c>
      <c r="F24" s="2"/>
      <c r="I24" s="29"/>
    </row>
    <row r="25" spans="1:12" ht="24.95" customHeight="1" x14ac:dyDescent="0.25">
      <c r="A25" s="4" t="s">
        <v>1701</v>
      </c>
      <c r="B25" s="7">
        <v>150</v>
      </c>
      <c r="C25" s="6" t="s">
        <v>11</v>
      </c>
      <c r="D25" s="6" t="s">
        <v>16</v>
      </c>
      <c r="E25" s="3" t="s">
        <v>0</v>
      </c>
      <c r="F25" s="2" t="s">
        <v>1706</v>
      </c>
      <c r="I25" s="29"/>
    </row>
    <row r="26" spans="1:12" ht="24.95" customHeight="1" x14ac:dyDescent="0.25">
      <c r="A26" s="8" t="s">
        <v>1702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1703</v>
      </c>
      <c r="B27" s="7">
        <v>100</v>
      </c>
      <c r="C27" s="6" t="s">
        <v>13</v>
      </c>
      <c r="D27" s="6" t="s">
        <v>4</v>
      </c>
      <c r="E27" s="3" t="s">
        <v>0</v>
      </c>
      <c r="F27" s="2"/>
    </row>
    <row r="28" spans="1:12" ht="24.95" customHeight="1" x14ac:dyDescent="0.25">
      <c r="A28" s="4" t="s">
        <v>1704</v>
      </c>
      <c r="B28" s="7">
        <v>150</v>
      </c>
      <c r="C28" s="6" t="s">
        <v>11</v>
      </c>
      <c r="D28" s="6" t="s">
        <v>4</v>
      </c>
      <c r="E28" s="3" t="s">
        <v>2</v>
      </c>
      <c r="F28" s="2"/>
    </row>
    <row r="29" spans="1:12" ht="24.95" customHeight="1" x14ac:dyDescent="0.25">
      <c r="A29" s="15" t="s">
        <v>1705</v>
      </c>
      <c r="B29" s="7">
        <v>150</v>
      </c>
      <c r="C29" s="19" t="s">
        <v>11</v>
      </c>
      <c r="D29" s="19" t="s">
        <v>16</v>
      </c>
      <c r="E29" s="3" t="s">
        <v>2</v>
      </c>
      <c r="F29" s="2"/>
    </row>
    <row r="30" spans="1:12" ht="24.95" customHeight="1" x14ac:dyDescent="0.25">
      <c r="A30" s="15" t="s">
        <v>1709</v>
      </c>
      <c r="B30" s="7">
        <v>100</v>
      </c>
      <c r="C30" s="6" t="s">
        <v>13</v>
      </c>
      <c r="D30" s="6" t="s">
        <v>4</v>
      </c>
      <c r="E30" s="3" t="s">
        <v>0</v>
      </c>
      <c r="F30" s="2"/>
    </row>
    <row r="31" spans="1:12" ht="24.95" customHeight="1" x14ac:dyDescent="0.25">
      <c r="A31" s="5" t="s">
        <v>1707</v>
      </c>
      <c r="B31" s="7">
        <v>150</v>
      </c>
      <c r="C31" s="6" t="s">
        <v>11</v>
      </c>
      <c r="D31" s="6" t="s">
        <v>16</v>
      </c>
      <c r="E31" s="3" t="s">
        <v>2</v>
      </c>
      <c r="F31" s="2"/>
    </row>
    <row r="32" spans="1:12" ht="24.95" customHeight="1" x14ac:dyDescent="0.25">
      <c r="A32" s="5" t="s">
        <v>1708</v>
      </c>
      <c r="B32" s="7">
        <v>150</v>
      </c>
      <c r="C32" s="6" t="s">
        <v>11</v>
      </c>
      <c r="D32" s="6" t="s">
        <v>16</v>
      </c>
      <c r="E32" s="3" t="s">
        <v>5</v>
      </c>
      <c r="F32" s="2" t="s">
        <v>1312</v>
      </c>
    </row>
    <row r="33" spans="1:6" ht="24.95" customHeight="1" x14ac:dyDescent="0.25">
      <c r="A33" s="5" t="s">
        <v>1710</v>
      </c>
      <c r="B33" s="7">
        <v>150</v>
      </c>
      <c r="C33" s="6" t="s">
        <v>11</v>
      </c>
      <c r="D33" s="6" t="s">
        <v>16</v>
      </c>
      <c r="E33" s="3" t="s">
        <v>5</v>
      </c>
      <c r="F33" s="2" t="s">
        <v>1711</v>
      </c>
    </row>
    <row r="34" spans="1:6" ht="24.95" customHeight="1" x14ac:dyDescent="0.25">
      <c r="A34" s="5" t="s">
        <v>1712</v>
      </c>
      <c r="B34" s="7">
        <v>100</v>
      </c>
      <c r="C34" s="6" t="s">
        <v>13</v>
      </c>
      <c r="D34" s="6" t="s">
        <v>4</v>
      </c>
      <c r="E34" s="3" t="s">
        <v>0</v>
      </c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19"/>
      <c r="D36" s="19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2</v>
      </c>
      <c r="C52" s="65">
        <f>SUMIF($C$3:$C$51,H1,$B$3:$B$51)</f>
        <v>1200</v>
      </c>
      <c r="D52" s="64"/>
      <c r="E52" s="64" t="s">
        <v>19</v>
      </c>
      <c r="F52" s="65">
        <f>SUMIF($D$3:$D$44,I1,$B$3:$B$44)</f>
        <v>3500</v>
      </c>
    </row>
    <row r="53" spans="1:6" ht="24.95" customHeight="1" x14ac:dyDescent="0.25">
      <c r="A53" s="35" t="s">
        <v>11</v>
      </c>
      <c r="B53" s="35">
        <f>COUNTIF($C$3:$C$51,H2)</f>
        <v>15</v>
      </c>
      <c r="C53" s="36">
        <f>SUMIF($C$3:$C$51,H2,$B$3:$B$51)</f>
        <v>2250</v>
      </c>
      <c r="D53" s="35"/>
      <c r="E53" s="35" t="s">
        <v>18</v>
      </c>
      <c r="F53" s="36">
        <f>SUMIF($D$3:$D$44,I2,$B$3:$B$44)</f>
        <v>1450</v>
      </c>
    </row>
    <row r="54" spans="1:6" ht="24.95" customHeight="1" x14ac:dyDescent="0.25">
      <c r="A54" s="35" t="s">
        <v>29</v>
      </c>
      <c r="B54" s="35">
        <f>COUNTIF($C$3:$C$51,H3)</f>
        <v>15</v>
      </c>
      <c r="C54" s="36">
        <f>SUMIF($C$3:$C$51,H3,$B$3:$B$51)</f>
        <v>1500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600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2050</v>
      </c>
    </row>
    <row r="57" spans="1:6" ht="24.95" customHeight="1" x14ac:dyDescent="0.25">
      <c r="A57" s="38" t="s">
        <v>23</v>
      </c>
      <c r="B57" s="38">
        <f>SUM(B52:B56)</f>
        <v>32</v>
      </c>
      <c r="C57" s="39">
        <f>SUM(C52:C56)</f>
        <v>4950</v>
      </c>
      <c r="D57" s="38"/>
      <c r="E57" s="40" t="s">
        <v>30</v>
      </c>
      <c r="F57" s="41">
        <f>SUM(C57+F55)</f>
        <v>5550</v>
      </c>
    </row>
    <row r="58" spans="1:6" ht="24.95" customHeight="1" x14ac:dyDescent="0.25">
      <c r="A58" s="35" t="s">
        <v>25</v>
      </c>
      <c r="B58" s="38">
        <f>COUNTIF($E$3:$E$51,H6)</f>
        <v>17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10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5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opLeftCell="A22" workbookViewId="0">
      <selection activeCell="F38" sqref="F38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43426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179</v>
      </c>
      <c r="B3" s="19">
        <v>120</v>
      </c>
      <c r="C3" s="19" t="s">
        <v>11</v>
      </c>
      <c r="D3" s="19" t="s">
        <v>16</v>
      </c>
      <c r="E3" s="3" t="s">
        <v>2</v>
      </c>
      <c r="F3" s="9"/>
      <c r="G3" s="29"/>
      <c r="H3" s="32" t="s">
        <v>13</v>
      </c>
      <c r="I3" s="32" t="s">
        <v>17</v>
      </c>
    </row>
    <row r="4" spans="1:11" x14ac:dyDescent="0.25">
      <c r="A4" s="5" t="s">
        <v>171</v>
      </c>
      <c r="B4" s="22">
        <v>120</v>
      </c>
      <c r="C4" s="19" t="s">
        <v>11</v>
      </c>
      <c r="D4" s="19" t="s">
        <v>16</v>
      </c>
      <c r="E4" s="3" t="s">
        <v>5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172</v>
      </c>
      <c r="B5" s="22">
        <v>90</v>
      </c>
      <c r="C5" s="19" t="s">
        <v>13</v>
      </c>
      <c r="D5" s="19" t="s">
        <v>16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173</v>
      </c>
      <c r="B6" s="22">
        <v>90</v>
      </c>
      <c r="C6" s="19" t="s">
        <v>11</v>
      </c>
      <c r="D6" s="19" t="s">
        <v>16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174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175</v>
      </c>
      <c r="B8" s="7">
        <v>100</v>
      </c>
      <c r="C8" s="19" t="s">
        <v>13</v>
      </c>
      <c r="D8" s="19" t="s">
        <v>16</v>
      </c>
      <c r="E8" s="3" t="s">
        <v>0</v>
      </c>
      <c r="F8" s="9"/>
      <c r="G8" s="29"/>
      <c r="H8" s="32" t="s">
        <v>5</v>
      </c>
      <c r="I8" s="32"/>
    </row>
    <row r="9" spans="1:11" x14ac:dyDescent="0.25">
      <c r="A9" s="8" t="s">
        <v>176</v>
      </c>
      <c r="B9" s="12">
        <v>120</v>
      </c>
      <c r="C9" s="26" t="s">
        <v>11</v>
      </c>
      <c r="D9" s="54" t="s">
        <v>16</v>
      </c>
      <c r="E9" s="25" t="s">
        <v>2</v>
      </c>
      <c r="F9" s="45"/>
      <c r="G9" s="29"/>
      <c r="H9" s="32" t="s">
        <v>31</v>
      </c>
      <c r="I9" s="29"/>
    </row>
    <row r="10" spans="1:11" x14ac:dyDescent="0.25">
      <c r="A10" s="8" t="s">
        <v>177</v>
      </c>
      <c r="B10" s="23">
        <v>90</v>
      </c>
      <c r="C10" s="26" t="s">
        <v>13</v>
      </c>
      <c r="D10" s="26" t="s">
        <v>4</v>
      </c>
      <c r="E10" s="25" t="s">
        <v>0</v>
      </c>
      <c r="F10" s="45"/>
      <c r="G10" s="30"/>
      <c r="H10" s="32" t="s">
        <v>32</v>
      </c>
      <c r="I10" s="30"/>
      <c r="J10" s="30"/>
      <c r="K10" s="30"/>
    </row>
    <row r="11" spans="1:11" x14ac:dyDescent="0.25">
      <c r="A11" s="14" t="s">
        <v>178</v>
      </c>
      <c r="B11" s="17">
        <v>90</v>
      </c>
      <c r="C11" s="19" t="s">
        <v>13</v>
      </c>
      <c r="D11" s="19" t="s">
        <v>4</v>
      </c>
      <c r="E11" s="3" t="s">
        <v>0</v>
      </c>
      <c r="F11" s="18"/>
      <c r="G11" s="30"/>
      <c r="H11" s="30"/>
      <c r="I11" s="30"/>
      <c r="J11" s="30"/>
      <c r="K11" s="30"/>
    </row>
    <row r="12" spans="1:11" x14ac:dyDescent="0.25">
      <c r="A12" s="8" t="s">
        <v>180</v>
      </c>
      <c r="B12" s="23">
        <v>90</v>
      </c>
      <c r="C12" s="54" t="s">
        <v>13</v>
      </c>
      <c r="D12" s="26" t="s">
        <v>16</v>
      </c>
      <c r="E12" s="25" t="s">
        <v>0</v>
      </c>
      <c r="F12" s="45"/>
      <c r="G12" s="30"/>
      <c r="H12" s="31"/>
      <c r="I12" s="30"/>
      <c r="J12" s="30"/>
      <c r="K12" s="30"/>
    </row>
    <row r="13" spans="1:11" x14ac:dyDescent="0.25">
      <c r="A13" s="4" t="s">
        <v>181</v>
      </c>
      <c r="B13" s="22">
        <v>120</v>
      </c>
      <c r="C13" s="19" t="s">
        <v>11</v>
      </c>
      <c r="D13" s="19" t="s">
        <v>16</v>
      </c>
      <c r="E13" s="3" t="s">
        <v>2</v>
      </c>
      <c r="F13" s="16"/>
      <c r="G13" s="30"/>
      <c r="H13" s="30"/>
      <c r="I13" s="30"/>
      <c r="J13" s="30"/>
      <c r="K13" s="30"/>
    </row>
    <row r="14" spans="1:11" x14ac:dyDescent="0.25">
      <c r="A14" s="4" t="s">
        <v>182</v>
      </c>
      <c r="B14" s="22">
        <v>90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4" t="s">
        <v>183</v>
      </c>
      <c r="B15" s="22">
        <v>100</v>
      </c>
      <c r="C15" s="19" t="s">
        <v>13</v>
      </c>
      <c r="D15" s="19" t="s">
        <v>16</v>
      </c>
      <c r="E15" s="3" t="s">
        <v>0</v>
      </c>
      <c r="F15" s="3"/>
      <c r="G15" s="30"/>
      <c r="H15" s="30"/>
      <c r="I15" s="30"/>
      <c r="J15" s="30"/>
      <c r="K15" s="30"/>
    </row>
    <row r="16" spans="1:11" x14ac:dyDescent="0.25">
      <c r="A16" s="4" t="s">
        <v>184</v>
      </c>
      <c r="B16" s="22">
        <v>120</v>
      </c>
      <c r="C16" s="19" t="s">
        <v>11</v>
      </c>
      <c r="D16" s="19" t="s">
        <v>16</v>
      </c>
      <c r="E16" s="3" t="s">
        <v>5</v>
      </c>
      <c r="F16" s="20"/>
      <c r="G16" s="30"/>
      <c r="H16" s="30"/>
      <c r="I16" s="30"/>
      <c r="J16" s="30"/>
      <c r="K16" s="30"/>
    </row>
    <row r="17" spans="1:11" x14ac:dyDescent="0.25">
      <c r="A17" s="4" t="s">
        <v>185</v>
      </c>
      <c r="B17" s="7">
        <v>120</v>
      </c>
      <c r="C17" s="19" t="s">
        <v>11</v>
      </c>
      <c r="D17" s="19" t="s">
        <v>16</v>
      </c>
      <c r="E17" s="3" t="s">
        <v>2</v>
      </c>
      <c r="F17" s="3"/>
      <c r="G17" s="30"/>
      <c r="H17" s="30"/>
      <c r="I17" s="30"/>
      <c r="J17" s="30"/>
      <c r="K17" s="30"/>
    </row>
    <row r="18" spans="1:11" x14ac:dyDescent="0.25">
      <c r="A18" s="4" t="s">
        <v>186</v>
      </c>
      <c r="B18" s="22">
        <v>120</v>
      </c>
      <c r="C18" s="6" t="s">
        <v>11</v>
      </c>
      <c r="D18" s="6" t="s">
        <v>16</v>
      </c>
      <c r="E18" s="3" t="s">
        <v>2</v>
      </c>
      <c r="F18" s="2"/>
      <c r="G18" s="30"/>
      <c r="H18" s="30"/>
      <c r="I18" s="30"/>
      <c r="J18" s="30"/>
      <c r="K18" s="30"/>
    </row>
    <row r="19" spans="1:11" x14ac:dyDescent="0.25">
      <c r="A19" s="8" t="s">
        <v>187</v>
      </c>
      <c r="B19" s="12">
        <v>120</v>
      </c>
      <c r="C19" s="26" t="s">
        <v>11</v>
      </c>
      <c r="D19" s="26" t="s">
        <v>4</v>
      </c>
      <c r="E19" s="25" t="s">
        <v>2</v>
      </c>
      <c r="F19" s="25"/>
      <c r="G19" s="30"/>
      <c r="H19" s="30"/>
      <c r="I19" s="30"/>
      <c r="J19" s="30"/>
      <c r="K19" s="30"/>
    </row>
    <row r="20" spans="1:11" x14ac:dyDescent="0.25">
      <c r="A20" s="4" t="s">
        <v>188</v>
      </c>
      <c r="B20" s="17">
        <v>120</v>
      </c>
      <c r="C20" s="6" t="s">
        <v>11</v>
      </c>
      <c r="D20" s="6" t="s">
        <v>16</v>
      </c>
      <c r="E20" s="3" t="s">
        <v>2</v>
      </c>
      <c r="F20" s="3"/>
      <c r="G20" s="30"/>
      <c r="H20" s="30"/>
      <c r="I20" s="30"/>
      <c r="J20" s="30"/>
      <c r="K20" s="30"/>
    </row>
    <row r="21" spans="1:11" x14ac:dyDescent="0.25">
      <c r="A21" s="4" t="s">
        <v>189</v>
      </c>
      <c r="B21" s="7">
        <v>120</v>
      </c>
      <c r="C21" s="19" t="s">
        <v>11</v>
      </c>
      <c r="D21" s="19" t="s">
        <v>16</v>
      </c>
      <c r="E21" s="3" t="s">
        <v>2</v>
      </c>
      <c r="F21" s="2"/>
    </row>
    <row r="22" spans="1:11" x14ac:dyDescent="0.25">
      <c r="A22" s="4" t="s">
        <v>190</v>
      </c>
      <c r="B22" s="7">
        <v>120</v>
      </c>
      <c r="C22" s="19" t="s">
        <v>11</v>
      </c>
      <c r="D22" s="19" t="s">
        <v>4</v>
      </c>
      <c r="E22" s="3" t="s">
        <v>2</v>
      </c>
      <c r="F22" s="2"/>
    </row>
    <row r="23" spans="1:11" x14ac:dyDescent="0.25">
      <c r="A23" s="4" t="s">
        <v>191</v>
      </c>
      <c r="B23" s="7">
        <v>90</v>
      </c>
      <c r="C23" s="19" t="s">
        <v>13</v>
      </c>
      <c r="D23" s="19" t="s">
        <v>16</v>
      </c>
      <c r="E23" s="3" t="s">
        <v>0</v>
      </c>
      <c r="F23" s="2"/>
    </row>
    <row r="24" spans="1:11" x14ac:dyDescent="0.25">
      <c r="A24" s="4" t="s">
        <v>192</v>
      </c>
      <c r="B24" s="7">
        <v>90</v>
      </c>
      <c r="C24" s="19" t="s">
        <v>13</v>
      </c>
      <c r="D24" s="19" t="s">
        <v>16</v>
      </c>
      <c r="E24" s="3" t="s">
        <v>0</v>
      </c>
      <c r="F24" s="2"/>
    </row>
    <row r="25" spans="1:11" x14ac:dyDescent="0.25">
      <c r="A25" s="4" t="s">
        <v>193</v>
      </c>
      <c r="B25" s="7">
        <v>120</v>
      </c>
      <c r="C25" s="19" t="s">
        <v>11</v>
      </c>
      <c r="D25" s="19" t="s">
        <v>4</v>
      </c>
      <c r="E25" s="3" t="s">
        <v>2</v>
      </c>
      <c r="F25" s="2"/>
    </row>
    <row r="26" spans="1:11" x14ac:dyDescent="0.25">
      <c r="A26" s="4" t="s">
        <v>194</v>
      </c>
      <c r="B26" s="7">
        <v>120</v>
      </c>
      <c r="C26" s="19" t="s">
        <v>11</v>
      </c>
      <c r="D26" s="19" t="s">
        <v>16</v>
      </c>
      <c r="E26" s="3" t="s">
        <v>2</v>
      </c>
      <c r="F26" s="2"/>
    </row>
    <row r="27" spans="1:11" x14ac:dyDescent="0.25">
      <c r="A27" s="4" t="s">
        <v>195</v>
      </c>
      <c r="B27" s="7">
        <v>120</v>
      </c>
      <c r="C27" s="6" t="s">
        <v>11</v>
      </c>
      <c r="D27" s="6" t="s">
        <v>16</v>
      </c>
      <c r="E27" s="3" t="s">
        <v>2</v>
      </c>
      <c r="F27" s="2"/>
    </row>
    <row r="28" spans="1:11" x14ac:dyDescent="0.25">
      <c r="A28" s="4" t="s">
        <v>196</v>
      </c>
      <c r="B28" s="7">
        <v>90</v>
      </c>
      <c r="C28" s="19" t="s">
        <v>13</v>
      </c>
      <c r="D28" s="19" t="s">
        <v>16</v>
      </c>
      <c r="E28" s="3" t="s">
        <v>0</v>
      </c>
      <c r="F28" s="2"/>
    </row>
    <row r="29" spans="1:11" x14ac:dyDescent="0.25">
      <c r="A29" s="4" t="s">
        <v>197</v>
      </c>
      <c r="B29" s="7">
        <v>90</v>
      </c>
      <c r="C29" s="19" t="s">
        <v>13</v>
      </c>
      <c r="D29" s="19" t="s">
        <v>16</v>
      </c>
      <c r="E29" s="3" t="s">
        <v>0</v>
      </c>
      <c r="F29" s="2"/>
    </row>
    <row r="30" spans="1:11" x14ac:dyDescent="0.25">
      <c r="A30" s="4" t="s">
        <v>198</v>
      </c>
      <c r="B30" s="7">
        <v>120</v>
      </c>
      <c r="C30" s="6" t="s">
        <v>11</v>
      </c>
      <c r="D30" s="6" t="s">
        <v>16</v>
      </c>
      <c r="E30" s="3" t="s">
        <v>5</v>
      </c>
      <c r="F30" s="2"/>
    </row>
    <row r="31" spans="1:11" x14ac:dyDescent="0.25">
      <c r="A31" s="8" t="s">
        <v>199</v>
      </c>
      <c r="B31" s="7">
        <v>90</v>
      </c>
      <c r="C31" s="6" t="s">
        <v>13</v>
      </c>
      <c r="D31" s="6" t="s">
        <v>16</v>
      </c>
      <c r="E31" s="3" t="s">
        <v>0</v>
      </c>
      <c r="F31" s="2"/>
    </row>
    <row r="32" spans="1:11" x14ac:dyDescent="0.25">
      <c r="A32" s="8" t="s">
        <v>200</v>
      </c>
      <c r="B32" s="7">
        <v>90</v>
      </c>
      <c r="C32" s="19" t="s">
        <v>13</v>
      </c>
      <c r="D32" s="19" t="s">
        <v>4</v>
      </c>
      <c r="E32" s="3" t="s">
        <v>0</v>
      </c>
      <c r="F32" s="2"/>
    </row>
    <row r="33" spans="1:6" x14ac:dyDescent="0.25">
      <c r="A33" s="4" t="s">
        <v>201</v>
      </c>
      <c r="B33" s="7">
        <v>90</v>
      </c>
      <c r="C33" s="19" t="s">
        <v>13</v>
      </c>
      <c r="D33" s="19" t="s">
        <v>16</v>
      </c>
      <c r="E33" s="3" t="s">
        <v>0</v>
      </c>
      <c r="F33" s="2"/>
    </row>
    <row r="34" spans="1:6" x14ac:dyDescent="0.25">
      <c r="A34" s="4" t="s">
        <v>202</v>
      </c>
      <c r="B34" s="7">
        <v>110</v>
      </c>
      <c r="C34" s="19" t="s">
        <v>11</v>
      </c>
      <c r="D34" s="19" t="s">
        <v>16</v>
      </c>
      <c r="E34" s="3" t="s">
        <v>2</v>
      </c>
      <c r="F34" s="2" t="s">
        <v>206</v>
      </c>
    </row>
    <row r="35" spans="1:6" x14ac:dyDescent="0.25">
      <c r="A35" s="15" t="s">
        <v>203</v>
      </c>
      <c r="B35" s="7">
        <v>120</v>
      </c>
      <c r="C35" s="19" t="s">
        <v>11</v>
      </c>
      <c r="D35" s="19" t="s">
        <v>16</v>
      </c>
      <c r="E35" s="3" t="s">
        <v>2</v>
      </c>
      <c r="F35" s="2"/>
    </row>
    <row r="36" spans="1:6" x14ac:dyDescent="0.25">
      <c r="A36" s="15" t="s">
        <v>204</v>
      </c>
      <c r="B36" s="7">
        <v>120</v>
      </c>
      <c r="C36" s="6" t="s">
        <v>11</v>
      </c>
      <c r="D36" s="6" t="s">
        <v>16</v>
      </c>
      <c r="E36" s="3" t="s">
        <v>5</v>
      </c>
      <c r="F36" s="2"/>
    </row>
    <row r="37" spans="1:6" x14ac:dyDescent="0.25">
      <c r="A37" s="5" t="s">
        <v>205</v>
      </c>
      <c r="B37" s="7">
        <v>90</v>
      </c>
      <c r="C37" s="19" t="s">
        <v>13</v>
      </c>
      <c r="D37" s="19" t="s">
        <v>16</v>
      </c>
      <c r="E37" s="3" t="s">
        <v>0</v>
      </c>
      <c r="F37" s="2"/>
    </row>
    <row r="38" spans="1:6" x14ac:dyDescent="0.25">
      <c r="A38" s="5" t="s">
        <v>207</v>
      </c>
      <c r="B38" s="7">
        <v>120</v>
      </c>
      <c r="C38" s="19" t="s">
        <v>11</v>
      </c>
      <c r="D38" s="19" t="s">
        <v>4</v>
      </c>
      <c r="E38" s="3" t="s">
        <v>5</v>
      </c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6" x14ac:dyDescent="0.25">
      <c r="A49" s="5"/>
      <c r="B49" s="7"/>
      <c r="C49" s="19"/>
      <c r="D49" s="19"/>
      <c r="E49" s="3"/>
      <c r="F49" s="2"/>
    </row>
    <row r="50" spans="1:6" x14ac:dyDescent="0.25">
      <c r="A50" s="4"/>
      <c r="B50" s="7"/>
      <c r="C50" s="19"/>
      <c r="D50" s="19"/>
      <c r="E50" s="3"/>
      <c r="F50" s="2"/>
    </row>
    <row r="51" spans="1:6" x14ac:dyDescent="0.25">
      <c r="A51" s="44"/>
      <c r="B51" s="11"/>
      <c r="C51" s="27"/>
      <c r="D51" s="27"/>
      <c r="E51" s="10"/>
      <c r="F51" s="10"/>
    </row>
    <row r="52" spans="1:6" x14ac:dyDescent="0.25">
      <c r="A52" s="4"/>
      <c r="B52" s="12"/>
      <c r="C52" s="19"/>
      <c r="D52" s="19"/>
      <c r="E52" s="3"/>
      <c r="F52" s="2"/>
    </row>
    <row r="53" spans="1:6" x14ac:dyDescent="0.25">
      <c r="A53" s="4"/>
      <c r="B53" s="12"/>
      <c r="C53" s="19"/>
      <c r="D53" s="19"/>
      <c r="E53" s="3"/>
      <c r="F53" s="2"/>
    </row>
    <row r="54" spans="1:6" x14ac:dyDescent="0.25">
      <c r="A54" s="4"/>
      <c r="B54" s="7"/>
      <c r="C54" s="19"/>
      <c r="D54" s="19"/>
      <c r="E54" s="3"/>
      <c r="F54" s="2"/>
    </row>
    <row r="55" spans="1:6" x14ac:dyDescent="0.25">
      <c r="A55" s="33"/>
      <c r="B55" s="7"/>
      <c r="C55" s="19"/>
      <c r="D55" s="19"/>
      <c r="E55" s="3"/>
      <c r="F55" s="2"/>
    </row>
    <row r="56" spans="1:6" x14ac:dyDescent="0.25">
      <c r="A56" s="4"/>
      <c r="B56" s="7"/>
      <c r="C56" s="19"/>
      <c r="D56" s="19"/>
      <c r="E56" s="3"/>
      <c r="F56" s="2"/>
    </row>
    <row r="57" spans="1:6" x14ac:dyDescent="0.25">
      <c r="A57" s="8"/>
      <c r="B57" s="7"/>
      <c r="C57" s="19"/>
      <c r="D57" s="19"/>
      <c r="E57" s="3"/>
      <c r="F57" s="2"/>
    </row>
    <row r="58" spans="1:6" x14ac:dyDescent="0.25">
      <c r="A58" s="8"/>
      <c r="B58" s="7"/>
      <c r="C58" s="19"/>
      <c r="D58" s="19"/>
      <c r="E58" s="3"/>
      <c r="F58" s="2"/>
    </row>
    <row r="59" spans="1:6" ht="15" customHeight="1" x14ac:dyDescent="0.25">
      <c r="A59" s="35" t="s">
        <v>10</v>
      </c>
      <c r="B59" s="35">
        <f>COUNTIF($C$3:$C$58,H1)</f>
        <v>0</v>
      </c>
      <c r="C59" s="36">
        <f>SUMIF($C$3:$C$58,H1,$B$3:$B$58)</f>
        <v>0</v>
      </c>
      <c r="D59" s="35"/>
      <c r="E59" s="35" t="s">
        <v>19</v>
      </c>
      <c r="F59" s="36">
        <f>SUMIF($D$3:$D$50,I1,$B$3:$B$50)</f>
        <v>3070</v>
      </c>
    </row>
    <row r="60" spans="1:6" ht="15" customHeight="1" x14ac:dyDescent="0.25">
      <c r="A60" s="35" t="s">
        <v>11</v>
      </c>
      <c r="B60" s="35">
        <f>COUNTIF($C$3:$C$58,H2)</f>
        <v>20</v>
      </c>
      <c r="C60" s="36">
        <f>SUMIF($C$3:$C$58,H2,$B$3:$B$58)</f>
        <v>2360</v>
      </c>
      <c r="D60" s="35"/>
      <c r="E60" s="35" t="s">
        <v>18</v>
      </c>
      <c r="F60" s="36">
        <f>SUMIF($D$3:$D$50,I2,$B$3:$B$50)</f>
        <v>750</v>
      </c>
    </row>
    <row r="61" spans="1:6" ht="15" customHeight="1" x14ac:dyDescent="0.25">
      <c r="A61" s="35" t="s">
        <v>29</v>
      </c>
      <c r="B61" s="35">
        <f>COUNTIF($C$3:$C$58,H3)</f>
        <v>16</v>
      </c>
      <c r="C61" s="36">
        <f>SUMIF($C$3:$C$58,H3,$B$3:$B$58)</f>
        <v>1460</v>
      </c>
      <c r="D61" s="35"/>
      <c r="E61" s="37" t="s">
        <v>27</v>
      </c>
      <c r="F61" s="36">
        <f>SUMIF($D$3:$D$50,I4,$B$3:$B$50)</f>
        <v>0</v>
      </c>
    </row>
    <row r="62" spans="1:6" ht="15" customHeight="1" x14ac:dyDescent="0.25">
      <c r="A62" s="35" t="s">
        <v>8</v>
      </c>
      <c r="B62" s="35">
        <f>COUNTIF($C$3:$C$58,H4)</f>
        <v>0</v>
      </c>
      <c r="C62" s="36">
        <f>SUMIF($C$3:$C$58,H4,$B$3:$B$58)</f>
        <v>0</v>
      </c>
      <c r="D62" s="35"/>
      <c r="E62" s="35" t="s">
        <v>21</v>
      </c>
      <c r="F62" s="36">
        <f>SUM(B61*30+B62*120)</f>
        <v>480</v>
      </c>
    </row>
    <row r="63" spans="1:6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1230</v>
      </c>
    </row>
    <row r="64" spans="1:6" x14ac:dyDescent="0.25">
      <c r="A64" s="38" t="s">
        <v>23</v>
      </c>
      <c r="B64" s="38">
        <f>SUM(B59:B63)</f>
        <v>36</v>
      </c>
      <c r="C64" s="39">
        <f>SUM(C59:C63)</f>
        <v>3820</v>
      </c>
      <c r="D64" s="38"/>
      <c r="E64" s="40" t="s">
        <v>30</v>
      </c>
      <c r="F64" s="41">
        <f>SUM(C64+F62)</f>
        <v>4300</v>
      </c>
    </row>
    <row r="65" spans="1:6" x14ac:dyDescent="0.25">
      <c r="A65" s="35" t="s">
        <v>25</v>
      </c>
      <c r="B65" s="38">
        <f>COUNTIF($E$3:$E$58,H6)</f>
        <v>17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14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5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</sheetData>
  <mergeCells count="3">
    <mergeCell ref="A1:D1"/>
    <mergeCell ref="E1:F1"/>
    <mergeCell ref="C65:F69"/>
  </mergeCells>
  <dataValidations count="4">
    <dataValidation type="list" allowBlank="1" showInputMessage="1" showErrorMessage="1" sqref="E3:E58">
      <formula1>$H$6:$H$10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D4:D58">
      <formula1>$I$1:$I$3</formula1>
    </dataValidation>
    <dataValidation type="list" allowBlank="1" showInputMessage="1" showErrorMessage="1" sqref="C3:C58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workbookViewId="0">
      <selection activeCell="E22" sqref="E2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69.425781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1718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1714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1715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1716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1717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1719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1720</v>
      </c>
      <c r="B9" s="17">
        <v>150</v>
      </c>
      <c r="C9" s="6" t="s">
        <v>11</v>
      </c>
      <c r="D9" s="6" t="s">
        <v>16</v>
      </c>
      <c r="E9" s="3" t="s">
        <v>2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1721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1722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1723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92" t="s">
        <v>1724</v>
      </c>
      <c r="B13" s="24">
        <v>100</v>
      </c>
      <c r="C13" s="52" t="s">
        <v>13</v>
      </c>
      <c r="D13" s="52" t="s">
        <v>16</v>
      </c>
      <c r="E13" s="10" t="s">
        <v>0</v>
      </c>
      <c r="F13" s="67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1725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1726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1727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1728</v>
      </c>
      <c r="B17" s="7">
        <v>100</v>
      </c>
      <c r="C17" s="6" t="s">
        <v>13</v>
      </c>
      <c r="D17" s="6" t="s">
        <v>16</v>
      </c>
      <c r="E17" s="3" t="s">
        <v>0</v>
      </c>
      <c r="F17" s="3" t="s">
        <v>1542</v>
      </c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646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I18" s="29"/>
    </row>
    <row r="19" spans="1:12" ht="24.95" customHeight="1" x14ac:dyDescent="0.25">
      <c r="A19" s="4" t="s">
        <v>1729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1733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1730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1731</v>
      </c>
      <c r="B22" s="7">
        <v>150</v>
      </c>
      <c r="C22" s="6" t="s">
        <v>11</v>
      </c>
      <c r="D22" s="6" t="s">
        <v>16</v>
      </c>
      <c r="E22" s="3" t="s">
        <v>2</v>
      </c>
      <c r="F22" s="25"/>
      <c r="I22" s="29"/>
    </row>
    <row r="23" spans="1:12" ht="24.95" customHeight="1" x14ac:dyDescent="0.25">
      <c r="A23" s="4" t="s">
        <v>1732</v>
      </c>
      <c r="B23" s="7">
        <v>150</v>
      </c>
      <c r="C23" s="6" t="s">
        <v>11</v>
      </c>
      <c r="D23" s="6" t="s">
        <v>16</v>
      </c>
      <c r="E23" s="3" t="s">
        <v>5</v>
      </c>
      <c r="F23" s="25" t="s">
        <v>1611</v>
      </c>
      <c r="I23" s="29"/>
    </row>
    <row r="24" spans="1:12" ht="24.95" customHeight="1" x14ac:dyDescent="0.25">
      <c r="A24" s="4" t="s">
        <v>1734</v>
      </c>
      <c r="B24" s="7">
        <v>100</v>
      </c>
      <c r="C24" s="6" t="s">
        <v>13</v>
      </c>
      <c r="D24" s="6" t="s">
        <v>4</v>
      </c>
      <c r="E24" s="3" t="s">
        <v>0</v>
      </c>
      <c r="F24" s="2"/>
      <c r="I24" s="29"/>
    </row>
    <row r="25" spans="1:12" ht="24.95" customHeight="1" x14ac:dyDescent="0.25">
      <c r="A25" s="4" t="s">
        <v>1735</v>
      </c>
      <c r="B25" s="7">
        <v>150</v>
      </c>
      <c r="C25" s="6" t="s">
        <v>11</v>
      </c>
      <c r="D25" s="6" t="s">
        <v>16</v>
      </c>
      <c r="E25" s="3" t="s">
        <v>2</v>
      </c>
      <c r="F25" s="2"/>
      <c r="I25" s="29"/>
    </row>
    <row r="26" spans="1:12" ht="24.95" customHeight="1" x14ac:dyDescent="0.25">
      <c r="A26" s="8" t="s">
        <v>1736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1737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/>
      <c r="B28" s="7"/>
      <c r="C28" s="6"/>
      <c r="D28" s="6"/>
      <c r="E28" s="3"/>
      <c r="F28" s="2"/>
    </row>
    <row r="29" spans="1:12" ht="24.95" customHeight="1" x14ac:dyDescent="0.25">
      <c r="A29" s="15"/>
      <c r="B29" s="7"/>
      <c r="C29" s="19"/>
      <c r="D29" s="19"/>
      <c r="E29" s="3"/>
      <c r="F29" s="2"/>
    </row>
    <row r="30" spans="1:12" ht="24.95" customHeight="1" x14ac:dyDescent="0.25">
      <c r="A30" s="15"/>
      <c r="B30" s="7"/>
      <c r="C30" s="6"/>
      <c r="D30" s="6"/>
      <c r="E30" s="3"/>
      <c r="F30" s="2"/>
    </row>
    <row r="31" spans="1:12" ht="24.95" customHeight="1" x14ac:dyDescent="0.25">
      <c r="A31" s="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19"/>
      <c r="D36" s="19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0</v>
      </c>
      <c r="C52" s="65">
        <f>SUMIF($C$3:$C$51,H1,$B$3:$B$51)</f>
        <v>0</v>
      </c>
      <c r="D52" s="64"/>
      <c r="E52" s="64" t="s">
        <v>19</v>
      </c>
      <c r="F52" s="65">
        <f>SUMIF($D$3:$D$44,I1,$B$3:$B$44)</f>
        <v>2800</v>
      </c>
    </row>
    <row r="53" spans="1:6" ht="24.95" customHeight="1" x14ac:dyDescent="0.25">
      <c r="A53" s="35" t="s">
        <v>11</v>
      </c>
      <c r="B53" s="35">
        <f>COUNTIF($C$3:$C$51,H2)</f>
        <v>8</v>
      </c>
      <c r="C53" s="36">
        <f>SUMIF($C$3:$C$51,H2,$B$3:$B$51)</f>
        <v>1200</v>
      </c>
      <c r="D53" s="35"/>
      <c r="E53" s="35" t="s">
        <v>18</v>
      </c>
      <c r="F53" s="36">
        <f>SUMIF($D$3:$D$44,I2,$B$3:$B$44)</f>
        <v>100</v>
      </c>
    </row>
    <row r="54" spans="1:6" ht="24.95" customHeight="1" x14ac:dyDescent="0.25">
      <c r="A54" s="35" t="s">
        <v>29</v>
      </c>
      <c r="B54" s="35">
        <f>COUNTIF($C$3:$C$51,H3)</f>
        <v>17</v>
      </c>
      <c r="C54" s="36">
        <f>SUMIF($C$3:$C$51,H3,$B$3:$B$51)</f>
        <v>1700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680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780</v>
      </c>
    </row>
    <row r="57" spans="1:6" ht="24.95" customHeight="1" x14ac:dyDescent="0.25">
      <c r="A57" s="38" t="s">
        <v>23</v>
      </c>
      <c r="B57" s="38">
        <f>SUM(B52:B56)</f>
        <v>25</v>
      </c>
      <c r="C57" s="39">
        <f>SUM(C52:C56)</f>
        <v>2900</v>
      </c>
      <c r="D57" s="38"/>
      <c r="E57" s="40" t="s">
        <v>30</v>
      </c>
      <c r="F57" s="41">
        <f>SUM(C57+F55)</f>
        <v>3580</v>
      </c>
    </row>
    <row r="58" spans="1:6" ht="24.95" customHeight="1" x14ac:dyDescent="0.25">
      <c r="A58" s="35" t="s">
        <v>25</v>
      </c>
      <c r="B58" s="38">
        <f>COUNTIF($E$3:$E$51,H6)</f>
        <v>17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7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1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4" workbookViewId="0">
      <selection activeCell="E26" sqref="E2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1713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1738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1739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1744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1745</v>
      </c>
      <c r="B6" s="7">
        <v>600</v>
      </c>
      <c r="C6" s="6" t="s">
        <v>12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1740</v>
      </c>
      <c r="B7" s="7">
        <v>150</v>
      </c>
      <c r="C7" s="6" t="s">
        <v>11</v>
      </c>
      <c r="D7" s="6" t="s">
        <v>16</v>
      </c>
      <c r="E7" s="3" t="s">
        <v>5</v>
      </c>
      <c r="F7" s="9" t="s">
        <v>1749</v>
      </c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1741</v>
      </c>
      <c r="B8" s="12">
        <v>150</v>
      </c>
      <c r="C8" s="54" t="s">
        <v>11</v>
      </c>
      <c r="D8" s="54" t="s">
        <v>16</v>
      </c>
      <c r="E8" s="25" t="s">
        <v>5</v>
      </c>
      <c r="F8" s="45" t="s">
        <v>1746</v>
      </c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1742</v>
      </c>
      <c r="B9" s="17">
        <v>150</v>
      </c>
      <c r="C9" s="6" t="s">
        <v>13</v>
      </c>
      <c r="D9" s="6" t="s">
        <v>16</v>
      </c>
      <c r="E9" s="3" t="s">
        <v>2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1743</v>
      </c>
      <c r="B10" s="23">
        <v>100</v>
      </c>
      <c r="C10" s="54" t="s">
        <v>13</v>
      </c>
      <c r="D10" s="54" t="s">
        <v>4</v>
      </c>
      <c r="E10" s="25" t="s">
        <v>0</v>
      </c>
      <c r="F10" s="16" t="s">
        <v>1748</v>
      </c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1747</v>
      </c>
      <c r="B11" s="22">
        <v>100</v>
      </c>
      <c r="C11" s="6" t="s">
        <v>13</v>
      </c>
      <c r="D11" s="6" t="s">
        <v>4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13" t="s">
        <v>1750</v>
      </c>
      <c r="B12" s="24">
        <v>150</v>
      </c>
      <c r="C12" s="52" t="s">
        <v>11</v>
      </c>
      <c r="D12" s="52" t="s">
        <v>16</v>
      </c>
      <c r="E12" s="10" t="s">
        <v>2</v>
      </c>
      <c r="F12" s="10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1751</v>
      </c>
      <c r="B13" s="22">
        <v>100</v>
      </c>
      <c r="C13" s="6" t="s">
        <v>13</v>
      </c>
      <c r="D13" s="6" t="s">
        <v>4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1752</v>
      </c>
      <c r="B14" s="23">
        <v>150</v>
      </c>
      <c r="C14" s="54" t="s">
        <v>11</v>
      </c>
      <c r="D14" s="54" t="s">
        <v>4</v>
      </c>
      <c r="E14" s="25" t="s">
        <v>5</v>
      </c>
      <c r="F14" s="25" t="s">
        <v>1757</v>
      </c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1753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1754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1755</v>
      </c>
      <c r="B17" s="7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1756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I18" s="29"/>
    </row>
    <row r="19" spans="1:12" ht="24.95" customHeight="1" x14ac:dyDescent="0.25">
      <c r="A19" s="4" t="s">
        <v>1758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1761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1759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758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1760</v>
      </c>
      <c r="B23" s="7">
        <v>150</v>
      </c>
      <c r="C23" s="6" t="s">
        <v>11</v>
      </c>
      <c r="D23" s="6" t="s">
        <v>16</v>
      </c>
      <c r="E23" s="3" t="s">
        <v>5</v>
      </c>
      <c r="F23" s="25" t="s">
        <v>1763</v>
      </c>
      <c r="I23" s="29"/>
    </row>
    <row r="24" spans="1:12" ht="24.95" customHeight="1" x14ac:dyDescent="0.25">
      <c r="A24" s="4" t="s">
        <v>1762</v>
      </c>
      <c r="B24" s="7">
        <v>100</v>
      </c>
      <c r="C24" s="6" t="s">
        <v>13</v>
      </c>
      <c r="D24" s="6" t="s">
        <v>4</v>
      </c>
      <c r="E24" s="3" t="s">
        <v>0</v>
      </c>
      <c r="F24" s="25"/>
      <c r="I24" s="29"/>
    </row>
    <row r="25" spans="1:12" ht="24.95" customHeight="1" x14ac:dyDescent="0.25">
      <c r="A25" s="4" t="s">
        <v>1764</v>
      </c>
      <c r="B25" s="7">
        <v>100</v>
      </c>
      <c r="C25" s="6" t="s">
        <v>13</v>
      </c>
      <c r="D25" s="6" t="s">
        <v>16</v>
      </c>
      <c r="E25" s="3" t="s">
        <v>0</v>
      </c>
      <c r="F25" s="2"/>
      <c r="I25" s="29"/>
    </row>
    <row r="26" spans="1:12" ht="24.95" customHeight="1" x14ac:dyDescent="0.25">
      <c r="A26" s="4" t="s">
        <v>1765</v>
      </c>
      <c r="B26" s="7">
        <v>150</v>
      </c>
      <c r="C26" s="6" t="s">
        <v>11</v>
      </c>
      <c r="D26" s="6" t="s">
        <v>16</v>
      </c>
      <c r="E26" s="3" t="s">
        <v>2</v>
      </c>
      <c r="F26" s="2"/>
      <c r="I26" s="29"/>
    </row>
    <row r="27" spans="1:12" ht="24.95" customHeight="1" x14ac:dyDescent="0.25">
      <c r="A27" s="8"/>
      <c r="B27" s="7"/>
      <c r="C27" s="6"/>
      <c r="D27" s="6"/>
      <c r="E27" s="3"/>
      <c r="F27" s="2"/>
    </row>
    <row r="28" spans="1:12" ht="24.95" customHeight="1" x14ac:dyDescent="0.25">
      <c r="A28" s="4"/>
      <c r="B28" s="7"/>
      <c r="C28" s="6"/>
      <c r="D28" s="6"/>
      <c r="E28" s="3"/>
      <c r="F28" s="2"/>
    </row>
    <row r="29" spans="1:12" ht="24.95" customHeight="1" x14ac:dyDescent="0.25">
      <c r="A29" s="4"/>
      <c r="B29" s="7"/>
      <c r="C29" s="6"/>
      <c r="D29" s="6"/>
      <c r="E29" s="3"/>
      <c r="F29" s="2"/>
    </row>
    <row r="30" spans="1:12" ht="24.95" customHeight="1" x14ac:dyDescent="0.25">
      <c r="A30" s="15"/>
      <c r="B30" s="7"/>
      <c r="C30" s="19"/>
      <c r="D30" s="19"/>
      <c r="E30" s="3"/>
      <c r="F30" s="2"/>
    </row>
    <row r="31" spans="1:12" ht="24.95" customHeight="1" x14ac:dyDescent="0.25">
      <c r="A31" s="1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19"/>
      <c r="D37" s="19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5"/>
      <c r="B44" s="7"/>
      <c r="C44" s="19"/>
      <c r="D44" s="19"/>
      <c r="E44" s="3"/>
      <c r="F44" s="2"/>
    </row>
    <row r="45" spans="1:6" ht="24.95" customHeight="1" x14ac:dyDescent="0.25">
      <c r="A45" s="4"/>
      <c r="B45" s="7"/>
      <c r="C45" s="19"/>
      <c r="D45" s="19"/>
      <c r="E45" s="3"/>
      <c r="F45" s="2"/>
    </row>
    <row r="46" spans="1:6" ht="24.95" customHeight="1" x14ac:dyDescent="0.25">
      <c r="A46" s="75"/>
      <c r="B46" s="7"/>
      <c r="C46" s="19"/>
      <c r="D46" s="19"/>
      <c r="E46" s="3"/>
      <c r="F46" s="3"/>
    </row>
    <row r="47" spans="1:6" ht="24.95" customHeight="1" x14ac:dyDescent="0.25">
      <c r="A47" s="4"/>
      <c r="B47" s="17"/>
      <c r="C47" s="6"/>
      <c r="D47" s="6"/>
      <c r="E47" s="3"/>
      <c r="F47" s="25"/>
    </row>
    <row r="48" spans="1:6" ht="24.95" customHeight="1" x14ac:dyDescent="0.25">
      <c r="A48" s="4"/>
      <c r="B48" s="12"/>
      <c r="C48" s="19"/>
      <c r="D48" s="19"/>
      <c r="E48" s="3"/>
      <c r="F48" s="2"/>
    </row>
    <row r="49" spans="1:6" ht="24.95" customHeight="1" x14ac:dyDescent="0.25">
      <c r="A49" s="4"/>
      <c r="B49" s="7"/>
      <c r="C49" s="19"/>
      <c r="D49" s="19"/>
      <c r="E49" s="3"/>
      <c r="F49" s="2"/>
    </row>
    <row r="50" spans="1:6" ht="24.95" customHeight="1" x14ac:dyDescent="0.25">
      <c r="A50" s="33"/>
      <c r="B50" s="7"/>
      <c r="C50" s="19"/>
      <c r="D50" s="19"/>
      <c r="E50" s="3"/>
      <c r="F50" s="2"/>
    </row>
    <row r="51" spans="1:6" ht="24.95" customHeight="1" x14ac:dyDescent="0.25">
      <c r="A51" s="4"/>
      <c r="B51" s="7"/>
      <c r="C51" s="19"/>
      <c r="D51" s="19"/>
      <c r="E51" s="3"/>
      <c r="F51" s="2"/>
    </row>
    <row r="52" spans="1:6" ht="24.95" customHeight="1" x14ac:dyDescent="0.25">
      <c r="A52" s="8"/>
      <c r="B52" s="90"/>
      <c r="C52" s="91"/>
      <c r="D52" s="91"/>
      <c r="E52" s="3"/>
      <c r="F52" s="2"/>
    </row>
    <row r="53" spans="1:6" ht="24.95" customHeight="1" x14ac:dyDescent="0.25">
      <c r="A53" s="64" t="s">
        <v>10</v>
      </c>
      <c r="B53" s="64">
        <f>COUNTIF($C$3:$C$52,H1)</f>
        <v>1</v>
      </c>
      <c r="C53" s="65">
        <f>SUMIF($C$3:$C$52,H1,$B$3:$B$52)</f>
        <v>600</v>
      </c>
      <c r="D53" s="64"/>
      <c r="E53" s="64" t="s">
        <v>19</v>
      </c>
      <c r="F53" s="65">
        <f>SUMIF($D$3:$D$45,I1,$B$3:$B$45)</f>
        <v>2900</v>
      </c>
    </row>
    <row r="54" spans="1:6" ht="24.95" customHeight="1" x14ac:dyDescent="0.25">
      <c r="A54" s="35" t="s">
        <v>11</v>
      </c>
      <c r="B54" s="35">
        <f>COUNTIF($C$3:$C$52,H2)</f>
        <v>10</v>
      </c>
      <c r="C54" s="36">
        <f>SUMIF($C$3:$C$52,H2,$B$3:$B$52)</f>
        <v>1500</v>
      </c>
      <c r="D54" s="35"/>
      <c r="E54" s="35" t="s">
        <v>18</v>
      </c>
      <c r="F54" s="36">
        <f>SUMIF($D$3:$D$45,I2,$B$3:$B$45)</f>
        <v>550</v>
      </c>
    </row>
    <row r="55" spans="1:6" ht="24.95" customHeight="1" x14ac:dyDescent="0.25">
      <c r="A55" s="35" t="s">
        <v>29</v>
      </c>
      <c r="B55" s="35">
        <f>COUNTIF($C$3:$C$52,H3)</f>
        <v>13</v>
      </c>
      <c r="C55" s="36">
        <f>SUMIF($C$3:$C$52,H3,$B$3:$B$52)</f>
        <v>1350</v>
      </c>
      <c r="D55" s="35"/>
      <c r="E55" s="37" t="s">
        <v>27</v>
      </c>
      <c r="F55" s="36">
        <f>SUMIF($D$3:$D$45,I4,$B$3:$B$45)</f>
        <v>0</v>
      </c>
    </row>
    <row r="56" spans="1:6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470</v>
      </c>
    </row>
    <row r="57" spans="1:6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1020</v>
      </c>
    </row>
    <row r="58" spans="1:6" ht="24.95" customHeight="1" x14ac:dyDescent="0.25">
      <c r="A58" s="38" t="s">
        <v>23</v>
      </c>
      <c r="B58" s="38">
        <f>SUM(B53:B57)</f>
        <v>24</v>
      </c>
      <c r="C58" s="39">
        <f>SUM(C53:C57)</f>
        <v>3450</v>
      </c>
      <c r="D58" s="38"/>
      <c r="E58" s="40" t="s">
        <v>30</v>
      </c>
      <c r="F58" s="41">
        <f>SUM(C58+F56)</f>
        <v>3920</v>
      </c>
    </row>
    <row r="59" spans="1:6" ht="24.95" customHeight="1" x14ac:dyDescent="0.25">
      <c r="A59" s="35" t="s">
        <v>25</v>
      </c>
      <c r="B59" s="38">
        <f>COUNTIF($E$3:$E$52,H6)</f>
        <v>12</v>
      </c>
      <c r="C59" s="293"/>
      <c r="D59" s="293"/>
      <c r="E59" s="293"/>
      <c r="F59" s="293"/>
    </row>
    <row r="60" spans="1:6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6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6" ht="24.95" customHeight="1" x14ac:dyDescent="0.25">
      <c r="A62" s="35" t="s">
        <v>24</v>
      </c>
      <c r="B62" s="38">
        <f>COUNTIF($E$3:$E$52,H7)</f>
        <v>8</v>
      </c>
      <c r="C62" s="293"/>
      <c r="D62" s="293"/>
      <c r="E62" s="293"/>
      <c r="F62" s="293"/>
    </row>
    <row r="63" spans="1:6" ht="24.95" customHeight="1" x14ac:dyDescent="0.25">
      <c r="A63" s="35" t="s">
        <v>26</v>
      </c>
      <c r="B63" s="38">
        <f>COUNTIF($E$3:$E$52,H8)</f>
        <v>4</v>
      </c>
      <c r="C63" s="293"/>
      <c r="D63" s="293"/>
      <c r="E63" s="293"/>
      <c r="F63" s="293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C3:C52">
      <formula1>$H$1:$H$5</formula1>
    </dataValidation>
    <dataValidation type="list" allowBlank="1" showInputMessage="1" showErrorMessage="1" sqref="D3:D52">
      <formula1>$I$1:$I$3</formula1>
    </dataValidation>
    <dataValidation type="list" allowBlank="1" showInputMessage="1" showErrorMessage="1" sqref="E3:E52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workbookViewId="0">
      <selection activeCell="E20" sqref="E2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1767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1768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1769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1770</v>
      </c>
      <c r="B6" s="7">
        <v>100</v>
      </c>
      <c r="C6" s="6" t="s">
        <v>13</v>
      </c>
      <c r="D6" s="6" t="s">
        <v>16</v>
      </c>
      <c r="E6" s="3" t="s">
        <v>0</v>
      </c>
      <c r="F6" s="9" t="s">
        <v>1772</v>
      </c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1771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389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1773</v>
      </c>
      <c r="B9" s="17">
        <v>100</v>
      </c>
      <c r="C9" s="6" t="s">
        <v>13</v>
      </c>
      <c r="D9" s="6" t="s">
        <v>4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1774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1775</v>
      </c>
      <c r="B11" s="22">
        <v>100</v>
      </c>
      <c r="C11" s="6" t="s">
        <v>13</v>
      </c>
      <c r="D11" s="6" t="s">
        <v>4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13" t="s">
        <v>1776</v>
      </c>
      <c r="B12" s="24">
        <v>100</v>
      </c>
      <c r="C12" s="52" t="s">
        <v>13</v>
      </c>
      <c r="D12" s="52" t="s">
        <v>16</v>
      </c>
      <c r="E12" s="10" t="s">
        <v>5</v>
      </c>
      <c r="F12" s="10" t="s">
        <v>1542</v>
      </c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1777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1778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1779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1780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1781</v>
      </c>
      <c r="B17" s="7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1782</v>
      </c>
      <c r="B18" s="7">
        <v>150</v>
      </c>
      <c r="C18" s="6" t="s">
        <v>11</v>
      </c>
      <c r="D18" s="6" t="s">
        <v>4</v>
      </c>
      <c r="E18" s="3" t="s">
        <v>2</v>
      </c>
      <c r="F18" s="3"/>
      <c r="I18" s="29"/>
    </row>
    <row r="19" spans="1:12" ht="24.95" customHeight="1" x14ac:dyDescent="0.25">
      <c r="A19" s="4" t="s">
        <v>1783</v>
      </c>
      <c r="B19" s="7">
        <v>100</v>
      </c>
      <c r="C19" s="6" t="s">
        <v>13</v>
      </c>
      <c r="D19" s="6" t="s">
        <v>4</v>
      </c>
      <c r="E19" s="3" t="s">
        <v>0</v>
      </c>
      <c r="F19" s="25"/>
      <c r="I19" s="29"/>
    </row>
    <row r="20" spans="1:12" ht="24.95" customHeight="1" x14ac:dyDescent="0.25">
      <c r="A20" s="4" t="s">
        <v>1784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/>
      <c r="B21" s="7"/>
      <c r="C21" s="6"/>
      <c r="D21" s="6"/>
      <c r="E21" s="3"/>
      <c r="F21" s="25"/>
      <c r="I21" s="29"/>
    </row>
    <row r="22" spans="1:12" ht="24.95" customHeight="1" x14ac:dyDescent="0.25">
      <c r="A22" s="4"/>
      <c r="B22" s="7"/>
      <c r="C22" s="6"/>
      <c r="D22" s="6"/>
      <c r="E22" s="3"/>
      <c r="F22" s="25"/>
      <c r="I22" s="29"/>
    </row>
    <row r="23" spans="1:12" ht="24.95" customHeight="1" x14ac:dyDescent="0.25">
      <c r="A23" s="4"/>
      <c r="B23" s="7"/>
      <c r="C23" s="6"/>
      <c r="D23" s="6"/>
      <c r="E23" s="3"/>
      <c r="F23" s="25"/>
      <c r="I23" s="29"/>
    </row>
    <row r="24" spans="1:12" ht="24.95" customHeight="1" x14ac:dyDescent="0.25">
      <c r="A24" s="4"/>
      <c r="B24" s="7"/>
      <c r="C24" s="6"/>
      <c r="D24" s="6"/>
      <c r="E24" s="3"/>
      <c r="F24" s="25"/>
      <c r="I24" s="29"/>
    </row>
    <row r="25" spans="1:12" ht="24.95" customHeight="1" x14ac:dyDescent="0.25">
      <c r="A25" s="4"/>
      <c r="B25" s="7"/>
      <c r="C25" s="6"/>
      <c r="D25" s="6"/>
      <c r="E25" s="3"/>
      <c r="F25" s="2"/>
      <c r="I25" s="29"/>
    </row>
    <row r="26" spans="1:12" ht="24.95" customHeight="1" x14ac:dyDescent="0.25">
      <c r="A26" s="4"/>
      <c r="B26" s="7"/>
      <c r="C26" s="6"/>
      <c r="D26" s="6"/>
      <c r="E26" s="3"/>
      <c r="F26" s="2"/>
      <c r="I26" s="29"/>
    </row>
    <row r="27" spans="1:12" ht="24.95" customHeight="1" x14ac:dyDescent="0.25">
      <c r="A27" s="8"/>
      <c r="B27" s="7"/>
      <c r="C27" s="6"/>
      <c r="D27" s="6"/>
      <c r="E27" s="3"/>
      <c r="F27" s="2"/>
    </row>
    <row r="28" spans="1:12" ht="24.95" customHeight="1" x14ac:dyDescent="0.25">
      <c r="A28" s="4"/>
      <c r="B28" s="7"/>
      <c r="C28" s="6"/>
      <c r="D28" s="6"/>
      <c r="E28" s="3"/>
      <c r="F28" s="2"/>
    </row>
    <row r="29" spans="1:12" ht="24.95" customHeight="1" x14ac:dyDescent="0.25">
      <c r="A29" s="4"/>
      <c r="B29" s="7"/>
      <c r="C29" s="6"/>
      <c r="D29" s="6"/>
      <c r="E29" s="3"/>
      <c r="F29" s="2"/>
    </row>
    <row r="30" spans="1:12" ht="24.95" customHeight="1" x14ac:dyDescent="0.25">
      <c r="A30" s="15"/>
      <c r="B30" s="7"/>
      <c r="C30" s="19"/>
      <c r="D30" s="19"/>
      <c r="E30" s="3"/>
      <c r="F30" s="2"/>
    </row>
    <row r="31" spans="1:12" ht="24.95" customHeight="1" x14ac:dyDescent="0.25">
      <c r="A31" s="1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19"/>
      <c r="D37" s="19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5"/>
      <c r="B44" s="7"/>
      <c r="C44" s="19"/>
      <c r="D44" s="19"/>
      <c r="E44" s="3"/>
      <c r="F44" s="2"/>
    </row>
    <row r="45" spans="1:6" ht="24.95" customHeight="1" x14ac:dyDescent="0.25">
      <c r="A45" s="4"/>
      <c r="B45" s="7"/>
      <c r="C45" s="19"/>
      <c r="D45" s="19"/>
      <c r="E45" s="3"/>
      <c r="F45" s="2"/>
    </row>
    <row r="46" spans="1:6" ht="24.95" customHeight="1" x14ac:dyDescent="0.25">
      <c r="A46" s="75"/>
      <c r="B46" s="7"/>
      <c r="C46" s="19"/>
      <c r="D46" s="19"/>
      <c r="E46" s="3"/>
      <c r="F46" s="3"/>
    </row>
    <row r="47" spans="1:6" ht="24.95" customHeight="1" x14ac:dyDescent="0.25">
      <c r="A47" s="4"/>
      <c r="B47" s="17"/>
      <c r="C47" s="6"/>
      <c r="D47" s="6"/>
      <c r="E47" s="3"/>
      <c r="F47" s="25"/>
    </row>
    <row r="48" spans="1:6" ht="24.95" customHeight="1" x14ac:dyDescent="0.25">
      <c r="A48" s="4"/>
      <c r="B48" s="12"/>
      <c r="C48" s="19"/>
      <c r="D48" s="19"/>
      <c r="E48" s="3"/>
      <c r="F48" s="2"/>
    </row>
    <row r="49" spans="1:6" ht="24.95" customHeight="1" x14ac:dyDescent="0.25">
      <c r="A49" s="4"/>
      <c r="B49" s="7"/>
      <c r="C49" s="19"/>
      <c r="D49" s="19"/>
      <c r="E49" s="3"/>
      <c r="F49" s="2"/>
    </row>
    <row r="50" spans="1:6" ht="24.95" customHeight="1" x14ac:dyDescent="0.25">
      <c r="A50" s="33"/>
      <c r="B50" s="7"/>
      <c r="C50" s="19"/>
      <c r="D50" s="19"/>
      <c r="E50" s="3"/>
      <c r="F50" s="2"/>
    </row>
    <row r="51" spans="1:6" ht="24.95" customHeight="1" x14ac:dyDescent="0.25">
      <c r="A51" s="4"/>
      <c r="B51" s="7"/>
      <c r="C51" s="19"/>
      <c r="D51" s="19"/>
      <c r="E51" s="3"/>
      <c r="F51" s="2"/>
    </row>
    <row r="52" spans="1:6" ht="24.95" customHeight="1" x14ac:dyDescent="0.25">
      <c r="A52" s="8"/>
      <c r="B52" s="90"/>
      <c r="C52" s="91"/>
      <c r="D52" s="91"/>
      <c r="E52" s="3"/>
      <c r="F52" s="2"/>
    </row>
    <row r="53" spans="1:6" ht="24.95" customHeight="1" x14ac:dyDescent="0.25">
      <c r="A53" s="64" t="s">
        <v>10</v>
      </c>
      <c r="B53" s="64">
        <f>COUNTIF($C$3:$C$52,H1)</f>
        <v>0</v>
      </c>
      <c r="C53" s="65">
        <f>SUMIF($C$3:$C$52,H1,$B$3:$B$52)</f>
        <v>0</v>
      </c>
      <c r="D53" s="64"/>
      <c r="E53" s="64" t="s">
        <v>19</v>
      </c>
      <c r="F53" s="65">
        <f>SUMIF($D$3:$D$45,I1,$B$3:$B$45)</f>
        <v>1500</v>
      </c>
    </row>
    <row r="54" spans="1:6" ht="24.95" customHeight="1" x14ac:dyDescent="0.25">
      <c r="A54" s="35" t="s">
        <v>11</v>
      </c>
      <c r="B54" s="35">
        <f>COUNTIF($C$3:$C$52,H2)</f>
        <v>5</v>
      </c>
      <c r="C54" s="36">
        <f>SUMIF($C$3:$C$52,H2,$B$3:$B$52)</f>
        <v>750</v>
      </c>
      <c r="D54" s="35"/>
      <c r="E54" s="35" t="s">
        <v>18</v>
      </c>
      <c r="F54" s="36">
        <f>SUMIF($D$3:$D$45,I2,$B$3:$B$45)</f>
        <v>550</v>
      </c>
    </row>
    <row r="55" spans="1:6" ht="24.95" customHeight="1" x14ac:dyDescent="0.25">
      <c r="A55" s="35" t="s">
        <v>29</v>
      </c>
      <c r="B55" s="35">
        <f>COUNTIF($C$3:$C$52,H3)</f>
        <v>13</v>
      </c>
      <c r="C55" s="36">
        <f>SUMIF($C$3:$C$52,H3,$B$3:$B$52)</f>
        <v>1300</v>
      </c>
      <c r="D55" s="35"/>
      <c r="E55" s="37" t="s">
        <v>27</v>
      </c>
      <c r="F55" s="36">
        <f>SUMIF($D$3:$D$45,I4,$B$3:$B$45)</f>
        <v>0</v>
      </c>
    </row>
    <row r="56" spans="1:6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520</v>
      </c>
    </row>
    <row r="57" spans="1:6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1070</v>
      </c>
    </row>
    <row r="58" spans="1:6" ht="24.95" customHeight="1" x14ac:dyDescent="0.25">
      <c r="A58" s="38" t="s">
        <v>23</v>
      </c>
      <c r="B58" s="38">
        <f>SUM(B53:B57)</f>
        <v>18</v>
      </c>
      <c r="C58" s="39">
        <f>SUM(C53:C57)</f>
        <v>2050</v>
      </c>
      <c r="D58" s="38"/>
      <c r="E58" s="40" t="s">
        <v>30</v>
      </c>
      <c r="F58" s="41">
        <f>SUM(C58+F56)</f>
        <v>2570</v>
      </c>
    </row>
    <row r="59" spans="1:6" ht="24.95" customHeight="1" x14ac:dyDescent="0.25">
      <c r="A59" s="35" t="s">
        <v>25</v>
      </c>
      <c r="B59" s="38">
        <f>COUNTIF($E$3:$E$52,H6)</f>
        <v>12</v>
      </c>
      <c r="C59" s="293"/>
      <c r="D59" s="293"/>
      <c r="E59" s="293"/>
      <c r="F59" s="293"/>
    </row>
    <row r="60" spans="1:6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6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6" ht="24.95" customHeight="1" x14ac:dyDescent="0.25">
      <c r="A62" s="35" t="s">
        <v>24</v>
      </c>
      <c r="B62" s="38">
        <f>COUNTIF($E$3:$E$52,H7)</f>
        <v>5</v>
      </c>
      <c r="C62" s="293"/>
      <c r="D62" s="293"/>
      <c r="E62" s="293"/>
      <c r="F62" s="293"/>
    </row>
    <row r="63" spans="1:6" ht="24.95" customHeight="1" x14ac:dyDescent="0.25">
      <c r="A63" s="35" t="s">
        <v>26</v>
      </c>
      <c r="B63" s="38">
        <f>COUNTIF($E$3:$E$52,H8)</f>
        <v>1</v>
      </c>
      <c r="C63" s="293"/>
      <c r="D63" s="293"/>
      <c r="E63" s="293"/>
      <c r="F63" s="293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E3:E52">
      <formula1>$H$6:$H$9</formula1>
    </dataValidation>
    <dataValidation type="list" allowBlank="1" showInputMessage="1" showErrorMessage="1" sqref="D3:D52">
      <formula1>$I$1:$I$3</formula1>
    </dataValidation>
    <dataValidation type="list" allowBlank="1" showInputMessage="1" showErrorMessage="1" sqref="C3:C52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13" workbookViewId="0">
      <selection activeCell="M21" sqref="M2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1785</v>
      </c>
      <c r="B3" s="22">
        <v>150</v>
      </c>
      <c r="C3" s="6" t="s">
        <v>11</v>
      </c>
      <c r="D3" s="6" t="s">
        <v>16</v>
      </c>
      <c r="E3" s="3" t="s">
        <v>5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1786</v>
      </c>
      <c r="B4" s="22">
        <v>100</v>
      </c>
      <c r="C4" s="6" t="s">
        <v>13</v>
      </c>
      <c r="D4" s="6" t="s">
        <v>4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1127</v>
      </c>
      <c r="B5" s="22">
        <v>600</v>
      </c>
      <c r="C5" s="6" t="s">
        <v>12</v>
      </c>
      <c r="D5" s="6" t="s">
        <v>16</v>
      </c>
      <c r="E5" s="3" t="s">
        <v>2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1787</v>
      </c>
      <c r="B6" s="7">
        <v>150</v>
      </c>
      <c r="C6" s="6" t="s">
        <v>11</v>
      </c>
      <c r="D6" s="6" t="s">
        <v>16</v>
      </c>
      <c r="E6" s="3" t="s">
        <v>5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1788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1789</v>
      </c>
      <c r="B8" s="12">
        <v>150</v>
      </c>
      <c r="C8" s="54" t="s">
        <v>11</v>
      </c>
      <c r="D8" s="54" t="s">
        <v>16</v>
      </c>
      <c r="E8" s="25" t="s">
        <v>5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1790</v>
      </c>
      <c r="B9" s="17">
        <v>150</v>
      </c>
      <c r="C9" s="6" t="s">
        <v>11</v>
      </c>
      <c r="D9" s="6" t="s">
        <v>16</v>
      </c>
      <c r="E9" s="3" t="s">
        <v>2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1791</v>
      </c>
      <c r="B10" s="23">
        <v>150</v>
      </c>
      <c r="C10" s="54" t="s">
        <v>11</v>
      </c>
      <c r="D10" s="54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1792</v>
      </c>
      <c r="B11" s="22">
        <v>150</v>
      </c>
      <c r="C11" s="6" t="s">
        <v>11</v>
      </c>
      <c r="D11" s="6" t="s">
        <v>16</v>
      </c>
      <c r="E11" s="3" t="s">
        <v>2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13" t="s">
        <v>1793</v>
      </c>
      <c r="B12" s="24">
        <v>150</v>
      </c>
      <c r="C12" s="52" t="s">
        <v>11</v>
      </c>
      <c r="D12" s="52" t="s">
        <v>4</v>
      </c>
      <c r="E12" s="10" t="s">
        <v>2</v>
      </c>
      <c r="F12" s="10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591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1794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1795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1796</v>
      </c>
      <c r="B16" s="7">
        <v>150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1797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1798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I18" s="29"/>
    </row>
    <row r="19" spans="1:12" ht="24.95" customHeight="1" x14ac:dyDescent="0.25">
      <c r="A19" s="4" t="s">
        <v>1799</v>
      </c>
      <c r="B19" s="7">
        <v>150</v>
      </c>
      <c r="C19" s="6" t="s">
        <v>11</v>
      </c>
      <c r="D19" s="6" t="s">
        <v>16</v>
      </c>
      <c r="E19" s="3" t="s">
        <v>2</v>
      </c>
      <c r="F19" s="25"/>
      <c r="I19" s="29"/>
    </row>
    <row r="20" spans="1:12" ht="24.95" customHeight="1" x14ac:dyDescent="0.25">
      <c r="A20" s="4" t="s">
        <v>1800</v>
      </c>
      <c r="B20" s="7">
        <v>150</v>
      </c>
      <c r="C20" s="6" t="s">
        <v>11</v>
      </c>
      <c r="D20" s="6" t="s">
        <v>16</v>
      </c>
      <c r="E20" s="3" t="s">
        <v>5</v>
      </c>
      <c r="F20" s="25" t="s">
        <v>1811</v>
      </c>
      <c r="I20" s="29"/>
    </row>
    <row r="21" spans="1:12" ht="24.95" customHeight="1" x14ac:dyDescent="0.25">
      <c r="A21" s="4" t="s">
        <v>1801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1802</v>
      </c>
      <c r="B22" s="7">
        <v>100</v>
      </c>
      <c r="C22" s="6" t="s">
        <v>13</v>
      </c>
      <c r="D22" s="6" t="s">
        <v>16</v>
      </c>
      <c r="E22" s="3" t="s">
        <v>0</v>
      </c>
      <c r="F22" s="25" t="s">
        <v>1812</v>
      </c>
      <c r="I22" s="29"/>
    </row>
    <row r="23" spans="1:12" ht="24.95" customHeight="1" x14ac:dyDescent="0.25">
      <c r="A23" s="4" t="s">
        <v>1803</v>
      </c>
      <c r="B23" s="7">
        <v>150</v>
      </c>
      <c r="C23" s="6" t="s">
        <v>11</v>
      </c>
      <c r="D23" s="6" t="s">
        <v>16</v>
      </c>
      <c r="E23" s="3" t="s">
        <v>5</v>
      </c>
      <c r="F23" s="25"/>
      <c r="I23" s="29"/>
    </row>
    <row r="24" spans="1:12" ht="24.95" customHeight="1" x14ac:dyDescent="0.25">
      <c r="A24" s="4" t="s">
        <v>1804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1805</v>
      </c>
      <c r="B25" s="7">
        <v>150</v>
      </c>
      <c r="C25" s="6" t="s">
        <v>11</v>
      </c>
      <c r="D25" s="6" t="s">
        <v>4</v>
      </c>
      <c r="E25" s="3" t="s">
        <v>2</v>
      </c>
      <c r="F25" s="2" t="s">
        <v>1813</v>
      </c>
      <c r="I25" s="29"/>
    </row>
    <row r="26" spans="1:12" ht="24.95" customHeight="1" x14ac:dyDescent="0.25">
      <c r="A26" s="4" t="s">
        <v>1806</v>
      </c>
      <c r="B26" s="7">
        <v>150</v>
      </c>
      <c r="C26" s="6" t="s">
        <v>11</v>
      </c>
      <c r="D26" s="6" t="s">
        <v>16</v>
      </c>
      <c r="E26" s="3" t="s">
        <v>5</v>
      </c>
      <c r="F26" s="2"/>
      <c r="I26" s="29"/>
    </row>
    <row r="27" spans="1:12" ht="24.95" customHeight="1" x14ac:dyDescent="0.25">
      <c r="A27" s="8" t="s">
        <v>1807</v>
      </c>
      <c r="B27" s="7">
        <v>150</v>
      </c>
      <c r="C27" s="6" t="s">
        <v>11</v>
      </c>
      <c r="D27" s="6" t="s">
        <v>16</v>
      </c>
      <c r="E27" s="3" t="s">
        <v>5</v>
      </c>
      <c r="F27" s="2" t="s">
        <v>1499</v>
      </c>
    </row>
    <row r="28" spans="1:12" ht="24.95" customHeight="1" x14ac:dyDescent="0.25">
      <c r="A28" s="4" t="s">
        <v>1808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4" t="s">
        <v>1809</v>
      </c>
      <c r="B29" s="7">
        <v>150</v>
      </c>
      <c r="C29" s="6" t="s">
        <v>11</v>
      </c>
      <c r="D29" s="6" t="s">
        <v>4</v>
      </c>
      <c r="E29" s="3" t="s">
        <v>5</v>
      </c>
      <c r="F29" s="2" t="s">
        <v>1814</v>
      </c>
    </row>
    <row r="30" spans="1:12" ht="24.95" customHeight="1" x14ac:dyDescent="0.25">
      <c r="A30" s="15" t="s">
        <v>1810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ht="24.95" customHeight="1" x14ac:dyDescent="0.25">
      <c r="A31" s="15" t="s">
        <v>1815</v>
      </c>
      <c r="B31" s="7">
        <v>150</v>
      </c>
      <c r="C31" s="6" t="s">
        <v>11</v>
      </c>
      <c r="D31" s="6" t="s">
        <v>16</v>
      </c>
      <c r="E31" s="3" t="s">
        <v>5</v>
      </c>
      <c r="F31" s="2"/>
    </row>
    <row r="32" spans="1:12" ht="24.95" customHeight="1" x14ac:dyDescent="0.25">
      <c r="A32" s="5" t="s">
        <v>1816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1817</v>
      </c>
      <c r="B33" s="7">
        <v>150</v>
      </c>
      <c r="C33" s="6" t="s">
        <v>11</v>
      </c>
      <c r="D33" s="6" t="s">
        <v>16</v>
      </c>
      <c r="E33" s="3" t="s">
        <v>5</v>
      </c>
      <c r="F33" s="2" t="s">
        <v>1312</v>
      </c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19"/>
      <c r="D37" s="19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19"/>
      <c r="D40" s="19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5"/>
      <c r="B44" s="7"/>
      <c r="C44" s="19"/>
      <c r="D44" s="19"/>
      <c r="E44" s="3"/>
      <c r="F44" s="2"/>
    </row>
    <row r="45" spans="1:6" ht="24.95" customHeight="1" x14ac:dyDescent="0.25">
      <c r="A45" s="4"/>
      <c r="B45" s="7"/>
      <c r="C45" s="19"/>
      <c r="D45" s="19"/>
      <c r="E45" s="3"/>
      <c r="F45" s="2"/>
    </row>
    <row r="46" spans="1:6" ht="24.95" customHeight="1" x14ac:dyDescent="0.25">
      <c r="A46" s="75"/>
      <c r="B46" s="7"/>
      <c r="C46" s="19"/>
      <c r="D46" s="19"/>
      <c r="E46" s="3"/>
      <c r="F46" s="3"/>
    </row>
    <row r="47" spans="1:6" ht="24.95" customHeight="1" x14ac:dyDescent="0.25">
      <c r="A47" s="4"/>
      <c r="B47" s="17"/>
      <c r="C47" s="6"/>
      <c r="D47" s="6"/>
      <c r="E47" s="3"/>
      <c r="F47" s="25"/>
    </row>
    <row r="48" spans="1:6" ht="24.95" customHeight="1" x14ac:dyDescent="0.25">
      <c r="A48" s="4"/>
      <c r="B48" s="12"/>
      <c r="C48" s="19"/>
      <c r="D48" s="19"/>
      <c r="E48" s="3"/>
      <c r="F48" s="2"/>
    </row>
    <row r="49" spans="1:6" ht="24.95" customHeight="1" x14ac:dyDescent="0.25">
      <c r="A49" s="4"/>
      <c r="B49" s="7"/>
      <c r="C49" s="19"/>
      <c r="D49" s="19"/>
      <c r="E49" s="3"/>
      <c r="F49" s="2"/>
    </row>
    <row r="50" spans="1:6" ht="24.95" customHeight="1" x14ac:dyDescent="0.25">
      <c r="A50" s="33"/>
      <c r="B50" s="7"/>
      <c r="C50" s="19"/>
      <c r="D50" s="19"/>
      <c r="E50" s="3"/>
      <c r="F50" s="2"/>
    </row>
    <row r="51" spans="1:6" ht="24.95" customHeight="1" x14ac:dyDescent="0.25">
      <c r="A51" s="4"/>
      <c r="B51" s="7"/>
      <c r="C51" s="19"/>
      <c r="D51" s="19"/>
      <c r="E51" s="3"/>
      <c r="F51" s="2"/>
    </row>
    <row r="52" spans="1:6" ht="24.95" customHeight="1" x14ac:dyDescent="0.25">
      <c r="A52" s="8"/>
      <c r="B52" s="90"/>
      <c r="C52" s="91"/>
      <c r="D52" s="91"/>
      <c r="E52" s="3"/>
      <c r="F52" s="2"/>
    </row>
    <row r="53" spans="1:6" ht="24.95" customHeight="1" x14ac:dyDescent="0.25">
      <c r="A53" s="64" t="s">
        <v>10</v>
      </c>
      <c r="B53" s="64">
        <f>COUNTIF($C$3:$C$52,H1)</f>
        <v>1</v>
      </c>
      <c r="C53" s="65">
        <f>SUMIF($C$3:$C$52,H1,$B$3:$B$52)</f>
        <v>600</v>
      </c>
      <c r="D53" s="64"/>
      <c r="E53" s="64" t="s">
        <v>19</v>
      </c>
      <c r="F53" s="65">
        <f>SUMIF($D$3:$D$45,I1,$B$3:$B$45)</f>
        <v>3900</v>
      </c>
    </row>
    <row r="54" spans="1:6" ht="24.95" customHeight="1" x14ac:dyDescent="0.25">
      <c r="A54" s="35" t="s">
        <v>11</v>
      </c>
      <c r="B54" s="35">
        <f>COUNTIF($C$3:$C$52,H2)</f>
        <v>17</v>
      </c>
      <c r="C54" s="36">
        <f>SUMIF($C$3:$C$52,H2,$B$3:$B$52)</f>
        <v>2550</v>
      </c>
      <c r="D54" s="35"/>
      <c r="E54" s="35" t="s">
        <v>18</v>
      </c>
      <c r="F54" s="36">
        <f>SUMIF($D$3:$D$45,I2,$B$3:$B$45)</f>
        <v>550</v>
      </c>
    </row>
    <row r="55" spans="1:6" ht="24.95" customHeight="1" x14ac:dyDescent="0.25">
      <c r="A55" s="35" t="s">
        <v>29</v>
      </c>
      <c r="B55" s="35">
        <f>COUNTIF($C$3:$C$52,H3)</f>
        <v>13</v>
      </c>
      <c r="C55" s="36">
        <f>SUMIF($C$3:$C$52,H3,$B$3:$B$52)</f>
        <v>1300</v>
      </c>
      <c r="D55" s="35"/>
      <c r="E55" s="37" t="s">
        <v>27</v>
      </c>
      <c r="F55" s="36">
        <f>SUMIF($D$3:$D$45,I4,$B$3:$B$45)</f>
        <v>0</v>
      </c>
    </row>
    <row r="56" spans="1:6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520</v>
      </c>
    </row>
    <row r="57" spans="1:6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1070</v>
      </c>
    </row>
    <row r="58" spans="1:6" ht="24.95" customHeight="1" x14ac:dyDescent="0.25">
      <c r="A58" s="38" t="s">
        <v>23</v>
      </c>
      <c r="B58" s="38">
        <f>SUM(B53:B57)</f>
        <v>31</v>
      </c>
      <c r="C58" s="39">
        <f>SUM(C53:C57)</f>
        <v>4450</v>
      </c>
      <c r="D58" s="38"/>
      <c r="E58" s="40" t="s">
        <v>30</v>
      </c>
      <c r="F58" s="41">
        <f>SUM(C58+F56)</f>
        <v>4970</v>
      </c>
    </row>
    <row r="59" spans="1:6" ht="24.95" customHeight="1" x14ac:dyDescent="0.25">
      <c r="A59" s="35" t="s">
        <v>25</v>
      </c>
      <c r="B59" s="38">
        <f>COUNTIF($E$3:$E$52,H6)</f>
        <v>13</v>
      </c>
      <c r="C59" s="293"/>
      <c r="D59" s="293"/>
      <c r="E59" s="293"/>
      <c r="F59" s="293"/>
    </row>
    <row r="60" spans="1:6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6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6" ht="24.95" customHeight="1" x14ac:dyDescent="0.25">
      <c r="A62" s="35" t="s">
        <v>24</v>
      </c>
      <c r="B62" s="38">
        <f>COUNTIF($E$3:$E$52,H7)</f>
        <v>8</v>
      </c>
      <c r="C62" s="293"/>
      <c r="D62" s="293"/>
      <c r="E62" s="293"/>
      <c r="F62" s="293"/>
    </row>
    <row r="63" spans="1:6" ht="24.95" customHeight="1" x14ac:dyDescent="0.25">
      <c r="A63" s="35" t="s">
        <v>26</v>
      </c>
      <c r="B63" s="38">
        <f>COUNTIF($E$3:$E$52,H8)</f>
        <v>10</v>
      </c>
      <c r="C63" s="293"/>
      <c r="D63" s="293"/>
      <c r="E63" s="293"/>
      <c r="F63" s="293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C3:C52">
      <formula1>$H$1:$H$5</formula1>
    </dataValidation>
    <dataValidation type="list" allowBlank="1" showInputMessage="1" showErrorMessage="1" sqref="D3:D52">
      <formula1>$I$1:$I$3</formula1>
    </dataValidation>
    <dataValidation type="list" allowBlank="1" showInputMessage="1" showErrorMessage="1" sqref="E3:E52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25" workbookViewId="0">
      <selection activeCell="E42" sqref="E4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1818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1819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1820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1821</v>
      </c>
      <c r="B6" s="7">
        <v>150</v>
      </c>
      <c r="C6" s="6" t="s">
        <v>11</v>
      </c>
      <c r="D6" s="6" t="s">
        <v>16</v>
      </c>
      <c r="E6" s="3" t="s">
        <v>5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1822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1823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1824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1825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1826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1827</v>
      </c>
      <c r="B12" s="22">
        <v>150</v>
      </c>
      <c r="C12" s="6" t="s">
        <v>11</v>
      </c>
      <c r="D12" s="6" t="s">
        <v>16</v>
      </c>
      <c r="E12" s="3" t="s">
        <v>2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1828</v>
      </c>
      <c r="B13" s="22">
        <v>150</v>
      </c>
      <c r="C13" s="6" t="s">
        <v>11</v>
      </c>
      <c r="D13" s="6" t="s">
        <v>16</v>
      </c>
      <c r="E13" s="3" t="s">
        <v>5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1829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1830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886</v>
      </c>
      <c r="B16" s="7">
        <v>150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1831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1832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I18" s="29"/>
    </row>
    <row r="19" spans="1:12" ht="24.95" customHeight="1" x14ac:dyDescent="0.25">
      <c r="A19" s="4" t="s">
        <v>1833</v>
      </c>
      <c r="B19" s="7">
        <v>150</v>
      </c>
      <c r="C19" s="6" t="s">
        <v>11</v>
      </c>
      <c r="D19" s="6" t="s">
        <v>4</v>
      </c>
      <c r="E19" s="3" t="s">
        <v>5</v>
      </c>
      <c r="F19" s="25"/>
      <c r="I19" s="29"/>
    </row>
    <row r="20" spans="1:12" ht="24.95" customHeight="1" x14ac:dyDescent="0.25">
      <c r="A20" s="4" t="s">
        <v>1834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13" t="s">
        <v>1835</v>
      </c>
      <c r="B21" s="11">
        <v>100</v>
      </c>
      <c r="C21" s="52" t="s">
        <v>13</v>
      </c>
      <c r="D21" s="52" t="s">
        <v>4</v>
      </c>
      <c r="E21" s="10" t="s">
        <v>0</v>
      </c>
      <c r="F21" s="10"/>
      <c r="I21" s="29"/>
    </row>
    <row r="22" spans="1:12" ht="24.95" customHeight="1" x14ac:dyDescent="0.25">
      <c r="A22" s="4" t="s">
        <v>1836</v>
      </c>
      <c r="B22" s="7">
        <v>100</v>
      </c>
      <c r="C22" s="6" t="s">
        <v>13</v>
      </c>
      <c r="D22" s="6" t="s">
        <v>4</v>
      </c>
      <c r="E22" s="3" t="s">
        <v>0</v>
      </c>
      <c r="F22" s="25"/>
      <c r="I22" s="29"/>
    </row>
    <row r="23" spans="1:12" ht="24.95" customHeight="1" x14ac:dyDescent="0.25">
      <c r="A23" s="4" t="s">
        <v>1837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ht="24.95" customHeight="1" x14ac:dyDescent="0.25">
      <c r="A24" s="4" t="s">
        <v>1842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1838</v>
      </c>
      <c r="B25" s="7">
        <v>150</v>
      </c>
      <c r="C25" s="6" t="s">
        <v>11</v>
      </c>
      <c r="D25" s="6" t="s">
        <v>16</v>
      </c>
      <c r="E25" s="3" t="s">
        <v>2</v>
      </c>
      <c r="F25" s="2"/>
      <c r="I25" s="29"/>
    </row>
    <row r="26" spans="1:12" ht="24.95" customHeight="1" x14ac:dyDescent="0.25">
      <c r="A26" s="4" t="s">
        <v>1839</v>
      </c>
      <c r="B26" s="7">
        <v>100</v>
      </c>
      <c r="C26" s="6" t="s">
        <v>13</v>
      </c>
      <c r="D26" s="6" t="s">
        <v>16</v>
      </c>
      <c r="E26" s="3" t="s">
        <v>0</v>
      </c>
      <c r="F26" s="2"/>
      <c r="I26" s="29"/>
    </row>
    <row r="27" spans="1:12" ht="24.95" customHeight="1" x14ac:dyDescent="0.25">
      <c r="A27" s="8" t="s">
        <v>1840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12" ht="24.95" customHeight="1" x14ac:dyDescent="0.25">
      <c r="A28" s="4" t="s">
        <v>1841</v>
      </c>
      <c r="B28" s="7">
        <v>150</v>
      </c>
      <c r="C28" s="6" t="s">
        <v>11</v>
      </c>
      <c r="D28" s="6" t="s">
        <v>16</v>
      </c>
      <c r="E28" s="3" t="s">
        <v>2</v>
      </c>
      <c r="F28" s="2"/>
    </row>
    <row r="29" spans="1:12" ht="24.95" customHeight="1" x14ac:dyDescent="0.25">
      <c r="A29" s="4" t="s">
        <v>1843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ht="24.95" customHeight="1" x14ac:dyDescent="0.25">
      <c r="A30" s="15" t="s">
        <v>1844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ht="24.95" customHeight="1" x14ac:dyDescent="0.25">
      <c r="A31" s="15" t="s">
        <v>1845</v>
      </c>
      <c r="B31" s="7">
        <v>150</v>
      </c>
      <c r="C31" s="6" t="s">
        <v>11</v>
      </c>
      <c r="D31" s="6" t="s">
        <v>16</v>
      </c>
      <c r="E31" s="3" t="s">
        <v>0</v>
      </c>
      <c r="F31" s="2" t="s">
        <v>67</v>
      </c>
    </row>
    <row r="32" spans="1:12" ht="24.95" customHeight="1" x14ac:dyDescent="0.25">
      <c r="A32" s="5" t="s">
        <v>1846</v>
      </c>
      <c r="B32" s="7">
        <v>150</v>
      </c>
      <c r="C32" s="6" t="s">
        <v>11</v>
      </c>
      <c r="D32" s="6" t="s">
        <v>4</v>
      </c>
      <c r="E32" s="3" t="s">
        <v>5</v>
      </c>
      <c r="F32" s="2"/>
    </row>
    <row r="33" spans="1:6" ht="24.95" customHeight="1" x14ac:dyDescent="0.25">
      <c r="A33" s="5" t="s">
        <v>1847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1848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924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352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 t="s">
        <v>1849</v>
      </c>
      <c r="B37" s="7">
        <v>150</v>
      </c>
      <c r="C37" s="19" t="s">
        <v>11</v>
      </c>
      <c r="D37" s="19" t="s">
        <v>16</v>
      </c>
      <c r="E37" s="3" t="s">
        <v>5</v>
      </c>
      <c r="F37" s="2"/>
    </row>
    <row r="38" spans="1:6" ht="24.95" customHeight="1" x14ac:dyDescent="0.25">
      <c r="A38" s="5" t="s">
        <v>1850</v>
      </c>
      <c r="B38" s="7">
        <v>150</v>
      </c>
      <c r="C38" s="6" t="s">
        <v>11</v>
      </c>
      <c r="D38" s="6" t="s">
        <v>4</v>
      </c>
      <c r="E38" s="3" t="s">
        <v>2</v>
      </c>
      <c r="F38" s="2"/>
    </row>
    <row r="39" spans="1:6" ht="24.95" customHeight="1" x14ac:dyDescent="0.25">
      <c r="A39" s="5" t="s">
        <v>1851</v>
      </c>
      <c r="B39" s="7">
        <v>100</v>
      </c>
      <c r="C39" s="19" t="s">
        <v>13</v>
      </c>
      <c r="D39" s="19" t="s">
        <v>16</v>
      </c>
      <c r="E39" s="3" t="s">
        <v>0</v>
      </c>
      <c r="F39" s="2"/>
    </row>
    <row r="40" spans="1:6" ht="24.95" customHeight="1" x14ac:dyDescent="0.25">
      <c r="A40" s="5" t="s">
        <v>1852</v>
      </c>
      <c r="B40" s="7">
        <v>100</v>
      </c>
      <c r="C40" s="19" t="s">
        <v>11</v>
      </c>
      <c r="D40" s="19" t="s">
        <v>16</v>
      </c>
      <c r="E40" s="3" t="s">
        <v>5</v>
      </c>
      <c r="F40" s="2" t="s">
        <v>1853</v>
      </c>
    </row>
    <row r="41" spans="1:6" ht="24.95" customHeight="1" x14ac:dyDescent="0.25">
      <c r="A41" s="5" t="s">
        <v>1854</v>
      </c>
      <c r="B41" s="7">
        <v>100</v>
      </c>
      <c r="C41" s="19" t="s">
        <v>13</v>
      </c>
      <c r="D41" s="19" t="s">
        <v>16</v>
      </c>
      <c r="E41" s="3" t="s">
        <v>0</v>
      </c>
      <c r="F41" s="2"/>
    </row>
    <row r="42" spans="1:6" ht="24.95" customHeight="1" x14ac:dyDescent="0.25">
      <c r="A42" s="5" t="s">
        <v>1855</v>
      </c>
      <c r="B42" s="7">
        <v>100</v>
      </c>
      <c r="C42" s="19" t="s">
        <v>13</v>
      </c>
      <c r="D42" s="19" t="s">
        <v>16</v>
      </c>
      <c r="E42" s="3" t="s">
        <v>0</v>
      </c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5"/>
      <c r="B44" s="7"/>
      <c r="C44" s="19"/>
      <c r="D44" s="19"/>
      <c r="E44" s="3"/>
      <c r="F44" s="2"/>
    </row>
    <row r="45" spans="1:6" ht="24.95" customHeight="1" x14ac:dyDescent="0.25">
      <c r="A45" s="4"/>
      <c r="B45" s="7"/>
      <c r="C45" s="19"/>
      <c r="D45" s="19"/>
      <c r="E45" s="3"/>
      <c r="F45" s="2"/>
    </row>
    <row r="46" spans="1:6" ht="24.95" customHeight="1" x14ac:dyDescent="0.25">
      <c r="A46" s="75"/>
      <c r="B46" s="7"/>
      <c r="C46" s="19"/>
      <c r="D46" s="19"/>
      <c r="E46" s="3"/>
      <c r="F46" s="3"/>
    </row>
    <row r="47" spans="1:6" ht="24.95" customHeight="1" x14ac:dyDescent="0.25">
      <c r="A47" s="4"/>
      <c r="B47" s="17"/>
      <c r="C47" s="6"/>
      <c r="D47" s="6"/>
      <c r="E47" s="3"/>
      <c r="F47" s="25"/>
    </row>
    <row r="48" spans="1:6" ht="24.95" customHeight="1" x14ac:dyDescent="0.25">
      <c r="A48" s="4"/>
      <c r="B48" s="12"/>
      <c r="C48" s="19"/>
      <c r="D48" s="19"/>
      <c r="E48" s="3"/>
      <c r="F48" s="2"/>
    </row>
    <row r="49" spans="1:6" ht="24.95" customHeight="1" x14ac:dyDescent="0.25">
      <c r="A49" s="4"/>
      <c r="B49" s="7"/>
      <c r="C49" s="19"/>
      <c r="D49" s="19"/>
      <c r="E49" s="3"/>
      <c r="F49" s="2"/>
    </row>
    <row r="50" spans="1:6" ht="24.95" customHeight="1" x14ac:dyDescent="0.25">
      <c r="A50" s="33"/>
      <c r="B50" s="7"/>
      <c r="C50" s="19"/>
      <c r="D50" s="19"/>
      <c r="E50" s="3"/>
      <c r="F50" s="2"/>
    </row>
    <row r="51" spans="1:6" ht="24.95" customHeight="1" x14ac:dyDescent="0.25">
      <c r="A51" s="4"/>
      <c r="B51" s="7"/>
      <c r="C51" s="19"/>
      <c r="D51" s="19"/>
      <c r="E51" s="3"/>
      <c r="F51" s="2"/>
    </row>
    <row r="52" spans="1:6" ht="24.95" customHeight="1" x14ac:dyDescent="0.25">
      <c r="A52" s="8"/>
      <c r="B52" s="90"/>
      <c r="C52" s="91"/>
      <c r="D52" s="91"/>
      <c r="E52" s="3"/>
      <c r="F52" s="2"/>
    </row>
    <row r="53" spans="1:6" ht="24.95" customHeight="1" x14ac:dyDescent="0.25">
      <c r="A53" s="64" t="s">
        <v>10</v>
      </c>
      <c r="B53" s="64">
        <f>COUNTIF($C$3:$C$52,H1)</f>
        <v>0</v>
      </c>
      <c r="C53" s="65">
        <f>SUMIF($C$3:$C$52,H1,$B$3:$B$52)</f>
        <v>0</v>
      </c>
      <c r="D53" s="64"/>
      <c r="E53" s="64" t="s">
        <v>19</v>
      </c>
      <c r="F53" s="65">
        <f>SUMIF($D$3:$D$45,I1,$B$3:$B$45)</f>
        <v>4050</v>
      </c>
    </row>
    <row r="54" spans="1:6" ht="24.95" customHeight="1" x14ac:dyDescent="0.25">
      <c r="A54" s="35" t="s">
        <v>11</v>
      </c>
      <c r="B54" s="35">
        <f>COUNTIF($C$3:$C$52,H2)</f>
        <v>15</v>
      </c>
      <c r="C54" s="36">
        <f>SUMIF($C$3:$C$52,H2,$B$3:$B$52)</f>
        <v>2200</v>
      </c>
      <c r="D54" s="35"/>
      <c r="E54" s="35" t="s">
        <v>18</v>
      </c>
      <c r="F54" s="36">
        <f>SUMIF($D$3:$D$45,I2,$B$3:$B$45)</f>
        <v>650</v>
      </c>
    </row>
    <row r="55" spans="1:6" ht="24.95" customHeight="1" x14ac:dyDescent="0.25">
      <c r="A55" s="35" t="s">
        <v>29</v>
      </c>
      <c r="B55" s="35">
        <f>COUNTIF($C$3:$C$52,H3)</f>
        <v>25</v>
      </c>
      <c r="C55" s="36">
        <f>SUMIF($C$3:$C$52,H3,$B$3:$B$52)</f>
        <v>2500</v>
      </c>
      <c r="D55" s="35"/>
      <c r="E55" s="37" t="s">
        <v>27</v>
      </c>
      <c r="F55" s="36">
        <f>SUMIF($D$3:$D$45,I4,$B$3:$B$45)</f>
        <v>0</v>
      </c>
    </row>
    <row r="56" spans="1:6" ht="24.95" customHeight="1" x14ac:dyDescent="0.25">
      <c r="A56" s="35" t="s">
        <v>8</v>
      </c>
      <c r="B56" s="35">
        <f>COUNTIF($C$3:$C$52,H4)</f>
        <v>0</v>
      </c>
      <c r="C56" s="36">
        <f>SUMIF($C$3:$C$52,H4,$B$3:$B$52)</f>
        <v>0</v>
      </c>
      <c r="D56" s="35"/>
      <c r="E56" s="35" t="s">
        <v>21</v>
      </c>
      <c r="F56" s="36">
        <f>SUM(B55*140-C55+B56*120)</f>
        <v>1000</v>
      </c>
    </row>
    <row r="57" spans="1:6" ht="24.95" customHeight="1" x14ac:dyDescent="0.25">
      <c r="A57" s="35" t="s">
        <v>7</v>
      </c>
      <c r="B57" s="35">
        <f>COUNTIF($C$3:$C$52,H5)</f>
        <v>0</v>
      </c>
      <c r="C57" s="36">
        <f>SUMIF($C$3:$C$52,H5,$B$3:$B$52)</f>
        <v>0</v>
      </c>
      <c r="D57" s="35"/>
      <c r="E57" s="35" t="s">
        <v>20</v>
      </c>
      <c r="F57" s="36">
        <f>SUM(F54+F56)</f>
        <v>1650</v>
      </c>
    </row>
    <row r="58" spans="1:6" ht="24.95" customHeight="1" x14ac:dyDescent="0.25">
      <c r="A58" s="38" t="s">
        <v>23</v>
      </c>
      <c r="B58" s="38">
        <f>SUM(B53:B57)</f>
        <v>40</v>
      </c>
      <c r="C58" s="39">
        <f>SUM(C53:C57)</f>
        <v>4700</v>
      </c>
      <c r="D58" s="38"/>
      <c r="E58" s="40" t="s">
        <v>30</v>
      </c>
      <c r="F58" s="41">
        <f>SUM(C58+F56)</f>
        <v>5700</v>
      </c>
    </row>
    <row r="59" spans="1:6" ht="24.95" customHeight="1" x14ac:dyDescent="0.25">
      <c r="A59" s="35" t="s">
        <v>25</v>
      </c>
      <c r="B59" s="38">
        <f>COUNTIF($E$3:$E$52,H6)</f>
        <v>26</v>
      </c>
      <c r="C59" s="293"/>
      <c r="D59" s="293"/>
      <c r="E59" s="293"/>
      <c r="F59" s="293"/>
    </row>
    <row r="60" spans="1:6" ht="24.95" customHeight="1" x14ac:dyDescent="0.25">
      <c r="A60" s="35" t="s">
        <v>31</v>
      </c>
      <c r="B60" s="38">
        <f>COUNTIF(E3:E52,#REF!)</f>
        <v>0</v>
      </c>
      <c r="C60" s="293"/>
      <c r="D60" s="293"/>
      <c r="E60" s="293"/>
      <c r="F60" s="293"/>
    </row>
    <row r="61" spans="1:6" ht="24.95" customHeight="1" x14ac:dyDescent="0.25">
      <c r="A61" s="35" t="s">
        <v>33</v>
      </c>
      <c r="B61" s="38">
        <f>COUNTIF(E3:E52,H9)</f>
        <v>0</v>
      </c>
      <c r="C61" s="293"/>
      <c r="D61" s="293"/>
      <c r="E61" s="293"/>
      <c r="F61" s="293"/>
    </row>
    <row r="62" spans="1:6" ht="24.95" customHeight="1" x14ac:dyDescent="0.25">
      <c r="A62" s="35" t="s">
        <v>24</v>
      </c>
      <c r="B62" s="38">
        <f>COUNTIF($E$3:$E$52,H7)</f>
        <v>8</v>
      </c>
      <c r="C62" s="293"/>
      <c r="D62" s="293"/>
      <c r="E62" s="293"/>
      <c r="F62" s="293"/>
    </row>
    <row r="63" spans="1:6" ht="24.95" customHeight="1" x14ac:dyDescent="0.25">
      <c r="A63" s="35" t="s">
        <v>26</v>
      </c>
      <c r="B63" s="38">
        <f>COUNTIF($E$3:$E$52,H8)</f>
        <v>6</v>
      </c>
      <c r="C63" s="293"/>
      <c r="D63" s="293"/>
      <c r="E63" s="293"/>
      <c r="F63" s="293"/>
    </row>
    <row r="64" spans="1:6" x14ac:dyDescent="0.25">
      <c r="A64" s="29"/>
      <c r="B64" s="29"/>
      <c r="C64" s="29"/>
      <c r="D64" s="29"/>
      <c r="E64" s="34"/>
      <c r="F64" s="34"/>
    </row>
    <row r="89" spans="6:6" x14ac:dyDescent="0.25">
      <c r="F89" s="1" t="s">
        <v>387</v>
      </c>
    </row>
  </sheetData>
  <mergeCells count="3">
    <mergeCell ref="A1:D1"/>
    <mergeCell ref="E1:F1"/>
    <mergeCell ref="C59:F63"/>
  </mergeCells>
  <dataValidations count="3">
    <dataValidation type="list" allowBlank="1" showInputMessage="1" showErrorMessage="1" sqref="E3:E52">
      <formula1>$H$6:$H$9</formula1>
    </dataValidation>
    <dataValidation type="list" allowBlank="1" showInputMessage="1" showErrorMessage="1" sqref="D3:D52">
      <formula1>$I$1:$I$3</formula1>
    </dataValidation>
    <dataValidation type="list" allowBlank="1" showInputMessage="1" showErrorMessage="1" sqref="C3:C52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workbookViewId="0">
      <selection activeCell="F40" sqref="F4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1856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1154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1857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1858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1859</v>
      </c>
      <c r="B7" s="7">
        <v>150</v>
      </c>
      <c r="C7" s="6" t="s">
        <v>11</v>
      </c>
      <c r="D7" s="6" t="s">
        <v>16</v>
      </c>
      <c r="E7" s="3" t="s">
        <v>5</v>
      </c>
      <c r="F7" s="9" t="s">
        <v>1872</v>
      </c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1860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1861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1862</v>
      </c>
      <c r="B10" s="23">
        <v>150</v>
      </c>
      <c r="C10" s="54" t="s">
        <v>11</v>
      </c>
      <c r="D10" s="54" t="s">
        <v>4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1863</v>
      </c>
      <c r="B11" s="22">
        <v>150</v>
      </c>
      <c r="C11" s="6" t="s">
        <v>11</v>
      </c>
      <c r="D11" s="6" t="s">
        <v>16</v>
      </c>
      <c r="E11" s="3" t="s">
        <v>5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1864</v>
      </c>
      <c r="B12" s="22">
        <v>100</v>
      </c>
      <c r="C12" s="6" t="s">
        <v>11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1865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1866</v>
      </c>
      <c r="B14" s="23">
        <v>150</v>
      </c>
      <c r="C14" s="54" t="s">
        <v>11</v>
      </c>
      <c r="D14" s="54" t="s">
        <v>16</v>
      </c>
      <c r="E14" s="25" t="s">
        <v>5</v>
      </c>
      <c r="F14" s="25" t="s">
        <v>1873</v>
      </c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1867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1868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1869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1870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I18" s="29"/>
    </row>
    <row r="19" spans="1:12" ht="24.95" customHeight="1" x14ac:dyDescent="0.25">
      <c r="A19" s="4" t="s">
        <v>1871</v>
      </c>
      <c r="B19" s="7">
        <v>150</v>
      </c>
      <c r="C19" s="6" t="s">
        <v>11</v>
      </c>
      <c r="D19" s="6" t="s">
        <v>16</v>
      </c>
      <c r="E19" s="3" t="s">
        <v>2</v>
      </c>
      <c r="F19" s="25"/>
      <c r="I19" s="29"/>
    </row>
    <row r="20" spans="1:12" ht="24.95" customHeight="1" x14ac:dyDescent="0.25">
      <c r="A20" s="4" t="s">
        <v>1874</v>
      </c>
      <c r="B20" s="7">
        <v>100</v>
      </c>
      <c r="C20" s="6" t="s">
        <v>13</v>
      </c>
      <c r="D20" s="6" t="s">
        <v>4</v>
      </c>
      <c r="E20" s="3" t="s">
        <v>0</v>
      </c>
      <c r="F20" s="25" t="s">
        <v>1814</v>
      </c>
      <c r="I20" s="29"/>
    </row>
    <row r="21" spans="1:12" ht="24.95" customHeight="1" x14ac:dyDescent="0.25">
      <c r="A21" s="13" t="s">
        <v>1875</v>
      </c>
      <c r="B21" s="11">
        <v>100</v>
      </c>
      <c r="C21" s="52" t="s">
        <v>13</v>
      </c>
      <c r="D21" s="52" t="s">
        <v>16</v>
      </c>
      <c r="E21" s="10" t="s">
        <v>0</v>
      </c>
      <c r="F21" s="10"/>
      <c r="I21" s="29"/>
    </row>
    <row r="22" spans="1:12" ht="24.95" customHeight="1" x14ac:dyDescent="0.25">
      <c r="A22" s="4" t="s">
        <v>339</v>
      </c>
      <c r="B22" s="7">
        <v>150</v>
      </c>
      <c r="C22" s="6" t="s">
        <v>11</v>
      </c>
      <c r="D22" s="6" t="s">
        <v>16</v>
      </c>
      <c r="E22" s="3" t="s">
        <v>2</v>
      </c>
      <c r="F22" s="25" t="s">
        <v>606</v>
      </c>
      <c r="I22" s="29"/>
    </row>
    <row r="23" spans="1:12" ht="24.95" customHeight="1" x14ac:dyDescent="0.25">
      <c r="A23" s="4" t="s">
        <v>1876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ht="24.95" customHeight="1" x14ac:dyDescent="0.25">
      <c r="A24" s="4" t="s">
        <v>1877</v>
      </c>
      <c r="B24" s="7">
        <v>150</v>
      </c>
      <c r="C24" s="6" t="s">
        <v>11</v>
      </c>
      <c r="D24" s="6" t="s">
        <v>16</v>
      </c>
      <c r="E24" s="3" t="s">
        <v>5</v>
      </c>
      <c r="F24" s="25"/>
      <c r="I24" s="29"/>
    </row>
    <row r="25" spans="1:12" ht="24.95" customHeight="1" x14ac:dyDescent="0.25">
      <c r="A25" s="4" t="s">
        <v>1878</v>
      </c>
      <c r="B25" s="7">
        <v>150</v>
      </c>
      <c r="C25" s="6" t="s">
        <v>11</v>
      </c>
      <c r="D25" s="6" t="s">
        <v>16</v>
      </c>
      <c r="E25" s="3" t="s">
        <v>2</v>
      </c>
      <c r="F25" s="2" t="s">
        <v>1879</v>
      </c>
      <c r="I25" s="29"/>
    </row>
    <row r="26" spans="1:12" ht="24.95" customHeight="1" x14ac:dyDescent="0.25">
      <c r="A26" s="4" t="s">
        <v>1880</v>
      </c>
      <c r="B26" s="7">
        <v>100</v>
      </c>
      <c r="C26" s="6" t="s">
        <v>13</v>
      </c>
      <c r="D26" s="6" t="s">
        <v>16</v>
      </c>
      <c r="E26" s="3" t="s">
        <v>0</v>
      </c>
      <c r="F26" s="2"/>
      <c r="I26" s="29"/>
    </row>
    <row r="27" spans="1:12" ht="24.95" customHeight="1" x14ac:dyDescent="0.25">
      <c r="A27" s="8" t="s">
        <v>1882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1881</v>
      </c>
      <c r="B28" s="7">
        <v>150</v>
      </c>
      <c r="C28" s="6" t="s">
        <v>11</v>
      </c>
      <c r="D28" s="6" t="s">
        <v>16</v>
      </c>
      <c r="E28" s="3" t="s">
        <v>0</v>
      </c>
      <c r="F28" s="2"/>
    </row>
    <row r="29" spans="1:12" ht="24.95" customHeight="1" x14ac:dyDescent="0.25">
      <c r="A29" s="4" t="s">
        <v>1883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ht="24.95" customHeight="1" x14ac:dyDescent="0.25">
      <c r="A30" s="15" t="s">
        <v>1884</v>
      </c>
      <c r="B30" s="7">
        <v>150</v>
      </c>
      <c r="C30" s="19" t="s">
        <v>11</v>
      </c>
      <c r="D30" s="19" t="s">
        <v>16</v>
      </c>
      <c r="E30" s="3" t="s">
        <v>0</v>
      </c>
      <c r="F30" s="2"/>
    </row>
    <row r="31" spans="1:12" ht="24.95" customHeight="1" x14ac:dyDescent="0.25">
      <c r="A31" s="15" t="s">
        <v>1885</v>
      </c>
      <c r="B31" s="7">
        <v>150</v>
      </c>
      <c r="C31" s="6" t="s">
        <v>11</v>
      </c>
      <c r="D31" s="6" t="s">
        <v>16</v>
      </c>
      <c r="E31" s="3" t="s">
        <v>5</v>
      </c>
      <c r="F31" s="2" t="s">
        <v>1886</v>
      </c>
    </row>
    <row r="32" spans="1:12" ht="24.95" customHeight="1" x14ac:dyDescent="0.25">
      <c r="A32" s="5" t="s">
        <v>1887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1888</v>
      </c>
      <c r="B33" s="7">
        <v>100</v>
      </c>
      <c r="C33" s="6" t="s">
        <v>13</v>
      </c>
      <c r="D33" s="6" t="s">
        <v>4</v>
      </c>
      <c r="E33" s="3" t="s">
        <v>0</v>
      </c>
      <c r="F33" s="2"/>
    </row>
    <row r="34" spans="1:6" ht="24.95" customHeight="1" x14ac:dyDescent="0.25">
      <c r="A34" s="5" t="s">
        <v>1889</v>
      </c>
      <c r="B34" s="7">
        <v>100</v>
      </c>
      <c r="C34" s="6" t="s">
        <v>13</v>
      </c>
      <c r="D34" s="6" t="s">
        <v>16</v>
      </c>
      <c r="E34" s="3" t="s">
        <v>0</v>
      </c>
      <c r="F34" s="2" t="s">
        <v>1893</v>
      </c>
    </row>
    <row r="35" spans="1:6" ht="24.95" customHeight="1" x14ac:dyDescent="0.25">
      <c r="A35" s="5" t="s">
        <v>1890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1891</v>
      </c>
      <c r="B36" s="7">
        <v>100</v>
      </c>
      <c r="C36" s="6" t="s">
        <v>13</v>
      </c>
      <c r="D36" s="6" t="s">
        <v>4</v>
      </c>
      <c r="E36" s="3" t="s">
        <v>0</v>
      </c>
      <c r="F36" s="2"/>
    </row>
    <row r="37" spans="1:6" ht="24.95" customHeight="1" x14ac:dyDescent="0.25">
      <c r="A37" s="5" t="s">
        <v>1892</v>
      </c>
      <c r="B37" s="7">
        <v>100</v>
      </c>
      <c r="C37" s="6" t="s">
        <v>13</v>
      </c>
      <c r="D37" s="6" t="s">
        <v>4</v>
      </c>
      <c r="E37" s="3" t="s">
        <v>0</v>
      </c>
      <c r="F37" s="2"/>
    </row>
    <row r="38" spans="1:6" ht="24.95" customHeight="1" x14ac:dyDescent="0.25">
      <c r="A38" s="5" t="s">
        <v>1894</v>
      </c>
      <c r="B38" s="7">
        <v>100</v>
      </c>
      <c r="C38" s="19" t="s">
        <v>13</v>
      </c>
      <c r="D38" s="19" t="s">
        <v>16</v>
      </c>
      <c r="E38" s="3" t="s">
        <v>0</v>
      </c>
      <c r="F38" s="2"/>
    </row>
    <row r="39" spans="1:6" ht="24.95" customHeight="1" x14ac:dyDescent="0.25">
      <c r="A39" s="5" t="s">
        <v>1895</v>
      </c>
      <c r="B39" s="7">
        <v>150</v>
      </c>
      <c r="C39" s="19" t="s">
        <v>11</v>
      </c>
      <c r="D39" s="19" t="s">
        <v>16</v>
      </c>
      <c r="E39" s="3" t="s">
        <v>2</v>
      </c>
      <c r="F39" s="2"/>
    </row>
    <row r="40" spans="1:6" ht="24.95" customHeight="1" x14ac:dyDescent="0.25">
      <c r="A40" s="5" t="s">
        <v>1896</v>
      </c>
      <c r="B40" s="7">
        <v>100</v>
      </c>
      <c r="C40" s="6" t="s">
        <v>13</v>
      </c>
      <c r="D40" s="6" t="s">
        <v>16</v>
      </c>
      <c r="E40" s="3" t="s">
        <v>0</v>
      </c>
      <c r="F40" s="2"/>
    </row>
    <row r="41" spans="1:6" ht="24.95" customHeight="1" x14ac:dyDescent="0.25">
      <c r="A41" s="5" t="s">
        <v>1897</v>
      </c>
      <c r="B41" s="7">
        <v>100</v>
      </c>
      <c r="C41" s="19" t="s">
        <v>13</v>
      </c>
      <c r="D41" s="19" t="s">
        <v>16</v>
      </c>
      <c r="E41" s="3" t="s">
        <v>0</v>
      </c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0</v>
      </c>
      <c r="C52" s="65">
        <f>SUMIF($C$3:$C$51,H1,$B$3:$B$51)</f>
        <v>0</v>
      </c>
      <c r="D52" s="64"/>
      <c r="E52" s="64" t="s">
        <v>19</v>
      </c>
      <c r="F52" s="65">
        <f>SUMIF($D$3:$D$44,I1,$B$3:$B$44)</f>
        <v>4200</v>
      </c>
    </row>
    <row r="53" spans="1:6" ht="24.95" customHeight="1" x14ac:dyDescent="0.25">
      <c r="A53" s="35" t="s">
        <v>11</v>
      </c>
      <c r="B53" s="35">
        <f>COUNTIF($C$3:$C$51,H2)</f>
        <v>18</v>
      </c>
      <c r="C53" s="36">
        <f>SUMIF($C$3:$C$51,H2,$B$3:$B$51)</f>
        <v>2650</v>
      </c>
      <c r="D53" s="35"/>
      <c r="E53" s="35" t="s">
        <v>18</v>
      </c>
      <c r="F53" s="36">
        <f>SUMIF($D$3:$D$44,I2,$B$3:$B$44)</f>
        <v>550</v>
      </c>
    </row>
    <row r="54" spans="1:6" ht="24.95" customHeight="1" x14ac:dyDescent="0.25">
      <c r="A54" s="35" t="s">
        <v>29</v>
      </c>
      <c r="B54" s="35">
        <f>COUNTIF($C$3:$C$51,H3)</f>
        <v>21</v>
      </c>
      <c r="C54" s="36">
        <f>SUMIF($C$3:$C$51,H3,$B$3:$B$51)</f>
        <v>2100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840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1390</v>
      </c>
    </row>
    <row r="57" spans="1:6" ht="24.95" customHeight="1" x14ac:dyDescent="0.25">
      <c r="A57" s="38" t="s">
        <v>23</v>
      </c>
      <c r="B57" s="38">
        <f>SUM(B52:B56)</f>
        <v>39</v>
      </c>
      <c r="C57" s="39">
        <f>SUM(C52:C56)</f>
        <v>4750</v>
      </c>
      <c r="D57" s="38"/>
      <c r="E57" s="40" t="s">
        <v>30</v>
      </c>
      <c r="F57" s="41">
        <f>SUM(C57+F55)</f>
        <v>5590</v>
      </c>
    </row>
    <row r="58" spans="1:6" ht="24.95" customHeight="1" x14ac:dyDescent="0.25">
      <c r="A58" s="35" t="s">
        <v>25</v>
      </c>
      <c r="B58" s="38">
        <f>COUNTIF($E$3:$E$51,H6)</f>
        <v>24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10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5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16" workbookViewId="0">
      <selection activeCell="A3" sqref="A3:E4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1766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1898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1907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1899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1900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1901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1902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663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1903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1904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1905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1906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1908</v>
      </c>
      <c r="B14" s="23">
        <v>100</v>
      </c>
      <c r="C14" s="54" t="s">
        <v>13</v>
      </c>
      <c r="D14" s="54" t="s">
        <v>16</v>
      </c>
      <c r="E14" s="25" t="s">
        <v>0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1909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13" t="s">
        <v>1910</v>
      </c>
      <c r="B16" s="11">
        <v>100</v>
      </c>
      <c r="C16" s="52" t="s">
        <v>13</v>
      </c>
      <c r="D16" s="52" t="s">
        <v>16</v>
      </c>
      <c r="E16" s="10" t="s">
        <v>0</v>
      </c>
      <c r="F16" s="10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1911</v>
      </c>
      <c r="B17" s="7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1912</v>
      </c>
      <c r="B18" s="7">
        <v>150</v>
      </c>
      <c r="C18" s="6" t="s">
        <v>11</v>
      </c>
      <c r="D18" s="6" t="s">
        <v>16</v>
      </c>
      <c r="E18" s="3" t="s">
        <v>5</v>
      </c>
      <c r="F18" s="3"/>
      <c r="I18" s="29"/>
    </row>
    <row r="19" spans="1:12" ht="24.95" customHeight="1" x14ac:dyDescent="0.25">
      <c r="A19" s="4" t="s">
        <v>1913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1914</v>
      </c>
      <c r="B20" s="7">
        <v>150</v>
      </c>
      <c r="C20" s="6" t="s">
        <v>11</v>
      </c>
      <c r="D20" s="6" t="s">
        <v>16</v>
      </c>
      <c r="E20" s="3" t="s">
        <v>2</v>
      </c>
      <c r="F20" s="25"/>
      <c r="I20" s="29"/>
    </row>
    <row r="21" spans="1:12" ht="24.95" customHeight="1" x14ac:dyDescent="0.25">
      <c r="A21" s="4" t="s">
        <v>1915</v>
      </c>
      <c r="B21" s="7">
        <v>100</v>
      </c>
      <c r="C21" s="6" t="s">
        <v>13</v>
      </c>
      <c r="D21" s="6" t="s">
        <v>16</v>
      </c>
      <c r="E21" s="3" t="s">
        <v>0</v>
      </c>
      <c r="F21" s="3"/>
      <c r="I21" s="29"/>
    </row>
    <row r="22" spans="1:12" ht="24.95" customHeight="1" x14ac:dyDescent="0.25">
      <c r="A22" s="4" t="s">
        <v>1916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1917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ht="24.95" customHeight="1" x14ac:dyDescent="0.25">
      <c r="A24" s="4" t="s">
        <v>1918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1919</v>
      </c>
      <c r="B25" s="7">
        <v>100</v>
      </c>
      <c r="C25" s="6" t="s">
        <v>13</v>
      </c>
      <c r="D25" s="6" t="s">
        <v>16</v>
      </c>
      <c r="E25" s="3" t="s">
        <v>0</v>
      </c>
      <c r="F25" s="2"/>
      <c r="I25" s="29"/>
    </row>
    <row r="26" spans="1:12" ht="24.95" customHeight="1" x14ac:dyDescent="0.25">
      <c r="A26" s="4" t="s">
        <v>1920</v>
      </c>
      <c r="B26" s="7">
        <v>150</v>
      </c>
      <c r="C26" s="6" t="s">
        <v>11</v>
      </c>
      <c r="D26" s="6" t="s">
        <v>16</v>
      </c>
      <c r="E26" s="3" t="s">
        <v>5</v>
      </c>
      <c r="F26" s="2"/>
      <c r="I26" s="29"/>
    </row>
    <row r="27" spans="1:12" ht="24.95" customHeight="1" x14ac:dyDescent="0.25">
      <c r="A27" s="8" t="s">
        <v>1921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12" ht="24.95" customHeight="1" x14ac:dyDescent="0.25">
      <c r="A28" s="4" t="s">
        <v>1922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4" t="s">
        <v>1923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12" ht="24.95" customHeight="1" x14ac:dyDescent="0.25">
      <c r="A30" s="15" t="s">
        <v>1930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ht="24.95" customHeight="1" x14ac:dyDescent="0.25">
      <c r="A31" s="15" t="s">
        <v>1924</v>
      </c>
      <c r="B31" s="7">
        <v>150</v>
      </c>
      <c r="C31" s="6" t="s">
        <v>11</v>
      </c>
      <c r="D31" s="6" t="s">
        <v>4</v>
      </c>
      <c r="E31" s="3" t="s">
        <v>5</v>
      </c>
      <c r="F31" s="2" t="s">
        <v>1931</v>
      </c>
    </row>
    <row r="32" spans="1:12" ht="24.95" customHeight="1" x14ac:dyDescent="0.25">
      <c r="A32" s="5" t="s">
        <v>1925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1926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1927</v>
      </c>
      <c r="B34" s="7">
        <v>150</v>
      </c>
      <c r="C34" s="6" t="s">
        <v>11</v>
      </c>
      <c r="D34" s="6" t="s">
        <v>16</v>
      </c>
      <c r="E34" s="3" t="s">
        <v>2</v>
      </c>
      <c r="F34" s="2"/>
    </row>
    <row r="35" spans="1:6" ht="24.95" customHeight="1" x14ac:dyDescent="0.25">
      <c r="A35" s="5" t="s">
        <v>1928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1929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0</v>
      </c>
      <c r="C52" s="65">
        <f>SUMIF($C$3:$C$51,H1,$B$3:$B$51)</f>
        <v>0</v>
      </c>
      <c r="D52" s="64"/>
      <c r="E52" s="64" t="s">
        <v>19</v>
      </c>
      <c r="F52" s="65">
        <f>SUMIF($D$3:$D$44,I1,$B$3:$B$44)</f>
        <v>3800</v>
      </c>
    </row>
    <row r="53" spans="1:6" ht="24.95" customHeight="1" x14ac:dyDescent="0.25">
      <c r="A53" s="35" t="s">
        <v>11</v>
      </c>
      <c r="B53" s="35">
        <f>COUNTIF($C$3:$C$51,H2)</f>
        <v>11</v>
      </c>
      <c r="C53" s="36">
        <f>SUMIF($C$3:$C$51,H2,$B$3:$B$51)</f>
        <v>1650</v>
      </c>
      <c r="D53" s="35"/>
      <c r="E53" s="35" t="s">
        <v>18</v>
      </c>
      <c r="F53" s="36">
        <f>SUMIF($D$3:$D$44,I2,$B$3:$B$44)</f>
        <v>150</v>
      </c>
    </row>
    <row r="54" spans="1:6" ht="24.95" customHeight="1" x14ac:dyDescent="0.25">
      <c r="A54" s="35" t="s">
        <v>29</v>
      </c>
      <c r="B54" s="35">
        <f>COUNTIF($C$3:$C$51,H3)</f>
        <v>23</v>
      </c>
      <c r="C54" s="36">
        <f>SUMIF($C$3:$C$51,H3,$B$3:$B$51)</f>
        <v>2300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920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1070</v>
      </c>
    </row>
    <row r="57" spans="1:6" ht="24.95" customHeight="1" x14ac:dyDescent="0.25">
      <c r="A57" s="38" t="s">
        <v>23</v>
      </c>
      <c r="B57" s="38">
        <f>SUM(B52:B56)</f>
        <v>34</v>
      </c>
      <c r="C57" s="39">
        <f>SUM(C52:C56)</f>
        <v>3950</v>
      </c>
      <c r="D57" s="38"/>
      <c r="E57" s="40" t="s">
        <v>30</v>
      </c>
      <c r="F57" s="41">
        <f>SUM(C57+F55)</f>
        <v>4870</v>
      </c>
    </row>
    <row r="58" spans="1:6" ht="24.95" customHeight="1" x14ac:dyDescent="0.25">
      <c r="A58" s="35" t="s">
        <v>25</v>
      </c>
      <c r="B58" s="38">
        <f>COUNTIF($E$3:$E$51,H6)</f>
        <v>23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8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3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workbookViewId="0">
      <selection activeCell="A3" sqref="A3:F3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1932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1933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1934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1935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1936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1937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1938</v>
      </c>
      <c r="B8" s="12">
        <v>100</v>
      </c>
      <c r="C8" s="54" t="s">
        <v>13</v>
      </c>
      <c r="D8" s="54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1939</v>
      </c>
      <c r="B9" s="17">
        <v>150</v>
      </c>
      <c r="C9" s="6" t="s">
        <v>11</v>
      </c>
      <c r="D9" s="6" t="s">
        <v>16</v>
      </c>
      <c r="E9" s="3" t="s">
        <v>2</v>
      </c>
      <c r="F9" s="16" t="s">
        <v>1940</v>
      </c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1941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1942</v>
      </c>
      <c r="B11" s="22">
        <v>150</v>
      </c>
      <c r="C11" s="6" t="s">
        <v>11</v>
      </c>
      <c r="D11" s="6" t="s">
        <v>16</v>
      </c>
      <c r="E11" s="3" t="s">
        <v>2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1943</v>
      </c>
      <c r="B12" s="22">
        <v>150</v>
      </c>
      <c r="C12" s="6" t="s">
        <v>11</v>
      </c>
      <c r="D12" s="6" t="s">
        <v>16</v>
      </c>
      <c r="E12" s="3" t="s">
        <v>5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92" t="s">
        <v>1944</v>
      </c>
      <c r="B13" s="24">
        <v>150</v>
      </c>
      <c r="C13" s="52" t="s">
        <v>11</v>
      </c>
      <c r="D13" s="52" t="s">
        <v>16</v>
      </c>
      <c r="E13" s="10" t="s">
        <v>2</v>
      </c>
      <c r="F13" s="67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8" t="s">
        <v>1945</v>
      </c>
      <c r="B14" s="23">
        <v>150</v>
      </c>
      <c r="C14" s="54" t="s">
        <v>11</v>
      </c>
      <c r="D14" s="54" t="s">
        <v>16</v>
      </c>
      <c r="E14" s="25" t="s">
        <v>2</v>
      </c>
      <c r="F14" s="25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1946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1947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1948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1949</v>
      </c>
      <c r="B18" s="7">
        <v>150</v>
      </c>
      <c r="C18" s="6" t="s">
        <v>11</v>
      </c>
      <c r="D18" s="6" t="s">
        <v>16</v>
      </c>
      <c r="E18" s="3" t="s">
        <v>2</v>
      </c>
      <c r="F18" s="3"/>
      <c r="I18" s="29"/>
    </row>
    <row r="19" spans="1:12" ht="24.95" customHeight="1" x14ac:dyDescent="0.25">
      <c r="A19" s="4" t="s">
        <v>1950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1951</v>
      </c>
      <c r="B20" s="7">
        <v>150</v>
      </c>
      <c r="C20" s="6" t="s">
        <v>11</v>
      </c>
      <c r="D20" s="6" t="s">
        <v>16</v>
      </c>
      <c r="E20" s="3" t="s">
        <v>2</v>
      </c>
      <c r="F20" s="25"/>
      <c r="I20" s="29"/>
    </row>
    <row r="21" spans="1:12" ht="24.95" customHeight="1" x14ac:dyDescent="0.25">
      <c r="A21" s="4" t="s">
        <v>1952</v>
      </c>
      <c r="B21" s="7">
        <v>150</v>
      </c>
      <c r="C21" s="6" t="s">
        <v>11</v>
      </c>
      <c r="D21" s="6" t="s">
        <v>16</v>
      </c>
      <c r="E21" s="3" t="s">
        <v>2</v>
      </c>
      <c r="F21" s="3"/>
      <c r="I21" s="29"/>
    </row>
    <row r="22" spans="1:12" ht="24.95" customHeight="1" x14ac:dyDescent="0.25">
      <c r="A22" s="4" t="s">
        <v>1953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1954</v>
      </c>
      <c r="B23" s="7">
        <v>150</v>
      </c>
      <c r="C23" s="6" t="s">
        <v>11</v>
      </c>
      <c r="D23" s="6" t="s">
        <v>16</v>
      </c>
      <c r="E23" s="3" t="s">
        <v>2</v>
      </c>
      <c r="F23" s="25"/>
      <c r="I23" s="29"/>
    </row>
    <row r="24" spans="1:12" ht="24.95" customHeight="1" x14ac:dyDescent="0.25">
      <c r="A24" s="4" t="s">
        <v>1955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1956</v>
      </c>
      <c r="B25" s="7">
        <v>150</v>
      </c>
      <c r="C25" s="6" t="s">
        <v>11</v>
      </c>
      <c r="D25" s="6" t="s">
        <v>16</v>
      </c>
      <c r="E25" s="3" t="s">
        <v>2</v>
      </c>
      <c r="F25" s="2"/>
      <c r="I25" s="29"/>
    </row>
    <row r="26" spans="1:12" ht="24.95" customHeight="1" x14ac:dyDescent="0.25">
      <c r="A26" s="4" t="s">
        <v>1957</v>
      </c>
      <c r="B26" s="7">
        <v>150</v>
      </c>
      <c r="C26" s="6" t="s">
        <v>11</v>
      </c>
      <c r="D26" s="6" t="s">
        <v>16</v>
      </c>
      <c r="E26" s="3" t="s">
        <v>5</v>
      </c>
      <c r="F26" s="2"/>
      <c r="I26" s="29"/>
    </row>
    <row r="27" spans="1:12" ht="24.95" customHeight="1" x14ac:dyDescent="0.25">
      <c r="A27" s="8" t="s">
        <v>1958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1959</v>
      </c>
      <c r="B28" s="7">
        <v>100</v>
      </c>
      <c r="C28" s="6" t="s">
        <v>13</v>
      </c>
      <c r="D28" s="6" t="s">
        <v>4</v>
      </c>
      <c r="E28" s="3" t="s">
        <v>0</v>
      </c>
      <c r="F28" s="2" t="s">
        <v>1961</v>
      </c>
    </row>
    <row r="29" spans="1:12" ht="24.95" customHeight="1" x14ac:dyDescent="0.25">
      <c r="A29" s="4" t="s">
        <v>1960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ht="24.95" customHeight="1" x14ac:dyDescent="0.25">
      <c r="A30" s="15"/>
      <c r="B30" s="7"/>
      <c r="C30" s="19"/>
      <c r="D30" s="19"/>
      <c r="E30" s="3"/>
      <c r="F30" s="2"/>
    </row>
    <row r="31" spans="1:12" ht="24.95" customHeight="1" x14ac:dyDescent="0.25">
      <c r="A31" s="1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0</v>
      </c>
      <c r="C52" s="65">
        <f>SUMIF($C$3:$C$51,H1,$B$3:$B$51)</f>
        <v>0</v>
      </c>
      <c r="D52" s="64"/>
      <c r="E52" s="64" t="s">
        <v>19</v>
      </c>
      <c r="F52" s="65">
        <f>SUMIF($D$3:$D$44,I1,$B$3:$B$44)</f>
        <v>3250</v>
      </c>
    </row>
    <row r="53" spans="1:6" ht="24.95" customHeight="1" x14ac:dyDescent="0.25">
      <c r="A53" s="35" t="s">
        <v>11</v>
      </c>
      <c r="B53" s="35">
        <f>COUNTIF($C$3:$C$51,H2)</f>
        <v>13</v>
      </c>
      <c r="C53" s="36">
        <f>SUMIF($C$3:$C$51,H2,$B$3:$B$51)</f>
        <v>1950</v>
      </c>
      <c r="D53" s="35"/>
      <c r="E53" s="35" t="s">
        <v>18</v>
      </c>
      <c r="F53" s="36">
        <f>SUMIF($D$3:$D$44,I2,$B$3:$B$44)</f>
        <v>100</v>
      </c>
    </row>
    <row r="54" spans="1:6" ht="24.95" customHeight="1" x14ac:dyDescent="0.25">
      <c r="A54" s="35" t="s">
        <v>29</v>
      </c>
      <c r="B54" s="35">
        <f>COUNTIF($C$3:$C$51,H3)</f>
        <v>14</v>
      </c>
      <c r="C54" s="36">
        <f>SUMIF($C$3:$C$51,H3,$B$3:$B$51)</f>
        <v>1400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560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660</v>
      </c>
    </row>
    <row r="57" spans="1:6" ht="24.95" customHeight="1" x14ac:dyDescent="0.25">
      <c r="A57" s="38" t="s">
        <v>23</v>
      </c>
      <c r="B57" s="38">
        <f>SUM(B52:B56)</f>
        <v>27</v>
      </c>
      <c r="C57" s="39">
        <f>SUM(C52:C56)</f>
        <v>3350</v>
      </c>
      <c r="D57" s="38"/>
      <c r="E57" s="40" t="s">
        <v>30</v>
      </c>
      <c r="F57" s="41">
        <f>SUM(C57+F55)</f>
        <v>3910</v>
      </c>
    </row>
    <row r="58" spans="1:6" ht="24.95" customHeight="1" x14ac:dyDescent="0.25">
      <c r="A58" s="35" t="s">
        <v>25</v>
      </c>
      <c r="B58" s="38">
        <f>COUNTIF($E$3:$E$51,H6)</f>
        <v>14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11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2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4" workbookViewId="0">
      <selection activeCell="A3" sqref="A3:F29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1962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1963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1964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1965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1971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1966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1967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1968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1969</v>
      </c>
      <c r="B10" s="23">
        <v>600</v>
      </c>
      <c r="C10" s="54" t="s">
        <v>12</v>
      </c>
      <c r="D10" s="54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1970</v>
      </c>
      <c r="B11" s="22">
        <v>150</v>
      </c>
      <c r="C11" s="6" t="s">
        <v>11</v>
      </c>
      <c r="D11" s="6" t="s">
        <v>16</v>
      </c>
      <c r="E11" s="3" t="s">
        <v>2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1972</v>
      </c>
      <c r="B12" s="22">
        <v>150</v>
      </c>
      <c r="C12" s="6" t="s">
        <v>11</v>
      </c>
      <c r="D12" s="6" t="s">
        <v>4</v>
      </c>
      <c r="E12" s="3" t="s">
        <v>2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1973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13" t="s">
        <v>1974</v>
      </c>
      <c r="B14" s="24">
        <v>150</v>
      </c>
      <c r="C14" s="52" t="s">
        <v>11</v>
      </c>
      <c r="D14" s="52" t="s">
        <v>16</v>
      </c>
      <c r="E14" s="10" t="s">
        <v>5</v>
      </c>
      <c r="F14" s="10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1975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1977</v>
      </c>
      <c r="B16" s="7">
        <v>150</v>
      </c>
      <c r="C16" s="6" t="s">
        <v>11</v>
      </c>
      <c r="D16" s="6" t="s">
        <v>4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1976</v>
      </c>
      <c r="B17" s="7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1978</v>
      </c>
      <c r="B18" s="7">
        <v>100</v>
      </c>
      <c r="C18" s="6" t="s">
        <v>13</v>
      </c>
      <c r="D18" s="6" t="s">
        <v>4</v>
      </c>
      <c r="E18" s="3" t="s">
        <v>0</v>
      </c>
      <c r="F18" s="3" t="s">
        <v>1980</v>
      </c>
      <c r="I18" s="29"/>
    </row>
    <row r="19" spans="1:12" ht="24.95" customHeight="1" x14ac:dyDescent="0.25">
      <c r="A19" s="4" t="s">
        <v>1979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1981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4" t="s">
        <v>1982</v>
      </c>
      <c r="B21" s="7">
        <v>150</v>
      </c>
      <c r="C21" s="6" t="s">
        <v>11</v>
      </c>
      <c r="D21" s="6" t="s">
        <v>4</v>
      </c>
      <c r="E21" s="3" t="s">
        <v>2</v>
      </c>
      <c r="F21" s="3"/>
      <c r="I21" s="29"/>
    </row>
    <row r="22" spans="1:12" ht="24.95" customHeight="1" x14ac:dyDescent="0.25">
      <c r="A22" s="4" t="s">
        <v>1983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1984</v>
      </c>
      <c r="B23" s="7">
        <v>150</v>
      </c>
      <c r="C23" s="6" t="s">
        <v>13</v>
      </c>
      <c r="D23" s="6" t="s">
        <v>4</v>
      </c>
      <c r="E23" s="3" t="s">
        <v>5</v>
      </c>
      <c r="F23" s="25"/>
      <c r="I23" s="29"/>
    </row>
    <row r="24" spans="1:12" ht="24.95" customHeight="1" x14ac:dyDescent="0.25">
      <c r="A24" s="4" t="s">
        <v>1985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1986</v>
      </c>
      <c r="B25" s="7">
        <v>150</v>
      </c>
      <c r="C25" s="6" t="s">
        <v>11</v>
      </c>
      <c r="D25" s="6" t="s">
        <v>16</v>
      </c>
      <c r="E25" s="3" t="s">
        <v>2</v>
      </c>
      <c r="F25" s="2"/>
      <c r="I25" s="29"/>
    </row>
    <row r="26" spans="1:12" ht="24.95" customHeight="1" x14ac:dyDescent="0.25">
      <c r="A26" s="4"/>
      <c r="B26" s="7"/>
      <c r="C26" s="6"/>
      <c r="D26" s="6"/>
      <c r="E26" s="3"/>
      <c r="F26" s="2"/>
      <c r="I26" s="29"/>
    </row>
    <row r="27" spans="1:12" ht="24.95" customHeight="1" x14ac:dyDescent="0.25">
      <c r="A27" s="8"/>
      <c r="B27" s="7"/>
      <c r="C27" s="6"/>
      <c r="D27" s="6"/>
      <c r="E27" s="3"/>
      <c r="F27" s="2"/>
    </row>
    <row r="28" spans="1:12" ht="24.95" customHeight="1" x14ac:dyDescent="0.25">
      <c r="A28" s="4"/>
      <c r="B28" s="7"/>
      <c r="C28" s="6"/>
      <c r="D28" s="6"/>
      <c r="E28" s="3"/>
      <c r="F28" s="2"/>
    </row>
    <row r="29" spans="1:12" ht="24.95" customHeight="1" x14ac:dyDescent="0.25">
      <c r="A29" s="4"/>
      <c r="B29" s="7"/>
      <c r="C29" s="6"/>
      <c r="D29" s="6"/>
      <c r="E29" s="3"/>
      <c r="F29" s="2"/>
    </row>
    <row r="30" spans="1:12" ht="24.95" customHeight="1" x14ac:dyDescent="0.25">
      <c r="A30" s="15"/>
      <c r="B30" s="7"/>
      <c r="C30" s="19"/>
      <c r="D30" s="19"/>
      <c r="E30" s="3"/>
      <c r="F30" s="2"/>
    </row>
    <row r="31" spans="1:12" ht="24.95" customHeight="1" x14ac:dyDescent="0.25">
      <c r="A31" s="1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19"/>
      <c r="D38" s="19"/>
      <c r="E38" s="3"/>
      <c r="F38" s="2"/>
    </row>
    <row r="39" spans="1:6" ht="24.95" customHeight="1" x14ac:dyDescent="0.25">
      <c r="A39" s="5"/>
      <c r="B39" s="7"/>
      <c r="C39" s="19"/>
      <c r="D39" s="19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19"/>
      <c r="D42" s="19"/>
      <c r="E42" s="3"/>
      <c r="F42" s="2"/>
    </row>
    <row r="43" spans="1:6" ht="24.95" customHeight="1" x14ac:dyDescent="0.25">
      <c r="A43" s="5"/>
      <c r="B43" s="7"/>
      <c r="C43" s="19"/>
      <c r="D43" s="19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1</v>
      </c>
      <c r="C52" s="65">
        <f>SUMIF($C$3:$C$51,H1,$B$3:$B$51)</f>
        <v>600</v>
      </c>
      <c r="D52" s="64"/>
      <c r="E52" s="64" t="s">
        <v>19</v>
      </c>
      <c r="F52" s="65">
        <f>SUMIF($D$3:$D$44,I1,$B$3:$B$44)</f>
        <v>2600</v>
      </c>
    </row>
    <row r="53" spans="1:6" ht="24.95" customHeight="1" x14ac:dyDescent="0.25">
      <c r="A53" s="35" t="s">
        <v>11</v>
      </c>
      <c r="B53" s="35">
        <f>COUNTIF($C$3:$C$51,H2)</f>
        <v>9</v>
      </c>
      <c r="C53" s="36">
        <f>SUMIF($C$3:$C$51,H2,$B$3:$B$51)</f>
        <v>1350</v>
      </c>
      <c r="D53" s="35"/>
      <c r="E53" s="35" t="s">
        <v>18</v>
      </c>
      <c r="F53" s="36">
        <f>SUMIF($D$3:$D$44,I2,$B$3:$B$44)</f>
        <v>700</v>
      </c>
    </row>
    <row r="54" spans="1:6" ht="24.95" customHeight="1" x14ac:dyDescent="0.25">
      <c r="A54" s="35" t="s">
        <v>29</v>
      </c>
      <c r="B54" s="35">
        <f>COUNTIF($C$3:$C$51,H3)</f>
        <v>13</v>
      </c>
      <c r="C54" s="36">
        <f>SUMIF($C$3:$C$51,H3,$B$3:$B$51)</f>
        <v>1350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470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1170</v>
      </c>
    </row>
    <row r="57" spans="1:6" ht="24.95" customHeight="1" x14ac:dyDescent="0.25">
      <c r="A57" s="38" t="s">
        <v>23</v>
      </c>
      <c r="B57" s="38">
        <f>SUM(B52:B56)</f>
        <v>23</v>
      </c>
      <c r="C57" s="39">
        <f>SUM(C52:C56)</f>
        <v>3300</v>
      </c>
      <c r="D57" s="38"/>
      <c r="E57" s="40" t="s">
        <v>30</v>
      </c>
      <c r="F57" s="41">
        <f>SUM(C57+F55)</f>
        <v>3770</v>
      </c>
    </row>
    <row r="58" spans="1:6" ht="24.95" customHeight="1" x14ac:dyDescent="0.25">
      <c r="A58" s="35" t="s">
        <v>25</v>
      </c>
      <c r="B58" s="38">
        <f>COUNTIF($E$3:$E$51,H6)</f>
        <v>12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9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2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13" workbookViewId="0">
      <selection activeCell="D42" sqref="D4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1987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1988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1997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1989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1990</v>
      </c>
      <c r="B6" s="7">
        <v>150</v>
      </c>
      <c r="C6" s="6" t="s">
        <v>11</v>
      </c>
      <c r="D6" s="6" t="s">
        <v>4</v>
      </c>
      <c r="E6" s="3" t="s">
        <v>5</v>
      </c>
      <c r="F6" s="9" t="s">
        <v>1994</v>
      </c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1991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1992</v>
      </c>
      <c r="B8" s="12">
        <v>150</v>
      </c>
      <c r="C8" s="54" t="s">
        <v>11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1254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1993</v>
      </c>
      <c r="B10" s="23">
        <v>150</v>
      </c>
      <c r="C10" s="54" t="s">
        <v>11</v>
      </c>
      <c r="D10" s="54" t="s">
        <v>16</v>
      </c>
      <c r="E10" s="25" t="s">
        <v>5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1995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1996</v>
      </c>
      <c r="B12" s="22">
        <v>150</v>
      </c>
      <c r="C12" s="6" t="s">
        <v>11</v>
      </c>
      <c r="D12" s="6" t="s">
        <v>16</v>
      </c>
      <c r="E12" s="3" t="s">
        <v>2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1998</v>
      </c>
      <c r="B13" s="22">
        <v>150</v>
      </c>
      <c r="C13" s="6" t="s">
        <v>11</v>
      </c>
      <c r="D13" s="6" t="s">
        <v>16</v>
      </c>
      <c r="E13" s="3" t="s">
        <v>2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4" t="s">
        <v>1999</v>
      </c>
      <c r="B14" s="22">
        <v>150</v>
      </c>
      <c r="C14" s="6" t="s">
        <v>11</v>
      </c>
      <c r="D14" s="6" t="s">
        <v>16</v>
      </c>
      <c r="E14" s="3" t="s">
        <v>2</v>
      </c>
      <c r="F14" s="3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2000</v>
      </c>
      <c r="B15" s="22">
        <v>150</v>
      </c>
      <c r="C15" s="6" t="s">
        <v>11</v>
      </c>
      <c r="D15" s="6" t="s">
        <v>16</v>
      </c>
      <c r="E15" s="3" t="s">
        <v>5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2001</v>
      </c>
      <c r="B16" s="7">
        <v>100</v>
      </c>
      <c r="C16" s="6" t="s">
        <v>11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109</v>
      </c>
      <c r="B17" s="7">
        <v>150</v>
      </c>
      <c r="C17" s="6" t="s">
        <v>11</v>
      </c>
      <c r="D17" s="6" t="s">
        <v>16</v>
      </c>
      <c r="E17" s="3" t="s">
        <v>2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2002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I18" s="29"/>
    </row>
    <row r="19" spans="1:12" ht="24.95" customHeight="1" x14ac:dyDescent="0.25">
      <c r="A19" s="4" t="s">
        <v>2003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2004</v>
      </c>
      <c r="B20" s="7">
        <v>100</v>
      </c>
      <c r="C20" s="6" t="s">
        <v>13</v>
      </c>
      <c r="D20" s="6" t="s">
        <v>16</v>
      </c>
      <c r="E20" s="3" t="s">
        <v>0</v>
      </c>
      <c r="F20" s="25"/>
      <c r="I20" s="29"/>
    </row>
    <row r="21" spans="1:12" ht="24.95" customHeight="1" x14ac:dyDescent="0.25">
      <c r="A21" s="13" t="s">
        <v>2005</v>
      </c>
      <c r="B21" s="11">
        <v>100</v>
      </c>
      <c r="C21" s="52" t="s">
        <v>13</v>
      </c>
      <c r="D21" s="52" t="s">
        <v>4</v>
      </c>
      <c r="E21" s="10" t="s">
        <v>0</v>
      </c>
      <c r="F21" s="10"/>
      <c r="I21" s="29"/>
    </row>
    <row r="22" spans="1:12" ht="24.95" customHeight="1" x14ac:dyDescent="0.25">
      <c r="A22" s="4" t="s">
        <v>2006</v>
      </c>
      <c r="B22" s="7">
        <v>100</v>
      </c>
      <c r="C22" s="6" t="s">
        <v>13</v>
      </c>
      <c r="D22" s="6" t="s">
        <v>4</v>
      </c>
      <c r="E22" s="3" t="s">
        <v>0</v>
      </c>
      <c r="F22" s="25"/>
      <c r="I22" s="29"/>
    </row>
    <row r="23" spans="1:12" ht="24.95" customHeight="1" x14ac:dyDescent="0.25">
      <c r="A23" s="4" t="s">
        <v>2013</v>
      </c>
      <c r="B23" s="7">
        <v>150</v>
      </c>
      <c r="C23" s="6" t="s">
        <v>11</v>
      </c>
      <c r="D23" s="6" t="s">
        <v>16</v>
      </c>
      <c r="E23" s="3" t="s">
        <v>5</v>
      </c>
      <c r="F23" s="25" t="s">
        <v>2014</v>
      </c>
      <c r="I23" s="29"/>
    </row>
    <row r="24" spans="1:12" ht="24.95" customHeight="1" x14ac:dyDescent="0.25">
      <c r="A24" s="4" t="s">
        <v>2007</v>
      </c>
      <c r="B24" s="7">
        <v>150</v>
      </c>
      <c r="C24" s="6" t="s">
        <v>11</v>
      </c>
      <c r="D24" s="6" t="s">
        <v>16</v>
      </c>
      <c r="E24" s="3" t="s">
        <v>2</v>
      </c>
      <c r="F24" s="25"/>
      <c r="I24" s="29"/>
    </row>
    <row r="25" spans="1:12" ht="24.95" customHeight="1" x14ac:dyDescent="0.25">
      <c r="A25" s="4" t="s">
        <v>2008</v>
      </c>
      <c r="B25" s="7">
        <v>100</v>
      </c>
      <c r="C25" s="6" t="s">
        <v>13</v>
      </c>
      <c r="D25" s="6" t="s">
        <v>4</v>
      </c>
      <c r="E25" s="3" t="s">
        <v>0</v>
      </c>
      <c r="F25" s="2"/>
      <c r="I25" s="29"/>
    </row>
    <row r="26" spans="1:12" ht="24.95" customHeight="1" x14ac:dyDescent="0.25">
      <c r="A26" s="4" t="s">
        <v>2009</v>
      </c>
      <c r="B26" s="7">
        <v>100</v>
      </c>
      <c r="C26" s="6" t="s">
        <v>13</v>
      </c>
      <c r="D26" s="6" t="s">
        <v>16</v>
      </c>
      <c r="E26" s="3" t="s">
        <v>0</v>
      </c>
      <c r="F26" s="2"/>
      <c r="I26" s="29"/>
    </row>
    <row r="27" spans="1:12" ht="24.95" customHeight="1" x14ac:dyDescent="0.25">
      <c r="A27" s="8" t="s">
        <v>2010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12" ht="24.95" customHeight="1" x14ac:dyDescent="0.25">
      <c r="A28" s="4" t="s">
        <v>2011</v>
      </c>
      <c r="B28" s="7">
        <v>100</v>
      </c>
      <c r="C28" s="6" t="s">
        <v>13</v>
      </c>
      <c r="D28" s="6" t="s">
        <v>4</v>
      </c>
      <c r="E28" s="3" t="s">
        <v>0</v>
      </c>
      <c r="F28" s="2" t="s">
        <v>2017</v>
      </c>
    </row>
    <row r="29" spans="1:12" ht="24.95" customHeight="1" x14ac:dyDescent="0.25">
      <c r="A29" s="4" t="s">
        <v>2012</v>
      </c>
      <c r="B29" s="7">
        <v>100</v>
      </c>
      <c r="C29" s="6" t="s">
        <v>13</v>
      </c>
      <c r="D29" s="6" t="s">
        <v>4</v>
      </c>
      <c r="E29" s="3" t="s">
        <v>0</v>
      </c>
      <c r="F29" s="2"/>
    </row>
    <row r="30" spans="1:12" ht="24.95" customHeight="1" x14ac:dyDescent="0.25">
      <c r="A30" s="15" t="s">
        <v>2015</v>
      </c>
      <c r="B30" s="7">
        <v>100</v>
      </c>
      <c r="C30" s="19" t="s">
        <v>13</v>
      </c>
      <c r="D30" s="19" t="s">
        <v>16</v>
      </c>
      <c r="E30" s="3" t="s">
        <v>0</v>
      </c>
      <c r="F30" s="2"/>
    </row>
    <row r="31" spans="1:12" ht="24.95" customHeight="1" x14ac:dyDescent="0.25">
      <c r="A31" s="15" t="s">
        <v>2016</v>
      </c>
      <c r="B31" s="7">
        <v>100</v>
      </c>
      <c r="C31" s="6" t="s">
        <v>13</v>
      </c>
      <c r="D31" s="6" t="s">
        <v>4</v>
      </c>
      <c r="E31" s="3" t="s">
        <v>0</v>
      </c>
      <c r="F31" s="2"/>
    </row>
    <row r="32" spans="1:12" ht="24.95" customHeight="1" x14ac:dyDescent="0.25">
      <c r="A32" s="5" t="s">
        <v>919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2018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ht="24.95" customHeight="1" x14ac:dyDescent="0.25">
      <c r="A34" s="5" t="s">
        <v>2019</v>
      </c>
      <c r="B34" s="7">
        <v>150</v>
      </c>
      <c r="C34" s="6" t="s">
        <v>11</v>
      </c>
      <c r="D34" s="6" t="s">
        <v>16</v>
      </c>
      <c r="E34" s="3" t="s">
        <v>5</v>
      </c>
      <c r="F34" s="2" t="s">
        <v>2022</v>
      </c>
    </row>
    <row r="35" spans="1:6" ht="24.95" customHeight="1" x14ac:dyDescent="0.25">
      <c r="A35" s="5" t="s">
        <v>2020</v>
      </c>
      <c r="B35" s="7">
        <v>100</v>
      </c>
      <c r="C35" s="6" t="s">
        <v>11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2021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 t="s">
        <v>2023</v>
      </c>
      <c r="B37" s="7">
        <v>150</v>
      </c>
      <c r="C37" s="6" t="s">
        <v>11</v>
      </c>
      <c r="D37" s="6" t="s">
        <v>16</v>
      </c>
      <c r="E37" s="3" t="s">
        <v>2</v>
      </c>
      <c r="F37" s="2"/>
    </row>
    <row r="38" spans="1:6" ht="24.95" customHeight="1" x14ac:dyDescent="0.25">
      <c r="A38" s="5" t="s">
        <v>2024</v>
      </c>
      <c r="B38" s="7">
        <v>100</v>
      </c>
      <c r="C38" s="19" t="s">
        <v>11</v>
      </c>
      <c r="D38" s="19" t="s">
        <v>16</v>
      </c>
      <c r="E38" s="3" t="s">
        <v>0</v>
      </c>
      <c r="F38" s="2"/>
    </row>
    <row r="39" spans="1:6" ht="24.95" customHeight="1" x14ac:dyDescent="0.25">
      <c r="A39" s="5" t="s">
        <v>2025</v>
      </c>
      <c r="B39" s="7">
        <v>100</v>
      </c>
      <c r="C39" s="19" t="s">
        <v>11</v>
      </c>
      <c r="D39" s="19" t="s">
        <v>16</v>
      </c>
      <c r="E39" s="3" t="s">
        <v>0</v>
      </c>
      <c r="F39" s="2"/>
    </row>
    <row r="40" spans="1:6" ht="24.95" customHeight="1" x14ac:dyDescent="0.25">
      <c r="A40" s="5" t="s">
        <v>2026</v>
      </c>
      <c r="B40" s="7">
        <v>100</v>
      </c>
      <c r="C40" s="6" t="s">
        <v>13</v>
      </c>
      <c r="D40" s="6" t="s">
        <v>16</v>
      </c>
      <c r="E40" s="3" t="s">
        <v>0</v>
      </c>
      <c r="F40" s="2"/>
    </row>
    <row r="41" spans="1:6" ht="24.95" customHeight="1" x14ac:dyDescent="0.25">
      <c r="A41" s="5" t="s">
        <v>2027</v>
      </c>
      <c r="B41" s="7">
        <v>100</v>
      </c>
      <c r="C41" s="19" t="s">
        <v>13</v>
      </c>
      <c r="D41" s="19" t="s">
        <v>16</v>
      </c>
      <c r="E41" s="3"/>
      <c r="F41" s="2"/>
    </row>
    <row r="42" spans="1:6" ht="24.95" customHeight="1" x14ac:dyDescent="0.25">
      <c r="A42" s="5" t="s">
        <v>2028</v>
      </c>
      <c r="B42" s="7">
        <v>100</v>
      </c>
      <c r="C42" s="6" t="s">
        <v>11</v>
      </c>
      <c r="D42" s="6" t="s">
        <v>16</v>
      </c>
      <c r="E42" s="3" t="s">
        <v>5</v>
      </c>
      <c r="F42" s="2" t="s">
        <v>2030</v>
      </c>
    </row>
    <row r="43" spans="1:6" ht="24.95" customHeight="1" x14ac:dyDescent="0.25">
      <c r="A43" s="5" t="s">
        <v>2029</v>
      </c>
      <c r="B43" s="7">
        <v>100</v>
      </c>
      <c r="C43" s="6" t="s">
        <v>13</v>
      </c>
      <c r="D43" s="6" t="s">
        <v>16</v>
      </c>
      <c r="E43" s="3" t="s">
        <v>0</v>
      </c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0</v>
      </c>
      <c r="C52" s="65">
        <f>SUMIF($C$3:$C$51,H1,$B$3:$B$51)</f>
        <v>0</v>
      </c>
      <c r="D52" s="64"/>
      <c r="E52" s="64" t="s">
        <v>19</v>
      </c>
      <c r="F52" s="65">
        <f>SUMIF($D$3:$D$44,I1,$B$3:$B$44)</f>
        <v>4050</v>
      </c>
    </row>
    <row r="53" spans="1:6" ht="24.95" customHeight="1" x14ac:dyDescent="0.25">
      <c r="A53" s="35" t="s">
        <v>11</v>
      </c>
      <c r="B53" s="35">
        <f>COUNTIF($C$3:$C$51,H2)</f>
        <v>19</v>
      </c>
      <c r="C53" s="36">
        <f>SUMIF($C$3:$C$51,H2,$B$3:$B$51)</f>
        <v>2600</v>
      </c>
      <c r="D53" s="35"/>
      <c r="E53" s="35" t="s">
        <v>18</v>
      </c>
      <c r="F53" s="36">
        <f>SUMIF($D$3:$D$44,I2,$B$3:$B$44)</f>
        <v>750</v>
      </c>
    </row>
    <row r="54" spans="1:6" ht="24.95" customHeight="1" x14ac:dyDescent="0.25">
      <c r="A54" s="35" t="s">
        <v>29</v>
      </c>
      <c r="B54" s="35">
        <f>COUNTIF($C$3:$C$51,H3)</f>
        <v>22</v>
      </c>
      <c r="C54" s="36">
        <f>SUMIF($C$3:$C$51,H3,$B$3:$B$51)</f>
        <v>2200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880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1630</v>
      </c>
    </row>
    <row r="57" spans="1:6" ht="24.95" customHeight="1" x14ac:dyDescent="0.25">
      <c r="A57" s="38" t="s">
        <v>23</v>
      </c>
      <c r="B57" s="38">
        <f>SUM(B52:B56)</f>
        <v>41</v>
      </c>
      <c r="C57" s="39">
        <f>SUM(C52:C56)</f>
        <v>4800</v>
      </c>
      <c r="D57" s="38"/>
      <c r="E57" s="40" t="s">
        <v>30</v>
      </c>
      <c r="F57" s="41">
        <f>SUM(C57+F55)</f>
        <v>5680</v>
      </c>
    </row>
    <row r="58" spans="1:6" ht="24.95" customHeight="1" x14ac:dyDescent="0.25">
      <c r="A58" s="35" t="s">
        <v>25</v>
      </c>
      <c r="B58" s="38">
        <f>COUNTIF($E$3:$E$51,H6)</f>
        <v>25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9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6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workbookViewId="0">
      <selection activeCell="N17" sqref="N1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43438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208</v>
      </c>
      <c r="B3" s="19">
        <v>450</v>
      </c>
      <c r="C3" s="19" t="s">
        <v>12</v>
      </c>
      <c r="D3" s="19" t="s">
        <v>16</v>
      </c>
      <c r="E3" s="3" t="s">
        <v>2</v>
      </c>
      <c r="F3" s="9"/>
      <c r="G3" s="29"/>
      <c r="H3" s="32" t="s">
        <v>13</v>
      </c>
      <c r="I3" s="32" t="s">
        <v>17</v>
      </c>
    </row>
    <row r="4" spans="1:11" x14ac:dyDescent="0.25">
      <c r="A4" s="5" t="s">
        <v>209</v>
      </c>
      <c r="B4" s="22">
        <v>450</v>
      </c>
      <c r="C4" s="19" t="s">
        <v>12</v>
      </c>
      <c r="D4" s="19" t="s">
        <v>16</v>
      </c>
      <c r="E4" s="3" t="s">
        <v>2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210</v>
      </c>
      <c r="B5" s="22">
        <v>120</v>
      </c>
      <c r="C5" s="19" t="s">
        <v>11</v>
      </c>
      <c r="D5" s="19" t="s">
        <v>16</v>
      </c>
      <c r="E5" s="3" t="s">
        <v>2</v>
      </c>
      <c r="F5" s="9"/>
      <c r="G5" s="29"/>
      <c r="H5" s="32" t="s">
        <v>6</v>
      </c>
      <c r="I5" s="32"/>
    </row>
    <row r="6" spans="1:11" x14ac:dyDescent="0.25">
      <c r="A6" s="4" t="s">
        <v>211</v>
      </c>
      <c r="B6" s="22">
        <v>90</v>
      </c>
      <c r="C6" s="19" t="s">
        <v>13</v>
      </c>
      <c r="D6" s="19" t="s">
        <v>16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215</v>
      </c>
      <c r="B7" s="7">
        <v>90</v>
      </c>
      <c r="C7" s="19" t="s">
        <v>13</v>
      </c>
      <c r="D7" s="19" t="s">
        <v>16</v>
      </c>
      <c r="E7" s="3" t="s">
        <v>0</v>
      </c>
      <c r="F7" s="9"/>
      <c r="G7" s="29"/>
      <c r="H7" s="32" t="s">
        <v>2</v>
      </c>
      <c r="I7" s="32"/>
    </row>
    <row r="8" spans="1:11" x14ac:dyDescent="0.25">
      <c r="A8" s="4" t="s">
        <v>212</v>
      </c>
      <c r="B8" s="7">
        <v>90</v>
      </c>
      <c r="C8" s="19" t="s">
        <v>13</v>
      </c>
      <c r="D8" s="19" t="s">
        <v>4</v>
      </c>
      <c r="E8" s="3" t="s">
        <v>0</v>
      </c>
      <c r="F8" s="9"/>
      <c r="G8" s="29"/>
      <c r="H8" s="32" t="s">
        <v>5</v>
      </c>
      <c r="I8" s="32"/>
    </row>
    <row r="9" spans="1:11" x14ac:dyDescent="0.25">
      <c r="A9" s="8" t="s">
        <v>213</v>
      </c>
      <c r="B9" s="12">
        <v>90</v>
      </c>
      <c r="C9" s="26" t="s">
        <v>13</v>
      </c>
      <c r="D9" s="54" t="s">
        <v>16</v>
      </c>
      <c r="E9" s="25" t="s">
        <v>0</v>
      </c>
      <c r="F9" s="9"/>
      <c r="G9" s="29"/>
      <c r="H9" s="32" t="s">
        <v>31</v>
      </c>
      <c r="I9" s="29"/>
    </row>
    <row r="10" spans="1:11" x14ac:dyDescent="0.25">
      <c r="A10" s="8" t="s">
        <v>214</v>
      </c>
      <c r="B10" s="23">
        <v>120</v>
      </c>
      <c r="C10" s="26" t="s">
        <v>11</v>
      </c>
      <c r="D10" s="26" t="s">
        <v>16</v>
      </c>
      <c r="E10" s="25" t="s">
        <v>2</v>
      </c>
      <c r="F10" s="9"/>
      <c r="G10" s="30"/>
      <c r="H10" s="32" t="s">
        <v>32</v>
      </c>
      <c r="I10" s="30"/>
      <c r="J10" s="30"/>
      <c r="K10" s="30"/>
    </row>
    <row r="11" spans="1:11" x14ac:dyDescent="0.25">
      <c r="A11" s="14" t="s">
        <v>216</v>
      </c>
      <c r="B11" s="17">
        <v>90</v>
      </c>
      <c r="C11" s="19" t="s">
        <v>13</v>
      </c>
      <c r="D11" s="19" t="s">
        <v>16</v>
      </c>
      <c r="E11" s="3" t="s">
        <v>0</v>
      </c>
      <c r="F11" s="9"/>
      <c r="G11" s="30"/>
      <c r="H11" s="30"/>
      <c r="I11" s="30"/>
      <c r="J11" s="30"/>
      <c r="K11" s="30"/>
    </row>
    <row r="12" spans="1:11" x14ac:dyDescent="0.25">
      <c r="A12" s="8" t="s">
        <v>217</v>
      </c>
      <c r="B12" s="23">
        <v>120</v>
      </c>
      <c r="C12" s="54" t="s">
        <v>11</v>
      </c>
      <c r="D12" s="26" t="s">
        <v>16</v>
      </c>
      <c r="E12" s="25" t="s">
        <v>2</v>
      </c>
      <c r="F12" s="45"/>
      <c r="G12" s="30"/>
      <c r="H12" s="31"/>
      <c r="I12" s="30"/>
      <c r="J12" s="30"/>
      <c r="K12" s="30"/>
    </row>
    <row r="13" spans="1:11" x14ac:dyDescent="0.25">
      <c r="A13" s="4" t="s">
        <v>218</v>
      </c>
      <c r="B13" s="22">
        <v>90</v>
      </c>
      <c r="C13" s="19" t="s">
        <v>13</v>
      </c>
      <c r="D13" s="19" t="s">
        <v>16</v>
      </c>
      <c r="E13" s="3" t="s">
        <v>0</v>
      </c>
      <c r="F13" s="16"/>
      <c r="G13" s="30"/>
      <c r="H13" s="30"/>
      <c r="I13" s="30"/>
      <c r="J13" s="30"/>
      <c r="K13" s="30"/>
    </row>
    <row r="14" spans="1:11" x14ac:dyDescent="0.25">
      <c r="A14" s="4" t="s">
        <v>219</v>
      </c>
      <c r="B14" s="22">
        <v>90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30"/>
      <c r="K14" s="30"/>
    </row>
    <row r="15" spans="1:11" x14ac:dyDescent="0.25">
      <c r="A15" s="13" t="s">
        <v>220</v>
      </c>
      <c r="B15" s="24">
        <v>100</v>
      </c>
      <c r="C15" s="27" t="s">
        <v>13</v>
      </c>
      <c r="D15" s="27" t="s">
        <v>16</v>
      </c>
      <c r="E15" s="10" t="s">
        <v>0</v>
      </c>
      <c r="F15" s="10"/>
      <c r="G15" s="30"/>
      <c r="H15" s="30"/>
      <c r="I15" s="30"/>
      <c r="J15" s="30"/>
      <c r="K15" s="30"/>
    </row>
    <row r="16" spans="1:11" x14ac:dyDescent="0.25">
      <c r="A16" s="4" t="s">
        <v>221</v>
      </c>
      <c r="B16" s="22">
        <v>90</v>
      </c>
      <c r="C16" s="19" t="s">
        <v>8</v>
      </c>
      <c r="D16" s="19" t="s">
        <v>17</v>
      </c>
      <c r="E16" s="3" t="s">
        <v>0</v>
      </c>
      <c r="F16" s="20" t="s">
        <v>232</v>
      </c>
      <c r="G16" s="30"/>
      <c r="H16" s="30"/>
      <c r="I16" s="30"/>
      <c r="J16" s="30"/>
      <c r="K16" s="30"/>
    </row>
    <row r="17" spans="1:11" x14ac:dyDescent="0.25">
      <c r="A17" s="4" t="s">
        <v>222</v>
      </c>
      <c r="B17" s="7">
        <v>90</v>
      </c>
      <c r="C17" s="19" t="s">
        <v>13</v>
      </c>
      <c r="D17" s="19" t="s">
        <v>16</v>
      </c>
      <c r="E17" s="3" t="s">
        <v>0</v>
      </c>
      <c r="F17" s="3"/>
      <c r="G17" s="30"/>
      <c r="H17" s="30"/>
      <c r="I17" s="30"/>
      <c r="J17" s="30"/>
      <c r="K17" s="30"/>
    </row>
    <row r="18" spans="1:11" x14ac:dyDescent="0.25">
      <c r="A18" s="4" t="s">
        <v>223</v>
      </c>
      <c r="B18" s="22">
        <v>90</v>
      </c>
      <c r="C18" s="6" t="s">
        <v>13</v>
      </c>
      <c r="D18" s="6" t="s">
        <v>16</v>
      </c>
      <c r="E18" s="3" t="s">
        <v>0</v>
      </c>
      <c r="F18" s="2"/>
      <c r="G18" s="30"/>
      <c r="H18" s="30"/>
      <c r="I18" s="30"/>
      <c r="J18" s="30"/>
      <c r="K18" s="30"/>
    </row>
    <row r="19" spans="1:11" x14ac:dyDescent="0.25">
      <c r="A19" s="8" t="s">
        <v>224</v>
      </c>
      <c r="B19" s="12">
        <v>120</v>
      </c>
      <c r="C19" s="26" t="s">
        <v>11</v>
      </c>
      <c r="D19" s="26" t="s">
        <v>16</v>
      </c>
      <c r="E19" s="25" t="s">
        <v>0</v>
      </c>
      <c r="F19" s="25"/>
      <c r="G19" s="30"/>
      <c r="H19" s="30"/>
      <c r="I19" s="30"/>
      <c r="J19" s="30"/>
      <c r="K19" s="30"/>
    </row>
    <row r="20" spans="1:11" x14ac:dyDescent="0.25">
      <c r="A20" s="4" t="s">
        <v>225</v>
      </c>
      <c r="B20" s="17">
        <v>120</v>
      </c>
      <c r="C20" s="6" t="s">
        <v>11</v>
      </c>
      <c r="D20" s="6" t="s">
        <v>16</v>
      </c>
      <c r="E20" s="3" t="s">
        <v>2</v>
      </c>
      <c r="F20" s="3"/>
      <c r="G20" s="30"/>
      <c r="H20" s="30"/>
      <c r="I20" s="30"/>
      <c r="J20" s="30"/>
      <c r="K20" s="30"/>
    </row>
    <row r="21" spans="1:11" x14ac:dyDescent="0.25">
      <c r="A21" s="4" t="s">
        <v>226</v>
      </c>
      <c r="B21" s="7">
        <v>120</v>
      </c>
      <c r="C21" s="19" t="s">
        <v>11</v>
      </c>
      <c r="D21" s="19" t="s">
        <v>4</v>
      </c>
      <c r="E21" s="3" t="s">
        <v>2</v>
      </c>
      <c r="F21" s="2"/>
    </row>
    <row r="22" spans="1:11" x14ac:dyDescent="0.25">
      <c r="A22" s="4" t="s">
        <v>227</v>
      </c>
      <c r="B22" s="7">
        <v>120</v>
      </c>
      <c r="C22" s="19" t="s">
        <v>11</v>
      </c>
      <c r="D22" s="19" t="s">
        <v>16</v>
      </c>
      <c r="E22" s="3" t="s">
        <v>5</v>
      </c>
      <c r="F22" s="2"/>
    </row>
    <row r="23" spans="1:11" x14ac:dyDescent="0.25">
      <c r="A23" s="4" t="s">
        <v>228</v>
      </c>
      <c r="B23" s="7">
        <v>90</v>
      </c>
      <c r="C23" s="19" t="s">
        <v>13</v>
      </c>
      <c r="D23" s="19" t="s">
        <v>16</v>
      </c>
      <c r="E23" s="3" t="s">
        <v>0</v>
      </c>
      <c r="F23" s="2"/>
    </row>
    <row r="24" spans="1:11" x14ac:dyDescent="0.25">
      <c r="A24" s="4" t="s">
        <v>229</v>
      </c>
      <c r="B24" s="7">
        <v>120</v>
      </c>
      <c r="C24" s="19" t="s">
        <v>11</v>
      </c>
      <c r="D24" s="19" t="s">
        <v>16</v>
      </c>
      <c r="E24" s="3" t="s">
        <v>2</v>
      </c>
      <c r="F24" s="2"/>
    </row>
    <row r="25" spans="1:11" x14ac:dyDescent="0.25">
      <c r="A25" s="4" t="s">
        <v>230</v>
      </c>
      <c r="B25" s="7">
        <v>120</v>
      </c>
      <c r="C25" s="19" t="s">
        <v>11</v>
      </c>
      <c r="D25" s="19" t="s">
        <v>16</v>
      </c>
      <c r="E25" s="3" t="s">
        <v>5</v>
      </c>
      <c r="F25" s="2"/>
    </row>
    <row r="26" spans="1:11" x14ac:dyDescent="0.25">
      <c r="A26" s="4" t="s">
        <v>231</v>
      </c>
      <c r="B26" s="7">
        <v>90</v>
      </c>
      <c r="C26" s="19" t="s">
        <v>13</v>
      </c>
      <c r="D26" s="19" t="s">
        <v>16</v>
      </c>
      <c r="E26" s="3" t="s">
        <v>0</v>
      </c>
      <c r="F26" s="2"/>
    </row>
    <row r="27" spans="1:11" x14ac:dyDescent="0.25">
      <c r="A27" s="4"/>
      <c r="B27" s="7"/>
      <c r="C27" s="6"/>
      <c r="D27" s="6"/>
      <c r="E27" s="3"/>
      <c r="F27" s="2"/>
    </row>
    <row r="28" spans="1:11" x14ac:dyDescent="0.25">
      <c r="A28" s="4"/>
      <c r="B28" s="7"/>
      <c r="C28" s="19"/>
      <c r="D28" s="19"/>
      <c r="E28" s="3"/>
      <c r="F28" s="2"/>
    </row>
    <row r="29" spans="1:11" x14ac:dyDescent="0.25">
      <c r="A29" s="4"/>
      <c r="B29" s="7"/>
      <c r="C29" s="19"/>
      <c r="D29" s="19"/>
      <c r="E29" s="3"/>
      <c r="F29" s="2"/>
    </row>
    <row r="30" spans="1:11" x14ac:dyDescent="0.25">
      <c r="A30" s="4"/>
      <c r="B30" s="7"/>
      <c r="C30" s="6"/>
      <c r="D30" s="6"/>
      <c r="E30" s="3"/>
      <c r="F30" s="2"/>
    </row>
    <row r="31" spans="1:11" x14ac:dyDescent="0.25">
      <c r="A31" s="8"/>
      <c r="B31" s="7"/>
      <c r="C31" s="6"/>
      <c r="D31" s="6"/>
      <c r="E31" s="3"/>
      <c r="F31" s="2"/>
    </row>
    <row r="32" spans="1:11" x14ac:dyDescent="0.25">
      <c r="A32" s="8"/>
      <c r="B32" s="7"/>
      <c r="C32" s="19"/>
      <c r="D32" s="19"/>
      <c r="E32" s="3"/>
      <c r="F32" s="2"/>
    </row>
    <row r="33" spans="1:6" x14ac:dyDescent="0.25">
      <c r="A33" s="4"/>
      <c r="B33" s="7"/>
      <c r="C33" s="19"/>
      <c r="D33" s="19"/>
      <c r="E33" s="3"/>
      <c r="F33" s="2"/>
    </row>
    <row r="34" spans="1:6" x14ac:dyDescent="0.25">
      <c r="A34" s="4"/>
      <c r="B34" s="7"/>
      <c r="C34" s="19"/>
      <c r="D34" s="19"/>
      <c r="E34" s="3"/>
      <c r="F34" s="2"/>
    </row>
    <row r="35" spans="1:6" x14ac:dyDescent="0.25">
      <c r="A35" s="15"/>
      <c r="B35" s="7"/>
      <c r="C35" s="19"/>
      <c r="D35" s="19"/>
      <c r="E35" s="3"/>
      <c r="F35" s="2"/>
    </row>
    <row r="36" spans="1:6" x14ac:dyDescent="0.25">
      <c r="A36" s="15"/>
      <c r="B36" s="7"/>
      <c r="C36" s="6"/>
      <c r="D36" s="6"/>
      <c r="E36" s="3"/>
      <c r="F36" s="2"/>
    </row>
    <row r="37" spans="1:6" x14ac:dyDescent="0.25">
      <c r="A37" s="5"/>
      <c r="B37" s="7"/>
      <c r="C37" s="19"/>
      <c r="D37" s="19"/>
      <c r="E37" s="3"/>
      <c r="F37" s="2"/>
    </row>
    <row r="38" spans="1:6" x14ac:dyDescent="0.25">
      <c r="A38" s="5"/>
      <c r="B38" s="7"/>
      <c r="C38" s="19"/>
      <c r="D38" s="19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6" x14ac:dyDescent="0.25">
      <c r="A49" s="5"/>
      <c r="B49" s="7"/>
      <c r="C49" s="19"/>
      <c r="D49" s="19"/>
      <c r="E49" s="3"/>
      <c r="F49" s="2"/>
    </row>
    <row r="50" spans="1:6" x14ac:dyDescent="0.25">
      <c r="A50" s="4"/>
      <c r="B50" s="7"/>
      <c r="C50" s="19"/>
      <c r="D50" s="19"/>
      <c r="E50" s="3"/>
      <c r="F50" s="2"/>
    </row>
    <row r="51" spans="1:6" x14ac:dyDescent="0.25">
      <c r="A51" s="44"/>
      <c r="B51" s="11"/>
      <c r="C51" s="27"/>
      <c r="D51" s="27"/>
      <c r="E51" s="10"/>
      <c r="F51" s="10"/>
    </row>
    <row r="52" spans="1:6" x14ac:dyDescent="0.25">
      <c r="A52" s="4"/>
      <c r="B52" s="12"/>
      <c r="C52" s="19"/>
      <c r="D52" s="19"/>
      <c r="E52" s="3"/>
      <c r="F52" s="2"/>
    </row>
    <row r="53" spans="1:6" x14ac:dyDescent="0.25">
      <c r="A53" s="4"/>
      <c r="B53" s="12"/>
      <c r="C53" s="19"/>
      <c r="D53" s="19"/>
      <c r="E53" s="3"/>
      <c r="F53" s="2"/>
    </row>
    <row r="54" spans="1:6" x14ac:dyDescent="0.25">
      <c r="A54" s="4"/>
      <c r="B54" s="7"/>
      <c r="C54" s="19"/>
      <c r="D54" s="19"/>
      <c r="E54" s="3"/>
      <c r="F54" s="2"/>
    </row>
    <row r="55" spans="1:6" x14ac:dyDescent="0.25">
      <c r="A55" s="33"/>
      <c r="B55" s="7"/>
      <c r="C55" s="19"/>
      <c r="D55" s="19"/>
      <c r="E55" s="3"/>
      <c r="F55" s="2"/>
    </row>
    <row r="56" spans="1:6" x14ac:dyDescent="0.25">
      <c r="A56" s="4"/>
      <c r="B56" s="7"/>
      <c r="C56" s="19"/>
      <c r="D56" s="19"/>
      <c r="E56" s="3"/>
      <c r="F56" s="2"/>
    </row>
    <row r="57" spans="1:6" x14ac:dyDescent="0.25">
      <c r="A57" s="8"/>
      <c r="B57" s="7"/>
      <c r="C57" s="19"/>
      <c r="D57" s="19"/>
      <c r="E57" s="3"/>
      <c r="F57" s="2"/>
    </row>
    <row r="58" spans="1:6" x14ac:dyDescent="0.25">
      <c r="A58" s="8"/>
      <c r="B58" s="7"/>
      <c r="C58" s="19"/>
      <c r="D58" s="19"/>
      <c r="E58" s="3"/>
      <c r="F58" s="2"/>
    </row>
    <row r="59" spans="1:6" ht="15" customHeight="1" x14ac:dyDescent="0.25">
      <c r="A59" s="35" t="s">
        <v>10</v>
      </c>
      <c r="B59" s="35">
        <f>COUNTIF($C$3:$C$58,H1)</f>
        <v>2</v>
      </c>
      <c r="C59" s="36">
        <f>SUMIF($C$3:$C$58,H1,$B$3:$B$58)</f>
        <v>900</v>
      </c>
      <c r="D59" s="35"/>
      <c r="E59" s="35" t="s">
        <v>19</v>
      </c>
      <c r="F59" s="36">
        <f>SUMIF($D$3:$D$50,I1,$B$3:$B$50)</f>
        <v>2860</v>
      </c>
    </row>
    <row r="60" spans="1:6" ht="15" customHeight="1" x14ac:dyDescent="0.25">
      <c r="A60" s="35" t="s">
        <v>11</v>
      </c>
      <c r="B60" s="35">
        <f>COUNTIF($C$3:$C$58,H2)</f>
        <v>9</v>
      </c>
      <c r="C60" s="36">
        <f>SUMIF($C$3:$C$58,H2,$B$3:$B$58)</f>
        <v>1080</v>
      </c>
      <c r="D60" s="35"/>
      <c r="E60" s="35" t="s">
        <v>18</v>
      </c>
      <c r="F60" s="36">
        <f>SUMIF($D$3:$D$50,I2,$B$3:$B$50)</f>
        <v>210</v>
      </c>
    </row>
    <row r="61" spans="1:6" ht="15" customHeight="1" x14ac:dyDescent="0.25">
      <c r="A61" s="35" t="s">
        <v>29</v>
      </c>
      <c r="B61" s="35">
        <f>COUNTIF($C$3:$C$58,H3)</f>
        <v>12</v>
      </c>
      <c r="C61" s="36">
        <f>SUMIF($C$3:$C$58,H3,$B$3:$B$58)</f>
        <v>1090</v>
      </c>
      <c r="D61" s="35"/>
      <c r="E61" s="37" t="s">
        <v>27</v>
      </c>
      <c r="F61" s="36">
        <f>SUMIF($D$3:$D$50,I4,$B$3:$B$50)</f>
        <v>0</v>
      </c>
    </row>
    <row r="62" spans="1:6" ht="15" customHeight="1" x14ac:dyDescent="0.25">
      <c r="A62" s="35" t="s">
        <v>8</v>
      </c>
      <c r="B62" s="35">
        <f>COUNTIF($C$3:$C$58,H4)</f>
        <v>1</v>
      </c>
      <c r="C62" s="36">
        <f>SUMIF($C$3:$C$58,H4,$B$3:$B$58)</f>
        <v>90</v>
      </c>
      <c r="D62" s="35"/>
      <c r="E62" s="35" t="s">
        <v>21</v>
      </c>
      <c r="F62" s="36">
        <f>SUM(B61*30+B62*120)</f>
        <v>480</v>
      </c>
    </row>
    <row r="63" spans="1:6" x14ac:dyDescent="0.25">
      <c r="A63" s="35" t="s">
        <v>7</v>
      </c>
      <c r="B63" s="35">
        <f>COUNTIF($C$3:$C$58,H5)</f>
        <v>0</v>
      </c>
      <c r="C63" s="36">
        <f>SUMIF($C$3:$C$58,H5,$B$3:$B$58)</f>
        <v>0</v>
      </c>
      <c r="D63" s="35"/>
      <c r="E63" s="35" t="s">
        <v>20</v>
      </c>
      <c r="F63" s="36">
        <f>SUM(F60+F62)</f>
        <v>690</v>
      </c>
    </row>
    <row r="64" spans="1:6" x14ac:dyDescent="0.25">
      <c r="A64" s="38" t="s">
        <v>23</v>
      </c>
      <c r="B64" s="38">
        <f>SUM(B59:B63)</f>
        <v>24</v>
      </c>
      <c r="C64" s="39">
        <f>SUM(C59:C63)</f>
        <v>3160</v>
      </c>
      <c r="D64" s="38"/>
      <c r="E64" s="40" t="s">
        <v>30</v>
      </c>
      <c r="F64" s="41">
        <f>SUM(C64+F62)</f>
        <v>3640</v>
      </c>
    </row>
    <row r="65" spans="1:6" x14ac:dyDescent="0.25">
      <c r="A65" s="35" t="s">
        <v>25</v>
      </c>
      <c r="B65" s="38">
        <f>COUNTIF($E$3:$E$58,H6)</f>
        <v>14</v>
      </c>
      <c r="C65" s="293"/>
      <c r="D65" s="293"/>
      <c r="E65" s="293"/>
      <c r="F65" s="293"/>
    </row>
    <row r="66" spans="1:6" x14ac:dyDescent="0.25">
      <c r="A66" s="35" t="s">
        <v>31</v>
      </c>
      <c r="B66" s="38">
        <f>COUNTIF(E3:E58,H9)</f>
        <v>0</v>
      </c>
      <c r="C66" s="293"/>
      <c r="D66" s="293"/>
      <c r="E66" s="293"/>
      <c r="F66" s="293"/>
    </row>
    <row r="67" spans="1:6" x14ac:dyDescent="0.25">
      <c r="A67" s="35" t="s">
        <v>33</v>
      </c>
      <c r="B67" s="38">
        <f>COUNTIF(E3:E58,H10)</f>
        <v>0</v>
      </c>
      <c r="C67" s="293"/>
      <c r="D67" s="293"/>
      <c r="E67" s="293"/>
      <c r="F67" s="293"/>
    </row>
    <row r="68" spans="1:6" x14ac:dyDescent="0.25">
      <c r="A68" s="35" t="s">
        <v>24</v>
      </c>
      <c r="B68" s="38">
        <f>COUNTIF($E$3:$E$58,H7)</f>
        <v>8</v>
      </c>
      <c r="C68" s="293"/>
      <c r="D68" s="293"/>
      <c r="E68" s="293"/>
      <c r="F68" s="293"/>
    </row>
    <row r="69" spans="1:6" x14ac:dyDescent="0.25">
      <c r="A69" s="35" t="s">
        <v>26</v>
      </c>
      <c r="B69" s="38">
        <f>COUNTIF($E$3:$E$58,H8)</f>
        <v>2</v>
      </c>
      <c r="C69" s="293"/>
      <c r="D69" s="293"/>
      <c r="E69" s="293"/>
      <c r="F69" s="293"/>
    </row>
    <row r="70" spans="1:6" x14ac:dyDescent="0.25">
      <c r="A70" s="29"/>
      <c r="B70" s="29"/>
      <c r="C70" s="29"/>
      <c r="D70" s="29"/>
      <c r="E70" s="34"/>
      <c r="F70" s="34"/>
    </row>
  </sheetData>
  <mergeCells count="3">
    <mergeCell ref="A1:D1"/>
    <mergeCell ref="E1:F1"/>
    <mergeCell ref="C65:F69"/>
  </mergeCells>
  <dataValidations count="4">
    <dataValidation type="list" allowBlank="1" showInputMessage="1" showErrorMessage="1" sqref="C3:C58">
      <formula1>$H$1:$H$5</formula1>
    </dataValidation>
    <dataValidation type="list" allowBlank="1" showInputMessage="1" showErrorMessage="1" sqref="D4:D58">
      <formula1>$I$1:$I$3</formula1>
    </dataValidation>
    <dataValidation type="list" allowBlank="1" showInputMessage="1" showErrorMessage="1" sqref="D3">
      <formula1>$I$1:$I$4</formula1>
    </dataValidation>
    <dataValidation type="list" allowBlank="1" showInputMessage="1" showErrorMessage="1" sqref="E3:E58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20" workbookViewId="0">
      <selection activeCell="E42" sqref="E4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.140625" style="1" customWidth="1"/>
    <col min="7" max="8" width="0.140625" hidden="1" customWidth="1"/>
    <col min="9" max="9" width="23.28515625" hidden="1" customWidth="1"/>
    <col min="10" max="10" width="6" hidden="1" customWidth="1"/>
    <col min="11" max="11" width="3.14062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2068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2031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2039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2032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ht="24.95" customHeight="1" x14ac:dyDescent="0.25">
      <c r="A6" s="4" t="s">
        <v>793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ht="24.95" customHeight="1" x14ac:dyDescent="0.25">
      <c r="A7" s="4" t="s">
        <v>2033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2034</v>
      </c>
      <c r="B8" s="12">
        <v>600</v>
      </c>
      <c r="C8" s="54" t="s">
        <v>12</v>
      </c>
      <c r="D8" s="54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2035</v>
      </c>
      <c r="B9" s="17">
        <v>150</v>
      </c>
      <c r="C9" s="6" t="s">
        <v>11</v>
      </c>
      <c r="D9" s="6" t="s">
        <v>16</v>
      </c>
      <c r="E9" s="3" t="s">
        <v>2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2036</v>
      </c>
      <c r="B10" s="23">
        <v>100</v>
      </c>
      <c r="C10" s="54" t="s">
        <v>13</v>
      </c>
      <c r="D10" s="54" t="s">
        <v>16</v>
      </c>
      <c r="E10" s="25" t="s">
        <v>0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2037</v>
      </c>
      <c r="B11" s="22">
        <v>150</v>
      </c>
      <c r="C11" s="6" t="s">
        <v>11</v>
      </c>
      <c r="D11" s="6" t="s">
        <v>16</v>
      </c>
      <c r="E11" s="3" t="s">
        <v>0</v>
      </c>
      <c r="F11" s="16" t="s">
        <v>1706</v>
      </c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2038</v>
      </c>
      <c r="B12" s="22">
        <v>150</v>
      </c>
      <c r="C12" s="6" t="s">
        <v>11</v>
      </c>
      <c r="D12" s="6" t="s">
        <v>4</v>
      </c>
      <c r="E12" s="3" t="s">
        <v>5</v>
      </c>
      <c r="F12" s="3" t="s">
        <v>2042</v>
      </c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1876</v>
      </c>
      <c r="B13" s="22">
        <v>100</v>
      </c>
      <c r="C13" s="6" t="s">
        <v>13</v>
      </c>
      <c r="D13" s="6" t="s">
        <v>16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4" t="s">
        <v>2040</v>
      </c>
      <c r="B14" s="22">
        <v>100</v>
      </c>
      <c r="C14" s="6" t="s">
        <v>13</v>
      </c>
      <c r="D14" s="6" t="s">
        <v>16</v>
      </c>
      <c r="E14" s="3" t="s">
        <v>0</v>
      </c>
      <c r="F14" s="3" t="s">
        <v>387</v>
      </c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2041</v>
      </c>
      <c r="B15" s="22">
        <v>150</v>
      </c>
      <c r="C15" s="6" t="s">
        <v>11</v>
      </c>
      <c r="D15" s="6" t="s">
        <v>16</v>
      </c>
      <c r="E15" s="3" t="s">
        <v>2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2043</v>
      </c>
      <c r="B16" s="7">
        <v>150</v>
      </c>
      <c r="C16" s="6" t="s">
        <v>11</v>
      </c>
      <c r="D16" s="6" t="s">
        <v>4</v>
      </c>
      <c r="E16" s="3" t="s">
        <v>5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2044</v>
      </c>
      <c r="B17" s="7">
        <v>100</v>
      </c>
      <c r="C17" s="6" t="s">
        <v>11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13" t="s">
        <v>2045</v>
      </c>
      <c r="B18" s="11">
        <v>100</v>
      </c>
      <c r="C18" s="52" t="s">
        <v>13</v>
      </c>
      <c r="D18" s="52" t="s">
        <v>4</v>
      </c>
      <c r="E18" s="10" t="s">
        <v>0</v>
      </c>
      <c r="F18" s="10"/>
      <c r="I18" s="29"/>
    </row>
    <row r="19" spans="1:12" ht="24.95" customHeight="1" x14ac:dyDescent="0.25">
      <c r="A19" s="4" t="s">
        <v>2046</v>
      </c>
      <c r="B19" s="7">
        <v>100</v>
      </c>
      <c r="C19" s="6" t="s">
        <v>13</v>
      </c>
      <c r="D19" s="6" t="s">
        <v>16</v>
      </c>
      <c r="E19" s="3" t="s">
        <v>0</v>
      </c>
      <c r="F19" s="25"/>
      <c r="I19" s="29"/>
    </row>
    <row r="20" spans="1:12" ht="24.95" customHeight="1" x14ac:dyDescent="0.25">
      <c r="A20" s="4" t="s">
        <v>2047</v>
      </c>
      <c r="B20" s="7">
        <v>150</v>
      </c>
      <c r="C20" s="6" t="s">
        <v>11</v>
      </c>
      <c r="D20" s="6" t="s">
        <v>4</v>
      </c>
      <c r="E20" s="3" t="s">
        <v>5</v>
      </c>
      <c r="F20" s="25"/>
      <c r="I20" s="29"/>
    </row>
    <row r="21" spans="1:12" ht="24.95" customHeight="1" x14ac:dyDescent="0.25">
      <c r="A21" s="8" t="s">
        <v>2048</v>
      </c>
      <c r="B21" s="12">
        <v>150</v>
      </c>
      <c r="C21" s="54" t="s">
        <v>11</v>
      </c>
      <c r="D21" s="54" t="s">
        <v>16</v>
      </c>
      <c r="E21" s="25" t="s">
        <v>2</v>
      </c>
      <c r="F21" s="25"/>
      <c r="I21" s="29"/>
    </row>
    <row r="22" spans="1:12" ht="24.95" customHeight="1" x14ac:dyDescent="0.25">
      <c r="A22" s="4" t="s">
        <v>2049</v>
      </c>
      <c r="B22" s="7">
        <v>150</v>
      </c>
      <c r="C22" s="6" t="s">
        <v>11</v>
      </c>
      <c r="D22" s="6" t="s">
        <v>16</v>
      </c>
      <c r="E22" s="3" t="s">
        <v>2</v>
      </c>
      <c r="F22" s="25"/>
      <c r="I22" s="29"/>
    </row>
    <row r="23" spans="1:12" ht="24.95" customHeight="1" x14ac:dyDescent="0.25">
      <c r="A23" s="4" t="s">
        <v>2050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ht="24.95" customHeight="1" x14ac:dyDescent="0.25">
      <c r="A24" s="4" t="s">
        <v>2051</v>
      </c>
      <c r="B24" s="7">
        <v>100</v>
      </c>
      <c r="C24" s="6" t="s">
        <v>13</v>
      </c>
      <c r="D24" s="6" t="s">
        <v>16</v>
      </c>
      <c r="E24" s="3" t="s">
        <v>0</v>
      </c>
      <c r="F24" s="25"/>
      <c r="I24" s="29"/>
    </row>
    <row r="25" spans="1:12" ht="24.95" customHeight="1" x14ac:dyDescent="0.25">
      <c r="A25" s="4" t="s">
        <v>2052</v>
      </c>
      <c r="B25" s="7">
        <v>150</v>
      </c>
      <c r="C25" s="6" t="s">
        <v>11</v>
      </c>
      <c r="D25" s="6" t="s">
        <v>16</v>
      </c>
      <c r="E25" s="3" t="s">
        <v>5</v>
      </c>
      <c r="F25" s="2"/>
      <c r="I25" s="29"/>
    </row>
    <row r="26" spans="1:12" ht="24.95" customHeight="1" x14ac:dyDescent="0.25">
      <c r="A26" s="4" t="s">
        <v>2053</v>
      </c>
      <c r="B26" s="7">
        <v>100</v>
      </c>
      <c r="C26" s="6" t="s">
        <v>13</v>
      </c>
      <c r="D26" s="6" t="s">
        <v>16</v>
      </c>
      <c r="E26" s="3" t="s">
        <v>0</v>
      </c>
      <c r="F26" s="2"/>
      <c r="I26" s="29"/>
    </row>
    <row r="27" spans="1:12" ht="24.95" customHeight="1" x14ac:dyDescent="0.25">
      <c r="A27" s="8" t="s">
        <v>2054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2055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4" t="s">
        <v>2056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ht="24.95" customHeight="1" x14ac:dyDescent="0.25">
      <c r="A30" s="15" t="s">
        <v>2057</v>
      </c>
      <c r="B30" s="7">
        <v>150</v>
      </c>
      <c r="C30" s="6" t="s">
        <v>11</v>
      </c>
      <c r="D30" s="6" t="s">
        <v>16</v>
      </c>
      <c r="E30" s="3" t="s">
        <v>5</v>
      </c>
      <c r="F30" s="2"/>
    </row>
    <row r="31" spans="1:12" ht="24.95" customHeight="1" x14ac:dyDescent="0.25">
      <c r="A31" s="15" t="s">
        <v>2058</v>
      </c>
      <c r="B31" s="7">
        <v>150</v>
      </c>
      <c r="C31" s="6" t="s">
        <v>11</v>
      </c>
      <c r="D31" s="6" t="s">
        <v>16</v>
      </c>
      <c r="E31" s="3" t="s">
        <v>2</v>
      </c>
      <c r="F31" s="2"/>
    </row>
    <row r="32" spans="1:12" ht="24.95" customHeight="1" x14ac:dyDescent="0.25">
      <c r="A32" s="5" t="s">
        <v>2059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2060</v>
      </c>
      <c r="B33" s="7">
        <v>150</v>
      </c>
      <c r="C33" s="6" t="s">
        <v>11</v>
      </c>
      <c r="D33" s="6" t="s">
        <v>4</v>
      </c>
      <c r="E33" s="3" t="s">
        <v>5</v>
      </c>
      <c r="F33" s="2" t="s">
        <v>2042</v>
      </c>
    </row>
    <row r="34" spans="1:6" ht="24.95" customHeight="1" x14ac:dyDescent="0.25">
      <c r="A34" s="5" t="s">
        <v>2061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2062</v>
      </c>
      <c r="B35" s="7">
        <v>150</v>
      </c>
      <c r="C35" s="6" t="s">
        <v>11</v>
      </c>
      <c r="D35" s="6" t="s">
        <v>16</v>
      </c>
      <c r="E35" s="3" t="s">
        <v>5</v>
      </c>
      <c r="F35" s="2"/>
    </row>
    <row r="36" spans="1:6" ht="24.95" customHeight="1" x14ac:dyDescent="0.25">
      <c r="A36" s="5" t="s">
        <v>2063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 t="s">
        <v>2064</v>
      </c>
      <c r="B37" s="7">
        <v>150</v>
      </c>
      <c r="C37" s="6" t="s">
        <v>11</v>
      </c>
      <c r="D37" s="6" t="s">
        <v>16</v>
      </c>
      <c r="E37" s="3" t="s">
        <v>5</v>
      </c>
      <c r="F37" s="2"/>
    </row>
    <row r="38" spans="1:6" ht="24.95" customHeight="1" x14ac:dyDescent="0.25">
      <c r="A38" s="5" t="s">
        <v>2065</v>
      </c>
      <c r="B38" s="7">
        <v>100</v>
      </c>
      <c r="C38" s="19" t="s">
        <v>13</v>
      </c>
      <c r="D38" s="19" t="s">
        <v>16</v>
      </c>
      <c r="E38" s="3" t="s">
        <v>0</v>
      </c>
      <c r="F38" s="2"/>
    </row>
    <row r="39" spans="1:6" ht="24.95" customHeight="1" x14ac:dyDescent="0.25">
      <c r="A39" s="5" t="s">
        <v>2066</v>
      </c>
      <c r="B39" s="7">
        <v>100</v>
      </c>
      <c r="C39" s="19" t="s">
        <v>13</v>
      </c>
      <c r="D39" s="19" t="s">
        <v>16</v>
      </c>
      <c r="E39" s="3" t="s">
        <v>0</v>
      </c>
      <c r="F39" s="2"/>
    </row>
    <row r="40" spans="1:6" ht="24.95" customHeight="1" x14ac:dyDescent="0.25">
      <c r="A40" s="5" t="s">
        <v>2067</v>
      </c>
      <c r="B40" s="7">
        <v>100</v>
      </c>
      <c r="C40" s="6" t="s">
        <v>13</v>
      </c>
      <c r="D40" s="6" t="s">
        <v>4</v>
      </c>
      <c r="E40" s="3" t="s">
        <v>0</v>
      </c>
      <c r="F40" s="2" t="s">
        <v>2042</v>
      </c>
    </row>
    <row r="41" spans="1:6" ht="24.95" customHeight="1" x14ac:dyDescent="0.25">
      <c r="A41" s="5"/>
      <c r="B41" s="7"/>
      <c r="C41" s="19"/>
      <c r="D41" s="19"/>
      <c r="E41" s="3"/>
      <c r="F41" s="2"/>
    </row>
    <row r="42" spans="1:6" ht="24.95" customHeight="1" x14ac:dyDescent="0.25">
      <c r="A42" s="5"/>
      <c r="B42" s="7"/>
      <c r="C42" s="6"/>
      <c r="D42" s="6"/>
      <c r="E42" s="3"/>
      <c r="F42" s="2"/>
    </row>
    <row r="43" spans="1:6" ht="24.95" customHeight="1" x14ac:dyDescent="0.25">
      <c r="A43" s="5"/>
      <c r="B43" s="7"/>
      <c r="C43" s="6"/>
      <c r="D43" s="6"/>
      <c r="E43" s="3"/>
      <c r="F43" s="2"/>
    </row>
    <row r="44" spans="1:6" ht="24.95" customHeight="1" x14ac:dyDescent="0.25">
      <c r="A44" s="4"/>
      <c r="B44" s="7"/>
      <c r="C44" s="19"/>
      <c r="D44" s="19"/>
      <c r="E44" s="3"/>
      <c r="F44" s="2"/>
    </row>
    <row r="45" spans="1:6" ht="24.95" customHeight="1" x14ac:dyDescent="0.25">
      <c r="A45" s="75"/>
      <c r="B45" s="7"/>
      <c r="C45" s="19"/>
      <c r="D45" s="19"/>
      <c r="E45" s="3"/>
      <c r="F45" s="3"/>
    </row>
    <row r="46" spans="1:6" ht="24.95" customHeight="1" x14ac:dyDescent="0.25">
      <c r="A46" s="4"/>
      <c r="B46" s="17"/>
      <c r="C46" s="6"/>
      <c r="D46" s="6"/>
      <c r="E46" s="3"/>
      <c r="F46" s="25"/>
    </row>
    <row r="47" spans="1:6" ht="24.95" customHeight="1" x14ac:dyDescent="0.25">
      <c r="A47" s="4"/>
      <c r="B47" s="12"/>
      <c r="C47" s="19"/>
      <c r="D47" s="19"/>
      <c r="E47" s="3"/>
      <c r="F47" s="2"/>
    </row>
    <row r="48" spans="1:6" ht="24.95" customHeight="1" x14ac:dyDescent="0.25">
      <c r="A48" s="4"/>
      <c r="B48" s="7"/>
      <c r="C48" s="19"/>
      <c r="D48" s="19"/>
      <c r="E48" s="3"/>
      <c r="F48" s="2"/>
    </row>
    <row r="49" spans="1:6" ht="24.95" customHeight="1" x14ac:dyDescent="0.25">
      <c r="A49" s="33"/>
      <c r="B49" s="7"/>
      <c r="C49" s="19"/>
      <c r="D49" s="19"/>
      <c r="E49" s="3"/>
      <c r="F49" s="2"/>
    </row>
    <row r="50" spans="1:6" ht="24.95" customHeight="1" x14ac:dyDescent="0.25">
      <c r="A50" s="4"/>
      <c r="B50" s="7"/>
      <c r="C50" s="19"/>
      <c r="D50" s="19"/>
      <c r="E50" s="3"/>
      <c r="F50" s="2"/>
    </row>
    <row r="51" spans="1:6" ht="24.95" customHeight="1" x14ac:dyDescent="0.25">
      <c r="A51" s="8"/>
      <c r="B51" s="90"/>
      <c r="C51" s="91"/>
      <c r="D51" s="91"/>
      <c r="E51" s="3"/>
      <c r="F51" s="2"/>
    </row>
    <row r="52" spans="1:6" ht="24.95" customHeight="1" x14ac:dyDescent="0.25">
      <c r="A52" s="64" t="s">
        <v>10</v>
      </c>
      <c r="B52" s="64">
        <f>COUNTIF($C$3:$C$51,H1)</f>
        <v>1</v>
      </c>
      <c r="C52" s="65">
        <f>SUMIF($C$3:$C$51,H1,$B$3:$B$51)</f>
        <v>600</v>
      </c>
      <c r="D52" s="64"/>
      <c r="E52" s="64" t="s">
        <v>19</v>
      </c>
      <c r="F52" s="65">
        <f>SUMIF($D$3:$D$44,I1,$B$3:$B$44)</f>
        <v>4300</v>
      </c>
    </row>
    <row r="53" spans="1:6" ht="24.95" customHeight="1" x14ac:dyDescent="0.25">
      <c r="A53" s="35" t="s">
        <v>11</v>
      </c>
      <c r="B53" s="35">
        <f>COUNTIF($C$3:$C$51,H2)</f>
        <v>17</v>
      </c>
      <c r="C53" s="36">
        <f>SUMIF($C$3:$C$51,H2,$B$3:$B$51)</f>
        <v>2500</v>
      </c>
      <c r="D53" s="35"/>
      <c r="E53" s="35" t="s">
        <v>18</v>
      </c>
      <c r="F53" s="36">
        <f>SUMIF($D$3:$D$44,I2,$B$3:$B$44)</f>
        <v>800</v>
      </c>
    </row>
    <row r="54" spans="1:6" ht="24.95" customHeight="1" x14ac:dyDescent="0.25">
      <c r="A54" s="35" t="s">
        <v>29</v>
      </c>
      <c r="B54" s="35">
        <f>COUNTIF($C$3:$C$51,H3)</f>
        <v>20</v>
      </c>
      <c r="C54" s="36">
        <f>SUMIF($C$3:$C$51,H3,$B$3:$B$51)</f>
        <v>2000</v>
      </c>
      <c r="D54" s="35"/>
      <c r="E54" s="37" t="s">
        <v>27</v>
      </c>
      <c r="F54" s="36">
        <f>SUMIF($D$3:$D$44,I4,$B$3:$B$44)</f>
        <v>0</v>
      </c>
    </row>
    <row r="55" spans="1:6" ht="24.95" customHeight="1" x14ac:dyDescent="0.25">
      <c r="A55" s="35" t="s">
        <v>8</v>
      </c>
      <c r="B55" s="35">
        <f>COUNTIF($C$3:$C$51,H4)</f>
        <v>0</v>
      </c>
      <c r="C55" s="36">
        <f>SUMIF($C$3:$C$51,H4,$B$3:$B$51)</f>
        <v>0</v>
      </c>
      <c r="D55" s="35"/>
      <c r="E55" s="35" t="s">
        <v>21</v>
      </c>
      <c r="F55" s="36">
        <f>SUM(B54*140-C54+B55*120)</f>
        <v>800</v>
      </c>
    </row>
    <row r="56" spans="1:6" ht="24.95" customHeight="1" x14ac:dyDescent="0.25">
      <c r="A56" s="35" t="s">
        <v>7</v>
      </c>
      <c r="B56" s="35">
        <f>COUNTIF($C$3:$C$51,H5)</f>
        <v>0</v>
      </c>
      <c r="C56" s="36">
        <f>SUMIF($C$3:$C$51,H5,$B$3:$B$51)</f>
        <v>0</v>
      </c>
      <c r="D56" s="35"/>
      <c r="E56" s="35" t="s">
        <v>20</v>
      </c>
      <c r="F56" s="36">
        <f>SUM(F53+F55)</f>
        <v>1600</v>
      </c>
    </row>
    <row r="57" spans="1:6" ht="24.95" customHeight="1" x14ac:dyDescent="0.25">
      <c r="A57" s="38" t="s">
        <v>23</v>
      </c>
      <c r="B57" s="38">
        <f>SUM(B52:B56)</f>
        <v>38</v>
      </c>
      <c r="C57" s="39">
        <f>SUM(C52:C56)</f>
        <v>5100</v>
      </c>
      <c r="D57" s="38"/>
      <c r="E57" s="40" t="s">
        <v>30</v>
      </c>
      <c r="F57" s="41">
        <f>SUM(C57+F55)</f>
        <v>5900</v>
      </c>
    </row>
    <row r="58" spans="1:6" ht="24.95" customHeight="1" x14ac:dyDescent="0.25">
      <c r="A58" s="35" t="s">
        <v>25</v>
      </c>
      <c r="B58" s="38">
        <f>COUNTIF($E$3:$E$51,H6)</f>
        <v>22</v>
      </c>
      <c r="C58" s="293"/>
      <c r="D58" s="293"/>
      <c r="E58" s="293"/>
      <c r="F58" s="293"/>
    </row>
    <row r="59" spans="1:6" ht="24.95" customHeight="1" x14ac:dyDescent="0.25">
      <c r="A59" s="35" t="s">
        <v>31</v>
      </c>
      <c r="B59" s="38">
        <f>COUNTIF(E3:E51,#REF!)</f>
        <v>0</v>
      </c>
      <c r="C59" s="293"/>
      <c r="D59" s="293"/>
      <c r="E59" s="293"/>
      <c r="F59" s="293"/>
    </row>
    <row r="60" spans="1:6" ht="24.95" customHeight="1" x14ac:dyDescent="0.25">
      <c r="A60" s="35" t="s">
        <v>33</v>
      </c>
      <c r="B60" s="38">
        <f>COUNTIF(E3:E51,H9)</f>
        <v>0</v>
      </c>
      <c r="C60" s="293"/>
      <c r="D60" s="293"/>
      <c r="E60" s="293"/>
      <c r="F60" s="293"/>
    </row>
    <row r="61" spans="1:6" ht="24.95" customHeight="1" x14ac:dyDescent="0.25">
      <c r="A61" s="35" t="s">
        <v>24</v>
      </c>
      <c r="B61" s="38">
        <f>COUNTIF($E$3:$E$51,H7)</f>
        <v>8</v>
      </c>
      <c r="C61" s="293"/>
      <c r="D61" s="293"/>
      <c r="E61" s="293"/>
      <c r="F61" s="293"/>
    </row>
    <row r="62" spans="1:6" ht="24.95" customHeight="1" x14ac:dyDescent="0.25">
      <c r="A62" s="35" t="s">
        <v>26</v>
      </c>
      <c r="B62" s="38">
        <f>COUNTIF($E$3:$E$51,H8)</f>
        <v>8</v>
      </c>
      <c r="C62" s="293"/>
      <c r="D62" s="293"/>
      <c r="E62" s="293"/>
      <c r="F62" s="293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$I$1:$I$3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8"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19" workbookViewId="0">
      <selection activeCell="E41" sqref="E41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0.140625" hidden="1" customWidth="1"/>
    <col min="8" max="8" width="10.7109375" hidden="1" customWidth="1"/>
    <col min="9" max="9" width="17.85546875" hidden="1" customWidth="1"/>
    <col min="10" max="10" width="4.85546875" customWidth="1"/>
    <col min="11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2076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2069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2070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2071</v>
      </c>
      <c r="B5" s="22">
        <v>150</v>
      </c>
      <c r="C5" s="6" t="s">
        <v>11</v>
      </c>
      <c r="D5" s="6" t="s">
        <v>16</v>
      </c>
      <c r="E5" s="3" t="s">
        <v>5</v>
      </c>
      <c r="F5" s="9" t="s">
        <v>2077</v>
      </c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2072</v>
      </c>
      <c r="B6" s="7">
        <v>150</v>
      </c>
      <c r="C6" s="6" t="s">
        <v>11</v>
      </c>
      <c r="D6" s="6" t="s">
        <v>16</v>
      </c>
      <c r="E6" s="3" t="s">
        <v>5</v>
      </c>
      <c r="F6" s="9" t="s">
        <v>2083</v>
      </c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2073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2074</v>
      </c>
      <c r="B8" s="12">
        <v>100</v>
      </c>
      <c r="C8" s="54" t="s">
        <v>13</v>
      </c>
      <c r="D8" s="6" t="s">
        <v>16</v>
      </c>
      <c r="E8" s="25" t="s">
        <v>0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2075</v>
      </c>
      <c r="B9" s="17">
        <v>150</v>
      </c>
      <c r="C9" s="6" t="s">
        <v>11</v>
      </c>
      <c r="D9" s="6" t="s">
        <v>16</v>
      </c>
      <c r="E9" s="3" t="s">
        <v>0</v>
      </c>
      <c r="F9" s="16" t="s">
        <v>67</v>
      </c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2078</v>
      </c>
      <c r="B10" s="23">
        <v>150</v>
      </c>
      <c r="C10" s="54" t="s">
        <v>11</v>
      </c>
      <c r="D10" s="6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2079</v>
      </c>
      <c r="B11" s="22">
        <v>150</v>
      </c>
      <c r="C11" s="6" t="s">
        <v>11</v>
      </c>
      <c r="D11" s="6" t="s">
        <v>16</v>
      </c>
      <c r="E11" s="3" t="s">
        <v>2</v>
      </c>
      <c r="F11" s="16" t="s">
        <v>626</v>
      </c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2080</v>
      </c>
      <c r="B12" s="22">
        <v>150</v>
      </c>
      <c r="C12" s="6" t="s">
        <v>11</v>
      </c>
      <c r="D12" s="6" t="s">
        <v>2086</v>
      </c>
      <c r="E12" s="3" t="s">
        <v>2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2081</v>
      </c>
      <c r="B13" s="22">
        <v>100</v>
      </c>
      <c r="C13" s="6" t="s">
        <v>13</v>
      </c>
      <c r="D13" s="6" t="s">
        <v>2086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4" t="s">
        <v>2082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2084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2085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2087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2088</v>
      </c>
      <c r="B18" s="7">
        <v>100</v>
      </c>
      <c r="C18" s="6" t="s">
        <v>13</v>
      </c>
      <c r="D18" s="6" t="s">
        <v>16</v>
      </c>
      <c r="E18" s="3" t="s">
        <v>0</v>
      </c>
      <c r="F18" s="25"/>
      <c r="I18" s="29"/>
    </row>
    <row r="19" spans="1:12" ht="24.95" customHeight="1" x14ac:dyDescent="0.25">
      <c r="A19" s="13" t="s">
        <v>2089</v>
      </c>
      <c r="B19" s="11">
        <v>100</v>
      </c>
      <c r="C19" s="52" t="s">
        <v>13</v>
      </c>
      <c r="D19" s="52" t="s">
        <v>16</v>
      </c>
      <c r="E19" s="10" t="s">
        <v>0</v>
      </c>
      <c r="F19" s="10"/>
      <c r="I19" s="29"/>
    </row>
    <row r="20" spans="1:12" ht="24.95" customHeight="1" x14ac:dyDescent="0.25">
      <c r="A20" s="4" t="s">
        <v>2090</v>
      </c>
      <c r="B20" s="12">
        <v>150</v>
      </c>
      <c r="C20" s="54" t="s">
        <v>11</v>
      </c>
      <c r="D20" s="6" t="s">
        <v>16</v>
      </c>
      <c r="E20" s="25" t="s">
        <v>2</v>
      </c>
      <c r="F20" s="25"/>
      <c r="I20" s="29"/>
    </row>
    <row r="21" spans="1:12" ht="24.95" customHeight="1" x14ac:dyDescent="0.25">
      <c r="A21" s="4" t="s">
        <v>2091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2092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12" ht="24.95" customHeight="1" x14ac:dyDescent="0.25">
      <c r="A23" s="4" t="s">
        <v>2093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ht="24.95" customHeight="1" x14ac:dyDescent="0.25">
      <c r="A24" s="4" t="s">
        <v>2094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12" ht="24.95" customHeight="1" x14ac:dyDescent="0.25">
      <c r="A25" s="4" t="s">
        <v>195</v>
      </c>
      <c r="B25" s="7">
        <v>150</v>
      </c>
      <c r="C25" s="6" t="s">
        <v>11</v>
      </c>
      <c r="D25" s="6" t="s">
        <v>16</v>
      </c>
      <c r="E25" s="3" t="s">
        <v>2</v>
      </c>
      <c r="F25" s="2"/>
      <c r="I25" s="29"/>
    </row>
    <row r="26" spans="1:12" ht="24.95" customHeight="1" x14ac:dyDescent="0.25">
      <c r="A26" s="8" t="s">
        <v>2095</v>
      </c>
      <c r="B26" s="7">
        <v>150</v>
      </c>
      <c r="C26" s="6" t="s">
        <v>11</v>
      </c>
      <c r="D26" s="6" t="s">
        <v>16</v>
      </c>
      <c r="E26" s="3" t="s">
        <v>2</v>
      </c>
      <c r="F26" s="2"/>
    </row>
    <row r="27" spans="1:12" ht="24.95" customHeight="1" x14ac:dyDescent="0.25">
      <c r="A27" s="4" t="s">
        <v>2096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12" ht="24.95" customHeight="1" x14ac:dyDescent="0.25">
      <c r="A28" s="4" t="s">
        <v>2097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15" t="s">
        <v>2098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12" ht="24.95" customHeight="1" x14ac:dyDescent="0.25">
      <c r="A30" s="15" t="s">
        <v>2099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ht="24.95" customHeight="1" x14ac:dyDescent="0.25">
      <c r="A31" s="5" t="s">
        <v>2101</v>
      </c>
      <c r="B31" s="7">
        <v>150</v>
      </c>
      <c r="C31" s="6" t="s">
        <v>11</v>
      </c>
      <c r="D31" s="6" t="s">
        <v>4</v>
      </c>
      <c r="E31" s="3" t="s">
        <v>2</v>
      </c>
      <c r="F31" s="2"/>
    </row>
    <row r="32" spans="1:12" ht="24.95" customHeight="1" x14ac:dyDescent="0.25">
      <c r="A32" s="5" t="s">
        <v>589</v>
      </c>
      <c r="B32" s="7">
        <v>150</v>
      </c>
      <c r="C32" s="6" t="s">
        <v>11</v>
      </c>
      <c r="D32" s="6" t="s">
        <v>16</v>
      </c>
      <c r="E32" s="3" t="s">
        <v>5</v>
      </c>
      <c r="F32" s="2" t="s">
        <v>2109</v>
      </c>
    </row>
    <row r="33" spans="1:6" ht="24.95" customHeight="1" x14ac:dyDescent="0.25">
      <c r="A33" s="5" t="s">
        <v>2100</v>
      </c>
      <c r="B33" s="7">
        <v>100</v>
      </c>
      <c r="C33" s="6" t="s">
        <v>13</v>
      </c>
      <c r="D33" s="6" t="s">
        <v>4</v>
      </c>
      <c r="E33" s="3" t="s">
        <v>0</v>
      </c>
      <c r="F33" s="2"/>
    </row>
    <row r="34" spans="1:6" ht="24.95" customHeight="1" x14ac:dyDescent="0.25">
      <c r="A34" s="5" t="s">
        <v>2102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2103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2104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 t="s">
        <v>2105</v>
      </c>
      <c r="B37" s="7">
        <v>100</v>
      </c>
      <c r="C37" s="19" t="s">
        <v>13</v>
      </c>
      <c r="D37" s="6" t="s">
        <v>16</v>
      </c>
      <c r="E37" s="3" t="s">
        <v>0</v>
      </c>
      <c r="F37" s="2"/>
    </row>
    <row r="38" spans="1:6" ht="24.95" customHeight="1" x14ac:dyDescent="0.25">
      <c r="A38" s="5" t="s">
        <v>2106</v>
      </c>
      <c r="B38" s="7">
        <v>150</v>
      </c>
      <c r="C38" s="19" t="s">
        <v>11</v>
      </c>
      <c r="D38" s="6" t="s">
        <v>16</v>
      </c>
      <c r="E38" s="3" t="s">
        <v>5</v>
      </c>
      <c r="F38" s="2" t="s">
        <v>2111</v>
      </c>
    </row>
    <row r="39" spans="1:6" ht="24.95" customHeight="1" x14ac:dyDescent="0.25">
      <c r="A39" s="5" t="s">
        <v>2107</v>
      </c>
      <c r="B39" s="7">
        <v>100</v>
      </c>
      <c r="C39" s="6" t="s">
        <v>13</v>
      </c>
      <c r="D39" s="6" t="s">
        <v>16</v>
      </c>
      <c r="E39" s="3" t="s">
        <v>0</v>
      </c>
      <c r="F39" s="2"/>
    </row>
    <row r="40" spans="1:6" ht="24.95" customHeight="1" x14ac:dyDescent="0.25">
      <c r="A40" s="5" t="s">
        <v>2108</v>
      </c>
      <c r="B40" s="7">
        <v>150</v>
      </c>
      <c r="C40" s="19" t="s">
        <v>11</v>
      </c>
      <c r="D40" s="6" t="s">
        <v>16</v>
      </c>
      <c r="E40" s="3" t="s">
        <v>2</v>
      </c>
      <c r="F40" s="2"/>
    </row>
    <row r="41" spans="1:6" ht="24.95" customHeight="1" x14ac:dyDescent="0.25">
      <c r="A41" s="5" t="s">
        <v>2110</v>
      </c>
      <c r="B41" s="7">
        <v>100</v>
      </c>
      <c r="C41" s="6" t="s">
        <v>13</v>
      </c>
      <c r="D41" s="6" t="s">
        <v>16</v>
      </c>
      <c r="E41" s="3" t="s">
        <v>0</v>
      </c>
      <c r="F41" s="2"/>
    </row>
    <row r="42" spans="1:6" ht="24.95" customHeight="1" x14ac:dyDescent="0.25">
      <c r="A42" s="5" t="s">
        <v>2112</v>
      </c>
      <c r="B42" s="7">
        <v>150</v>
      </c>
      <c r="C42" s="6" t="s">
        <v>11</v>
      </c>
      <c r="D42" s="6" t="s">
        <v>16</v>
      </c>
      <c r="E42" s="3" t="s">
        <v>5</v>
      </c>
      <c r="F42" s="2"/>
    </row>
    <row r="43" spans="1:6" ht="24.95" customHeight="1" x14ac:dyDescent="0.25">
      <c r="A43" s="4"/>
      <c r="B43" s="7"/>
      <c r="C43" s="19"/>
      <c r="D43" s="6"/>
      <c r="E43" s="3"/>
      <c r="F43" s="2"/>
    </row>
    <row r="44" spans="1:6" ht="24.95" customHeight="1" x14ac:dyDescent="0.25">
      <c r="A44" s="75"/>
      <c r="B44" s="7"/>
      <c r="C44" s="19"/>
      <c r="D44" s="6"/>
      <c r="E44" s="3"/>
      <c r="F44" s="3"/>
    </row>
    <row r="45" spans="1:6" ht="24.95" customHeight="1" x14ac:dyDescent="0.25">
      <c r="A45" s="4"/>
      <c r="B45" s="17"/>
      <c r="C45" s="6"/>
      <c r="D45" s="6"/>
      <c r="E45" s="3"/>
      <c r="F45" s="25"/>
    </row>
    <row r="46" spans="1:6" ht="24.95" customHeight="1" x14ac:dyDescent="0.25">
      <c r="A46" s="4"/>
      <c r="B46" s="12"/>
      <c r="C46" s="19"/>
      <c r="D46" s="6"/>
      <c r="E46" s="3"/>
      <c r="F46" s="2"/>
    </row>
    <row r="47" spans="1:6" ht="24.95" customHeight="1" x14ac:dyDescent="0.25">
      <c r="A47" s="4"/>
      <c r="B47" s="7"/>
      <c r="C47" s="19"/>
      <c r="D47" s="6"/>
      <c r="E47" s="3"/>
      <c r="F47" s="2"/>
    </row>
    <row r="48" spans="1:6" ht="24.95" customHeight="1" x14ac:dyDescent="0.25">
      <c r="A48" s="33"/>
      <c r="B48" s="7"/>
      <c r="C48" s="19"/>
      <c r="D48" s="6"/>
      <c r="E48" s="3"/>
      <c r="F48" s="2"/>
    </row>
    <row r="49" spans="1:6" ht="24.95" customHeight="1" x14ac:dyDescent="0.25">
      <c r="A49" s="4"/>
      <c r="B49" s="7"/>
      <c r="C49" s="19"/>
      <c r="D49" s="6"/>
      <c r="E49" s="3"/>
      <c r="F49" s="2"/>
    </row>
    <row r="50" spans="1:6" ht="24.95" customHeight="1" x14ac:dyDescent="0.25">
      <c r="A50" s="8"/>
      <c r="B50" s="90"/>
      <c r="C50" s="91"/>
      <c r="D50" s="6"/>
      <c r="E50" s="3"/>
      <c r="F50" s="2"/>
    </row>
    <row r="51" spans="1:6" ht="24.95" customHeight="1" x14ac:dyDescent="0.25">
      <c r="A51" s="64" t="s">
        <v>10</v>
      </c>
      <c r="B51" s="64">
        <f>COUNTIF($C$3:$C$50,H1)</f>
        <v>0</v>
      </c>
      <c r="C51" s="65">
        <f>SUMIF($C$3:$C$50,H1,$B$3:$B$50)</f>
        <v>0</v>
      </c>
      <c r="D51" s="64"/>
      <c r="E51" s="64" t="s">
        <v>19</v>
      </c>
      <c r="F51" s="65">
        <f>SUMIF($D$3:$D$43,I1,$B$3:$B$43)</f>
        <v>4300</v>
      </c>
    </row>
    <row r="52" spans="1:6" ht="24.95" customHeight="1" x14ac:dyDescent="0.25">
      <c r="A52" s="35" t="s">
        <v>11</v>
      </c>
      <c r="B52" s="35">
        <f>COUNTIF($C$3:$C$50,H2)</f>
        <v>16</v>
      </c>
      <c r="C52" s="36">
        <f>SUMIF($C$3:$C$50,H2,$B$3:$B$50)</f>
        <v>2400</v>
      </c>
      <c r="D52" s="35"/>
      <c r="E52" s="35" t="s">
        <v>18</v>
      </c>
      <c r="F52" s="36">
        <f>SUMIF($D$3:$D$43,I2,$B$3:$B$43)</f>
        <v>250</v>
      </c>
    </row>
    <row r="53" spans="1:6" ht="24.95" customHeight="1" x14ac:dyDescent="0.25">
      <c r="A53" s="35" t="s">
        <v>29</v>
      </c>
      <c r="B53" s="35">
        <f>COUNTIF($C$3:$C$50,H3)</f>
        <v>24</v>
      </c>
      <c r="C53" s="36">
        <f>SUMIF($C$3:$C$50,H3,$B$3:$B$50)</f>
        <v>2400</v>
      </c>
      <c r="D53" s="35"/>
      <c r="E53" s="37" t="s">
        <v>27</v>
      </c>
      <c r="F53" s="36">
        <f>SUMIF($D$3:$D$43,I4,$B$3:$B$43)</f>
        <v>0</v>
      </c>
    </row>
    <row r="54" spans="1:6" ht="24.95" customHeight="1" x14ac:dyDescent="0.25">
      <c r="A54" s="35" t="s">
        <v>8</v>
      </c>
      <c r="B54" s="35">
        <f>COUNTIF($C$3:$C$50,H4)</f>
        <v>0</v>
      </c>
      <c r="C54" s="36">
        <f>SUMIF($C$3:$C$50,H4,$B$3:$B$50)</f>
        <v>0</v>
      </c>
      <c r="D54" s="35"/>
      <c r="E54" s="35" t="s">
        <v>21</v>
      </c>
      <c r="F54" s="36">
        <f>SUM(B53*140-C53+B54*120)</f>
        <v>960</v>
      </c>
    </row>
    <row r="55" spans="1:6" ht="24.95" customHeight="1" x14ac:dyDescent="0.25">
      <c r="A55" s="35" t="s">
        <v>7</v>
      </c>
      <c r="B55" s="35">
        <f>COUNTIF($C$3:$C$50,H5)</f>
        <v>0</v>
      </c>
      <c r="C55" s="36">
        <f>SUMIF($C$3:$C$50,H5,$B$3:$B$50)</f>
        <v>0</v>
      </c>
      <c r="D55" s="35"/>
      <c r="E55" s="35" t="s">
        <v>20</v>
      </c>
      <c r="F55" s="36">
        <f>SUM(F52+F54)</f>
        <v>1210</v>
      </c>
    </row>
    <row r="56" spans="1:6" ht="24.95" customHeight="1" x14ac:dyDescent="0.25">
      <c r="A56" s="38" t="s">
        <v>23</v>
      </c>
      <c r="B56" s="38">
        <f>SUM(B51:B55)</f>
        <v>40</v>
      </c>
      <c r="C56" s="39">
        <f>SUM(C51:C55)</f>
        <v>4800</v>
      </c>
      <c r="D56" s="38"/>
      <c r="E56" s="40" t="s">
        <v>30</v>
      </c>
      <c r="F56" s="41">
        <f>SUM(C56+F54)</f>
        <v>5760</v>
      </c>
    </row>
    <row r="57" spans="1:6" ht="24.95" customHeight="1" x14ac:dyDescent="0.25">
      <c r="A57" s="35" t="s">
        <v>25</v>
      </c>
      <c r="B57" s="38">
        <f>COUNTIF($E$3:$E$50,H6)</f>
        <v>25</v>
      </c>
      <c r="C57" s="293"/>
      <c r="D57" s="293"/>
      <c r="E57" s="293"/>
      <c r="F57" s="293"/>
    </row>
    <row r="58" spans="1:6" ht="24.95" customHeight="1" x14ac:dyDescent="0.25">
      <c r="A58" s="35" t="s">
        <v>31</v>
      </c>
      <c r="B58" s="38">
        <f>COUNTIF(E3:E50,#REF!)</f>
        <v>0</v>
      </c>
      <c r="C58" s="293"/>
      <c r="D58" s="293"/>
      <c r="E58" s="293"/>
      <c r="F58" s="293"/>
    </row>
    <row r="59" spans="1:6" ht="24.95" customHeight="1" x14ac:dyDescent="0.25">
      <c r="A59" s="35" t="s">
        <v>33</v>
      </c>
      <c r="B59" s="38">
        <f>COUNTIF(E3:E50,H9)</f>
        <v>0</v>
      </c>
      <c r="C59" s="293"/>
      <c r="D59" s="293"/>
      <c r="E59" s="293"/>
      <c r="F59" s="293"/>
    </row>
    <row r="60" spans="1:6" ht="24.95" customHeight="1" x14ac:dyDescent="0.25">
      <c r="A60" s="35" t="s">
        <v>24</v>
      </c>
      <c r="B60" s="38">
        <f>COUNTIF($E$3:$E$50,H7)</f>
        <v>10</v>
      </c>
      <c r="C60" s="293"/>
      <c r="D60" s="293"/>
      <c r="E60" s="293"/>
      <c r="F60" s="293"/>
    </row>
    <row r="61" spans="1:6" ht="24.95" customHeight="1" x14ac:dyDescent="0.25">
      <c r="A61" s="35" t="s">
        <v>26</v>
      </c>
      <c r="B61" s="38">
        <f>COUNTIF($E$3:$E$50,H8)</f>
        <v>5</v>
      </c>
      <c r="C61" s="293"/>
      <c r="D61" s="293"/>
      <c r="E61" s="293"/>
      <c r="F61" s="293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</dataValidations>
  <pageMargins left="0.51181102362204722" right="0.51181102362204722" top="0.78740157480314965" bottom="0.78740157480314965" header="0.31496062992125984" footer="0.31496062992125984"/>
  <pageSetup paperSize="9" scale="35"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9" workbookViewId="0">
      <selection activeCell="A3" sqref="A3:F30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0.140625" hidden="1" customWidth="1"/>
    <col min="8" max="8" width="10.7109375" hidden="1" customWidth="1"/>
    <col min="9" max="9" width="17.85546875" hidden="1" customWidth="1"/>
    <col min="10" max="10" width="4.85546875" customWidth="1"/>
    <col min="11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2140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2119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2113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2114</v>
      </c>
      <c r="B5" s="22">
        <v>150</v>
      </c>
      <c r="C5" s="6" t="s">
        <v>11</v>
      </c>
      <c r="D5" s="6" t="s">
        <v>16</v>
      </c>
      <c r="E5" s="3" t="s">
        <v>2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2115</v>
      </c>
      <c r="B6" s="7">
        <v>150</v>
      </c>
      <c r="C6" s="6" t="s">
        <v>11</v>
      </c>
      <c r="D6" s="6" t="s">
        <v>16</v>
      </c>
      <c r="E6" s="3" t="s">
        <v>5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2116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2117</v>
      </c>
      <c r="B8" s="12">
        <v>150</v>
      </c>
      <c r="C8" s="54" t="s">
        <v>11</v>
      </c>
      <c r="D8" s="6" t="s">
        <v>16</v>
      </c>
      <c r="E8" s="25" t="s">
        <v>2</v>
      </c>
      <c r="F8" s="45"/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2118</v>
      </c>
      <c r="B9" s="17">
        <v>100</v>
      </c>
      <c r="C9" s="6" t="s">
        <v>13</v>
      </c>
      <c r="D9" s="6" t="s">
        <v>16</v>
      </c>
      <c r="E9" s="3" t="s">
        <v>0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2120</v>
      </c>
      <c r="B10" s="23">
        <v>150</v>
      </c>
      <c r="C10" s="54" t="s">
        <v>11</v>
      </c>
      <c r="D10" s="6" t="s">
        <v>16</v>
      </c>
      <c r="E10" s="25" t="s">
        <v>2</v>
      </c>
      <c r="F10" s="16"/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2121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2122</v>
      </c>
      <c r="B12" s="22">
        <v>100</v>
      </c>
      <c r="C12" s="6" t="s">
        <v>13</v>
      </c>
      <c r="D12" s="6" t="s">
        <v>16</v>
      </c>
      <c r="E12" s="3" t="s">
        <v>0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2123</v>
      </c>
      <c r="B13" s="22">
        <v>150</v>
      </c>
      <c r="C13" s="6" t="s">
        <v>11</v>
      </c>
      <c r="D13" s="6" t="s">
        <v>16</v>
      </c>
      <c r="E13" s="3" t="s">
        <v>5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13" t="s">
        <v>2124</v>
      </c>
      <c r="B14" s="24">
        <v>100</v>
      </c>
      <c r="C14" s="52" t="s">
        <v>13</v>
      </c>
      <c r="D14" s="52" t="s">
        <v>16</v>
      </c>
      <c r="E14" s="10" t="s">
        <v>0</v>
      </c>
      <c r="F14" s="10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2125</v>
      </c>
      <c r="B15" s="22">
        <v>100</v>
      </c>
      <c r="C15" s="6" t="s">
        <v>13</v>
      </c>
      <c r="D15" s="6" t="s">
        <v>4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2126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2127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2128</v>
      </c>
      <c r="B18" s="7">
        <v>150</v>
      </c>
      <c r="C18" s="6" t="s">
        <v>11</v>
      </c>
      <c r="D18" s="6" t="s">
        <v>4</v>
      </c>
      <c r="E18" s="3" t="s">
        <v>2</v>
      </c>
      <c r="F18" s="25" t="s">
        <v>2131</v>
      </c>
      <c r="I18" s="29"/>
    </row>
    <row r="19" spans="1:12" ht="24.95" customHeight="1" x14ac:dyDescent="0.25">
      <c r="A19" s="8" t="s">
        <v>2129</v>
      </c>
      <c r="B19" s="12">
        <v>150</v>
      </c>
      <c r="C19" s="54" t="s">
        <v>11</v>
      </c>
      <c r="D19" s="54" t="s">
        <v>2086</v>
      </c>
      <c r="E19" s="25" t="s">
        <v>2</v>
      </c>
      <c r="F19" s="25"/>
      <c r="I19" s="29"/>
    </row>
    <row r="20" spans="1:12" ht="24.95" customHeight="1" x14ac:dyDescent="0.25">
      <c r="A20" s="4" t="s">
        <v>797</v>
      </c>
      <c r="B20" s="12">
        <v>150</v>
      </c>
      <c r="C20" s="54" t="s">
        <v>11</v>
      </c>
      <c r="D20" s="6" t="s">
        <v>16</v>
      </c>
      <c r="E20" s="25" t="s">
        <v>2</v>
      </c>
      <c r="F20" s="25"/>
      <c r="I20" s="29"/>
    </row>
    <row r="21" spans="1:12" ht="24.95" customHeight="1" x14ac:dyDescent="0.25">
      <c r="A21" s="4" t="s">
        <v>2130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12" ht="24.95" customHeight="1" x14ac:dyDescent="0.25">
      <c r="A22" s="4" t="s">
        <v>2132</v>
      </c>
      <c r="B22" s="7">
        <v>150</v>
      </c>
      <c r="C22" s="6" t="s">
        <v>11</v>
      </c>
      <c r="D22" s="6" t="s">
        <v>16</v>
      </c>
      <c r="E22" s="3" t="s">
        <v>5</v>
      </c>
      <c r="F22" s="25"/>
      <c r="I22" s="29"/>
    </row>
    <row r="23" spans="1:12" ht="24.95" customHeight="1" x14ac:dyDescent="0.25">
      <c r="A23" s="4" t="s">
        <v>2133</v>
      </c>
      <c r="B23" s="7">
        <v>100</v>
      </c>
      <c r="C23" s="6" t="s">
        <v>13</v>
      </c>
      <c r="D23" s="6" t="s">
        <v>4</v>
      </c>
      <c r="E23" s="3" t="s">
        <v>0</v>
      </c>
      <c r="F23" s="25"/>
      <c r="I23" s="29"/>
    </row>
    <row r="24" spans="1:12" ht="24.95" customHeight="1" x14ac:dyDescent="0.25">
      <c r="A24" s="4" t="s">
        <v>2134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12" ht="24.95" customHeight="1" x14ac:dyDescent="0.25">
      <c r="A25" s="4" t="s">
        <v>2135</v>
      </c>
      <c r="B25" s="7">
        <v>100</v>
      </c>
      <c r="C25" s="6" t="s">
        <v>13</v>
      </c>
      <c r="D25" s="6" t="s">
        <v>16</v>
      </c>
      <c r="E25" s="3" t="s">
        <v>0</v>
      </c>
      <c r="F25" s="2"/>
      <c r="I25" s="29"/>
    </row>
    <row r="26" spans="1:12" ht="24.95" customHeight="1" x14ac:dyDescent="0.25">
      <c r="A26" s="8" t="s">
        <v>2139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2136</v>
      </c>
      <c r="B27" s="7">
        <v>50</v>
      </c>
      <c r="C27" s="6" t="s">
        <v>13</v>
      </c>
      <c r="D27" s="6" t="s">
        <v>16</v>
      </c>
      <c r="E27" s="3" t="s">
        <v>0</v>
      </c>
      <c r="F27" s="2" t="s">
        <v>2138</v>
      </c>
    </row>
    <row r="28" spans="1:12" ht="24.95" customHeight="1" x14ac:dyDescent="0.25">
      <c r="A28" s="4" t="s">
        <v>2137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15"/>
      <c r="B29" s="7"/>
      <c r="C29" s="6"/>
      <c r="D29" s="6"/>
      <c r="E29" s="3"/>
      <c r="F29" s="2"/>
    </row>
    <row r="30" spans="1:12" ht="24.95" customHeight="1" x14ac:dyDescent="0.25">
      <c r="A30" s="15"/>
      <c r="B30" s="7"/>
      <c r="C30" s="6"/>
      <c r="D30" s="6"/>
      <c r="E30" s="3"/>
      <c r="F30" s="2"/>
    </row>
    <row r="31" spans="1:12" ht="24.95" customHeight="1" x14ac:dyDescent="0.25">
      <c r="A31" s="5"/>
      <c r="B31" s="7"/>
      <c r="C31" s="6"/>
      <c r="D31" s="6"/>
      <c r="E31" s="3"/>
      <c r="F31" s="2"/>
    </row>
    <row r="32" spans="1:12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19"/>
      <c r="D37" s="6"/>
      <c r="E37" s="3"/>
      <c r="F37" s="2"/>
    </row>
    <row r="38" spans="1:6" ht="24.95" customHeight="1" x14ac:dyDescent="0.25">
      <c r="A38" s="5"/>
      <c r="B38" s="7"/>
      <c r="C38" s="19"/>
      <c r="D38" s="6"/>
      <c r="E38" s="3"/>
      <c r="F38" s="2"/>
    </row>
    <row r="39" spans="1:6" ht="24.95" customHeight="1" x14ac:dyDescent="0.25">
      <c r="A39" s="5"/>
      <c r="B39" s="7"/>
      <c r="C39" s="6"/>
      <c r="D39" s="6"/>
      <c r="E39" s="3"/>
      <c r="F39" s="2"/>
    </row>
    <row r="40" spans="1:6" ht="24.95" customHeight="1" x14ac:dyDescent="0.25">
      <c r="A40" s="5"/>
      <c r="B40" s="7"/>
      <c r="C40" s="19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5"/>
      <c r="B42" s="7"/>
      <c r="C42" s="6"/>
      <c r="D42" s="6"/>
      <c r="E42" s="3"/>
      <c r="F42" s="2"/>
    </row>
    <row r="43" spans="1:6" ht="24.95" customHeight="1" x14ac:dyDescent="0.25">
      <c r="A43" s="4"/>
      <c r="B43" s="7"/>
      <c r="C43" s="19"/>
      <c r="D43" s="6"/>
      <c r="E43" s="3"/>
      <c r="F43" s="2"/>
    </row>
    <row r="44" spans="1:6" ht="24.95" customHeight="1" x14ac:dyDescent="0.25">
      <c r="A44" s="75"/>
      <c r="B44" s="7"/>
      <c r="C44" s="19"/>
      <c r="D44" s="6"/>
      <c r="E44" s="3"/>
      <c r="F44" s="3"/>
    </row>
    <row r="45" spans="1:6" ht="24.95" customHeight="1" x14ac:dyDescent="0.25">
      <c r="A45" s="4"/>
      <c r="B45" s="17"/>
      <c r="C45" s="6"/>
      <c r="D45" s="6"/>
      <c r="E45" s="3"/>
      <c r="F45" s="25"/>
    </row>
    <row r="46" spans="1:6" ht="24.95" customHeight="1" x14ac:dyDescent="0.25">
      <c r="A46" s="4"/>
      <c r="B46" s="12"/>
      <c r="C46" s="19"/>
      <c r="D46" s="6"/>
      <c r="E46" s="3"/>
      <c r="F46" s="2"/>
    </row>
    <row r="47" spans="1:6" ht="24.95" customHeight="1" x14ac:dyDescent="0.25">
      <c r="A47" s="4"/>
      <c r="B47" s="7"/>
      <c r="C47" s="19"/>
      <c r="D47" s="6"/>
      <c r="E47" s="3"/>
      <c r="F47" s="2"/>
    </row>
    <row r="48" spans="1:6" ht="24.95" customHeight="1" x14ac:dyDescent="0.25">
      <c r="A48" s="33"/>
      <c r="B48" s="7"/>
      <c r="C48" s="19"/>
      <c r="D48" s="6"/>
      <c r="E48" s="3"/>
      <c r="F48" s="2"/>
    </row>
    <row r="49" spans="1:6" ht="24.95" customHeight="1" x14ac:dyDescent="0.25">
      <c r="A49" s="4"/>
      <c r="B49" s="7"/>
      <c r="C49" s="19"/>
      <c r="D49" s="6"/>
      <c r="E49" s="3"/>
      <c r="F49" s="2"/>
    </row>
    <row r="50" spans="1:6" ht="24.95" customHeight="1" x14ac:dyDescent="0.25">
      <c r="A50" s="8"/>
      <c r="B50" s="90"/>
      <c r="C50" s="91"/>
      <c r="D50" s="6"/>
      <c r="E50" s="3"/>
      <c r="F50" s="2"/>
    </row>
    <row r="51" spans="1:6" ht="24.95" customHeight="1" x14ac:dyDescent="0.25">
      <c r="A51" s="64" t="s">
        <v>10</v>
      </c>
      <c r="B51" s="64">
        <f>COUNTIF($C$3:$C$50,H1)</f>
        <v>0</v>
      </c>
      <c r="C51" s="65">
        <f>SUMIF($C$3:$C$50,H1,$B$3:$B$50)</f>
        <v>0</v>
      </c>
      <c r="D51" s="64"/>
      <c r="E51" s="64" t="s">
        <v>19</v>
      </c>
      <c r="F51" s="65">
        <f>SUMIF($D$3:$D$43,I1,$B$3:$B$43)</f>
        <v>2500</v>
      </c>
    </row>
    <row r="52" spans="1:6" ht="24.95" customHeight="1" x14ac:dyDescent="0.25">
      <c r="A52" s="35" t="s">
        <v>11</v>
      </c>
      <c r="B52" s="35">
        <f>COUNTIF($C$3:$C$50,H2)</f>
        <v>9</v>
      </c>
      <c r="C52" s="36">
        <f>SUMIF($C$3:$C$50,H2,$B$3:$B$50)</f>
        <v>1350</v>
      </c>
      <c r="D52" s="35"/>
      <c r="E52" s="35" t="s">
        <v>18</v>
      </c>
      <c r="F52" s="36">
        <f>SUMIF($D$3:$D$43,I2,$B$3:$B$43)</f>
        <v>350</v>
      </c>
    </row>
    <row r="53" spans="1:6" ht="24.95" customHeight="1" x14ac:dyDescent="0.25">
      <c r="A53" s="35" t="s">
        <v>29</v>
      </c>
      <c r="B53" s="35">
        <f>COUNTIF($C$3:$C$50,H3)</f>
        <v>17</v>
      </c>
      <c r="C53" s="36">
        <f>SUMIF($C$3:$C$50,H3,$B$3:$B$50)</f>
        <v>1650</v>
      </c>
      <c r="D53" s="35"/>
      <c r="E53" s="37" t="s">
        <v>27</v>
      </c>
      <c r="F53" s="36">
        <f>SUMIF($D$3:$D$43,I4,$B$3:$B$43)</f>
        <v>0</v>
      </c>
    </row>
    <row r="54" spans="1:6" ht="24.95" customHeight="1" x14ac:dyDescent="0.25">
      <c r="A54" s="35" t="s">
        <v>8</v>
      </c>
      <c r="B54" s="35">
        <f>COUNTIF($C$3:$C$50,H4)</f>
        <v>0</v>
      </c>
      <c r="C54" s="36">
        <f>SUMIF($C$3:$C$50,H4,$B$3:$B$50)</f>
        <v>0</v>
      </c>
      <c r="D54" s="35"/>
      <c r="E54" s="35" t="s">
        <v>21</v>
      </c>
      <c r="F54" s="36">
        <f>SUM(B53*140-C53+B54*120)</f>
        <v>730</v>
      </c>
    </row>
    <row r="55" spans="1:6" ht="24.95" customHeight="1" x14ac:dyDescent="0.25">
      <c r="A55" s="35" t="s">
        <v>7</v>
      </c>
      <c r="B55" s="35">
        <f>COUNTIF($C$3:$C$50,H5)</f>
        <v>0</v>
      </c>
      <c r="C55" s="36">
        <f>SUMIF($C$3:$C$50,H5,$B$3:$B$50)</f>
        <v>0</v>
      </c>
      <c r="D55" s="35"/>
      <c r="E55" s="35" t="s">
        <v>20</v>
      </c>
      <c r="F55" s="36">
        <f>SUM(F52+F54)</f>
        <v>1080</v>
      </c>
    </row>
    <row r="56" spans="1:6" ht="24.95" customHeight="1" x14ac:dyDescent="0.25">
      <c r="A56" s="38" t="s">
        <v>23</v>
      </c>
      <c r="B56" s="38">
        <f>SUM(B51:B55)</f>
        <v>26</v>
      </c>
      <c r="C56" s="39">
        <f>SUM(C51:C55)</f>
        <v>3000</v>
      </c>
      <c r="D56" s="38"/>
      <c r="E56" s="40" t="s">
        <v>30</v>
      </c>
      <c r="F56" s="41">
        <f>SUM(C56+F54)</f>
        <v>3730</v>
      </c>
    </row>
    <row r="57" spans="1:6" ht="24.95" customHeight="1" x14ac:dyDescent="0.25">
      <c r="A57" s="35" t="s">
        <v>25</v>
      </c>
      <c r="B57" s="38">
        <f>COUNTIF($E$3:$E$50,H6)</f>
        <v>17</v>
      </c>
      <c r="C57" s="293"/>
      <c r="D57" s="293"/>
      <c r="E57" s="293"/>
      <c r="F57" s="293"/>
    </row>
    <row r="58" spans="1:6" ht="24.95" customHeight="1" x14ac:dyDescent="0.25">
      <c r="A58" s="35" t="s">
        <v>31</v>
      </c>
      <c r="B58" s="38">
        <f>COUNTIF(E3:E50,#REF!)</f>
        <v>0</v>
      </c>
      <c r="C58" s="293"/>
      <c r="D58" s="293"/>
      <c r="E58" s="293"/>
      <c r="F58" s="293"/>
    </row>
    <row r="59" spans="1:6" ht="24.95" customHeight="1" x14ac:dyDescent="0.25">
      <c r="A59" s="35" t="s">
        <v>33</v>
      </c>
      <c r="B59" s="38">
        <f>COUNTIF(E3:E50,H9)</f>
        <v>0</v>
      </c>
      <c r="C59" s="293"/>
      <c r="D59" s="293"/>
      <c r="E59" s="293"/>
      <c r="F59" s="293"/>
    </row>
    <row r="60" spans="1:6" ht="24.95" customHeight="1" x14ac:dyDescent="0.25">
      <c r="A60" s="35" t="s">
        <v>24</v>
      </c>
      <c r="B60" s="38">
        <f>COUNTIF($E$3:$E$50,H7)</f>
        <v>6</v>
      </c>
      <c r="C60" s="293"/>
      <c r="D60" s="293"/>
      <c r="E60" s="293"/>
      <c r="F60" s="293"/>
    </row>
    <row r="61" spans="1:6" ht="24.95" customHeight="1" x14ac:dyDescent="0.25">
      <c r="A61" s="35" t="s">
        <v>26</v>
      </c>
      <c r="B61" s="38">
        <f>COUNTIF($E$3:$E$50,H8)</f>
        <v>3</v>
      </c>
      <c r="C61" s="293"/>
      <c r="D61" s="293"/>
      <c r="E61" s="293"/>
      <c r="F61" s="293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D3:D50">
      <formula1>$I$1:$I$5</formula1>
    </dataValidation>
    <dataValidation type="list" allowBlank="1" showInputMessage="1" showErrorMessage="1" sqref="E3:E50">
      <formula1>$H$6:$H$9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5"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25" workbookViewId="0">
      <selection activeCell="E37" sqref="E3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0.140625" hidden="1" customWidth="1"/>
    <col min="8" max="8" width="10.7109375" hidden="1" customWidth="1"/>
    <col min="9" max="9" width="17.85546875" hidden="1" customWidth="1"/>
    <col min="10" max="10" width="4.85546875" customWidth="1"/>
    <col min="11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2141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2142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2143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2144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2146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2145</v>
      </c>
      <c r="B7" s="7">
        <v>150</v>
      </c>
      <c r="C7" s="6" t="s">
        <v>11</v>
      </c>
      <c r="D7" s="6" t="s">
        <v>4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8" t="s">
        <v>2147</v>
      </c>
      <c r="B8" s="12">
        <v>100</v>
      </c>
      <c r="C8" s="54" t="s">
        <v>13</v>
      </c>
      <c r="D8" s="6" t="s">
        <v>16</v>
      </c>
      <c r="E8" s="25" t="s">
        <v>0</v>
      </c>
      <c r="F8" s="45" t="s">
        <v>2148</v>
      </c>
      <c r="G8" s="29"/>
      <c r="H8" s="56" t="s">
        <v>5</v>
      </c>
      <c r="I8" s="56"/>
      <c r="J8" s="55"/>
      <c r="K8" s="55"/>
      <c r="L8" s="55"/>
    </row>
    <row r="9" spans="1:12" ht="24.95" customHeight="1" x14ac:dyDescent="0.25">
      <c r="A9" s="4" t="s">
        <v>2149</v>
      </c>
      <c r="B9" s="17">
        <v>150</v>
      </c>
      <c r="C9" s="6" t="s">
        <v>11</v>
      </c>
      <c r="D9" s="6" t="s">
        <v>4</v>
      </c>
      <c r="E9" s="3" t="s">
        <v>5</v>
      </c>
      <c r="F9" s="16"/>
      <c r="G9" s="30"/>
      <c r="H9" s="56" t="s">
        <v>32</v>
      </c>
      <c r="I9" s="58"/>
      <c r="J9" s="55"/>
      <c r="K9" s="55"/>
      <c r="L9" s="55"/>
    </row>
    <row r="10" spans="1:12" ht="24.95" customHeight="1" x14ac:dyDescent="0.25">
      <c r="A10" s="8" t="s">
        <v>2150</v>
      </c>
      <c r="B10" s="23">
        <v>150</v>
      </c>
      <c r="C10" s="54" t="s">
        <v>11</v>
      </c>
      <c r="D10" s="6" t="s">
        <v>16</v>
      </c>
      <c r="E10" s="25" t="s">
        <v>2</v>
      </c>
      <c r="F10" s="16" t="s">
        <v>2157</v>
      </c>
      <c r="G10" s="30"/>
      <c r="H10" s="31"/>
      <c r="I10" s="30"/>
      <c r="J10" s="55"/>
      <c r="K10" s="55"/>
      <c r="L10" s="55"/>
    </row>
    <row r="11" spans="1:12" s="70" customFormat="1" ht="24.95" customHeight="1" x14ac:dyDescent="0.25">
      <c r="A11" s="4" t="s">
        <v>2151</v>
      </c>
      <c r="B11" s="22">
        <v>100</v>
      </c>
      <c r="C11" s="6" t="s">
        <v>13</v>
      </c>
      <c r="D11" s="6" t="s">
        <v>16</v>
      </c>
      <c r="E11" s="3" t="s">
        <v>0</v>
      </c>
      <c r="F11" s="16"/>
      <c r="G11" s="68"/>
      <c r="H11" s="68"/>
      <c r="I11" s="68"/>
      <c r="J11" s="69"/>
      <c r="K11" s="69"/>
      <c r="L11" s="69"/>
    </row>
    <row r="12" spans="1:12" ht="24.95" customHeight="1" x14ac:dyDescent="0.25">
      <c r="A12" s="4" t="s">
        <v>2152</v>
      </c>
      <c r="B12" s="22">
        <v>150</v>
      </c>
      <c r="C12" s="6" t="s">
        <v>12</v>
      </c>
      <c r="D12" s="6" t="s">
        <v>16</v>
      </c>
      <c r="E12" s="3" t="s">
        <v>2</v>
      </c>
      <c r="F12" s="3"/>
      <c r="G12" s="30"/>
      <c r="H12" s="30"/>
      <c r="I12" s="30"/>
      <c r="J12" s="55"/>
      <c r="K12" s="55"/>
      <c r="L12" s="55"/>
    </row>
    <row r="13" spans="1:12" ht="24.95" customHeight="1" x14ac:dyDescent="0.25">
      <c r="A13" s="88" t="s">
        <v>2153</v>
      </c>
      <c r="B13" s="22">
        <v>100</v>
      </c>
      <c r="C13" s="6" t="s">
        <v>13</v>
      </c>
      <c r="D13" s="6" t="s">
        <v>4</v>
      </c>
      <c r="E13" s="3" t="s">
        <v>0</v>
      </c>
      <c r="F13" s="20"/>
      <c r="G13" s="30"/>
      <c r="H13" s="30"/>
      <c r="I13" s="30"/>
      <c r="J13" s="55"/>
      <c r="K13" s="55"/>
      <c r="L13" s="55"/>
    </row>
    <row r="14" spans="1:12" s="82" customFormat="1" ht="24.95" customHeight="1" x14ac:dyDescent="0.25">
      <c r="A14" s="4" t="s">
        <v>2154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80"/>
      <c r="H14" s="80"/>
      <c r="I14" s="80"/>
      <c r="J14" s="81"/>
      <c r="K14" s="81"/>
      <c r="L14" s="81"/>
    </row>
    <row r="15" spans="1:12" s="70" customFormat="1" ht="24.95" customHeight="1" x14ac:dyDescent="0.25">
      <c r="A15" s="84" t="s">
        <v>2155</v>
      </c>
      <c r="B15" s="22">
        <v>100</v>
      </c>
      <c r="C15" s="6" t="s">
        <v>13</v>
      </c>
      <c r="D15" s="6" t="s">
        <v>16</v>
      </c>
      <c r="E15" s="3" t="s">
        <v>0</v>
      </c>
      <c r="F15" s="3"/>
      <c r="G15" s="68"/>
      <c r="H15" s="68"/>
      <c r="I15" s="68"/>
      <c r="J15" s="69"/>
      <c r="K15" s="69"/>
      <c r="L15" s="69"/>
    </row>
    <row r="16" spans="1:12" ht="24.95" customHeight="1" x14ac:dyDescent="0.25">
      <c r="A16" s="4" t="s">
        <v>2156</v>
      </c>
      <c r="B16" s="7">
        <v>150</v>
      </c>
      <c r="C16" s="6" t="s">
        <v>11</v>
      </c>
      <c r="D16" s="6" t="s">
        <v>16</v>
      </c>
      <c r="E16" s="3" t="s">
        <v>2</v>
      </c>
      <c r="F16" s="3" t="s">
        <v>2157</v>
      </c>
      <c r="G16" s="30"/>
      <c r="H16" s="30"/>
      <c r="I16" s="30"/>
      <c r="J16" s="55"/>
      <c r="K16" s="55"/>
      <c r="L16" s="55"/>
    </row>
    <row r="17" spans="1:12" ht="24.95" customHeight="1" x14ac:dyDescent="0.25">
      <c r="A17" s="4" t="s">
        <v>2158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G17" s="30"/>
      <c r="H17" s="30"/>
      <c r="I17" s="30"/>
      <c r="J17" s="55"/>
      <c r="K17" s="55"/>
      <c r="L17" s="55"/>
    </row>
    <row r="18" spans="1:12" ht="24.95" customHeight="1" x14ac:dyDescent="0.25">
      <c r="A18" s="4" t="s">
        <v>2159</v>
      </c>
      <c r="B18" s="7">
        <v>100</v>
      </c>
      <c r="C18" s="6" t="s">
        <v>13</v>
      </c>
      <c r="D18" s="6" t="s">
        <v>16</v>
      </c>
      <c r="E18" s="3" t="s">
        <v>0</v>
      </c>
      <c r="F18" s="25"/>
      <c r="I18" s="29"/>
    </row>
    <row r="19" spans="1:12" ht="24.95" customHeight="1" x14ac:dyDescent="0.25">
      <c r="A19" s="8" t="s">
        <v>2160</v>
      </c>
      <c r="B19" s="12">
        <v>100</v>
      </c>
      <c r="C19" s="54" t="s">
        <v>13</v>
      </c>
      <c r="D19" s="54" t="s">
        <v>2086</v>
      </c>
      <c r="E19" s="25" t="s">
        <v>0</v>
      </c>
      <c r="F19" s="25"/>
      <c r="I19" s="29"/>
    </row>
    <row r="20" spans="1:12" ht="24.95" customHeight="1" x14ac:dyDescent="0.25">
      <c r="A20" s="4" t="s">
        <v>2161</v>
      </c>
      <c r="B20" s="12">
        <v>150</v>
      </c>
      <c r="C20" s="54" t="s">
        <v>11</v>
      </c>
      <c r="D20" s="6" t="s">
        <v>16</v>
      </c>
      <c r="E20" s="25" t="s">
        <v>5</v>
      </c>
      <c r="F20" s="25"/>
      <c r="I20" s="29"/>
    </row>
    <row r="21" spans="1:12" ht="24.95" customHeight="1" x14ac:dyDescent="0.25">
      <c r="A21" s="13" t="s">
        <v>2163</v>
      </c>
      <c r="B21" s="11">
        <v>150</v>
      </c>
      <c r="C21" s="52" t="s">
        <v>11</v>
      </c>
      <c r="D21" s="52" t="s">
        <v>16</v>
      </c>
      <c r="E21" s="10" t="s">
        <v>5</v>
      </c>
      <c r="F21" s="10"/>
      <c r="I21" s="29"/>
    </row>
    <row r="22" spans="1:12" ht="24.95" customHeight="1" x14ac:dyDescent="0.25">
      <c r="A22" s="4" t="s">
        <v>2162</v>
      </c>
      <c r="B22" s="7">
        <v>150</v>
      </c>
      <c r="C22" s="6" t="s">
        <v>11</v>
      </c>
      <c r="D22" s="6" t="s">
        <v>16</v>
      </c>
      <c r="E22" s="3" t="s">
        <v>5</v>
      </c>
      <c r="F22" s="25"/>
      <c r="I22" s="29"/>
    </row>
    <row r="23" spans="1:12" ht="24.95" customHeight="1" x14ac:dyDescent="0.25">
      <c r="A23" s="4" t="s">
        <v>2164</v>
      </c>
      <c r="B23" s="7">
        <v>100</v>
      </c>
      <c r="C23" s="6" t="s">
        <v>13</v>
      </c>
      <c r="D23" s="6" t="s">
        <v>16</v>
      </c>
      <c r="E23" s="3" t="s">
        <v>0</v>
      </c>
      <c r="F23" s="25"/>
      <c r="I23" s="29"/>
    </row>
    <row r="24" spans="1:12" ht="24.95" customHeight="1" x14ac:dyDescent="0.25">
      <c r="A24" s="4" t="s">
        <v>2165</v>
      </c>
      <c r="B24" s="7">
        <v>150</v>
      </c>
      <c r="C24" s="6" t="s">
        <v>11</v>
      </c>
      <c r="D24" s="6" t="s">
        <v>16</v>
      </c>
      <c r="E24" s="3" t="s">
        <v>2</v>
      </c>
      <c r="F24" s="2"/>
      <c r="I24" s="29"/>
    </row>
    <row r="25" spans="1:12" ht="24.95" customHeight="1" x14ac:dyDescent="0.25">
      <c r="A25" s="4" t="s">
        <v>2166</v>
      </c>
      <c r="B25" s="7">
        <v>150</v>
      </c>
      <c r="C25" s="6" t="s">
        <v>11</v>
      </c>
      <c r="D25" s="6" t="s">
        <v>16</v>
      </c>
      <c r="E25" s="3" t="s">
        <v>5</v>
      </c>
      <c r="F25" s="2" t="s">
        <v>2171</v>
      </c>
      <c r="I25" s="29"/>
    </row>
    <row r="26" spans="1:12" ht="24.95" customHeight="1" x14ac:dyDescent="0.25">
      <c r="A26" s="8" t="s">
        <v>2167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12" ht="24.95" customHeight="1" x14ac:dyDescent="0.25">
      <c r="A27" s="4" t="s">
        <v>2168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12" ht="24.95" customHeight="1" x14ac:dyDescent="0.25">
      <c r="A28" s="4" t="s">
        <v>2169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12" ht="24.95" customHeight="1" x14ac:dyDescent="0.25">
      <c r="A29" s="15" t="s">
        <v>2170</v>
      </c>
      <c r="B29" s="7">
        <v>150</v>
      </c>
      <c r="C29" s="6" t="s">
        <v>11</v>
      </c>
      <c r="D29" s="6" t="s">
        <v>16</v>
      </c>
      <c r="E29" s="3" t="s">
        <v>5</v>
      </c>
      <c r="F29" s="2"/>
    </row>
    <row r="30" spans="1:12" ht="24.95" customHeight="1" x14ac:dyDescent="0.25">
      <c r="A30" s="15" t="s">
        <v>2172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12" ht="24.95" customHeight="1" x14ac:dyDescent="0.25">
      <c r="A31" s="5" t="s">
        <v>2173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12" ht="24.95" customHeight="1" x14ac:dyDescent="0.25">
      <c r="A32" s="5" t="s">
        <v>2174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2175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2176</v>
      </c>
      <c r="B34" s="7">
        <v>100</v>
      </c>
      <c r="C34" s="6" t="s">
        <v>13</v>
      </c>
      <c r="D34" s="6" t="s">
        <v>4</v>
      </c>
      <c r="E34" s="3" t="s">
        <v>0</v>
      </c>
      <c r="F34" s="2"/>
    </row>
    <row r="35" spans="1:6" ht="24.95" customHeight="1" x14ac:dyDescent="0.25">
      <c r="A35" s="5" t="s">
        <v>2177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2178</v>
      </c>
      <c r="B36" s="7">
        <v>150</v>
      </c>
      <c r="C36" s="6" t="s">
        <v>11</v>
      </c>
      <c r="D36" s="6" t="s">
        <v>16</v>
      </c>
      <c r="E36" s="3" t="s">
        <v>2</v>
      </c>
      <c r="F36" s="2"/>
    </row>
    <row r="37" spans="1:6" ht="24.95" customHeight="1" x14ac:dyDescent="0.25">
      <c r="A37" s="5"/>
      <c r="B37" s="7"/>
      <c r="C37" s="19"/>
      <c r="D37" s="6"/>
      <c r="E37" s="3"/>
      <c r="F37" s="2"/>
    </row>
    <row r="38" spans="1:6" ht="24.95" customHeight="1" x14ac:dyDescent="0.25">
      <c r="A38" s="5"/>
      <c r="B38" s="7"/>
      <c r="C38" s="19"/>
      <c r="D38" s="6"/>
      <c r="E38" s="3"/>
      <c r="F38" s="2"/>
    </row>
    <row r="39" spans="1:6" ht="24.95" customHeight="1" x14ac:dyDescent="0.25">
      <c r="A39" s="5"/>
      <c r="B39" s="7"/>
      <c r="C39" s="6"/>
      <c r="D39" s="6"/>
      <c r="E39" s="3"/>
      <c r="F39" s="2"/>
    </row>
    <row r="40" spans="1:6" ht="24.95" customHeight="1" x14ac:dyDescent="0.25">
      <c r="A40" s="5"/>
      <c r="B40" s="7"/>
      <c r="C40" s="19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5"/>
      <c r="B42" s="7"/>
      <c r="C42" s="6"/>
      <c r="D42" s="6"/>
      <c r="E42" s="3"/>
      <c r="F42" s="2"/>
    </row>
    <row r="43" spans="1:6" ht="24.95" customHeight="1" x14ac:dyDescent="0.25">
      <c r="A43" s="4"/>
      <c r="B43" s="7"/>
      <c r="C43" s="19"/>
      <c r="D43" s="6"/>
      <c r="E43" s="3"/>
      <c r="F43" s="2"/>
    </row>
    <row r="44" spans="1:6" ht="24.95" customHeight="1" x14ac:dyDescent="0.25">
      <c r="A44" s="75"/>
      <c r="B44" s="7"/>
      <c r="C44" s="19"/>
      <c r="D44" s="6"/>
      <c r="E44" s="3"/>
      <c r="F44" s="3"/>
    </row>
    <row r="45" spans="1:6" ht="24.95" customHeight="1" x14ac:dyDescent="0.25">
      <c r="A45" s="4"/>
      <c r="B45" s="17"/>
      <c r="C45" s="6"/>
      <c r="D45" s="6"/>
      <c r="E45" s="3"/>
      <c r="F45" s="25"/>
    </row>
    <row r="46" spans="1:6" ht="24.95" customHeight="1" x14ac:dyDescent="0.25">
      <c r="A46" s="4"/>
      <c r="B46" s="12"/>
      <c r="C46" s="19"/>
      <c r="D46" s="6"/>
      <c r="E46" s="3"/>
      <c r="F46" s="2"/>
    </row>
    <row r="47" spans="1:6" ht="24.95" customHeight="1" x14ac:dyDescent="0.25">
      <c r="A47" s="4"/>
      <c r="B47" s="7"/>
      <c r="C47" s="19"/>
      <c r="D47" s="6"/>
      <c r="E47" s="3"/>
      <c r="F47" s="2"/>
    </row>
    <row r="48" spans="1:6" ht="24.95" customHeight="1" x14ac:dyDescent="0.25">
      <c r="A48" s="33"/>
      <c r="B48" s="7"/>
      <c r="C48" s="19"/>
      <c r="D48" s="6"/>
      <c r="E48" s="3"/>
      <c r="F48" s="2"/>
    </row>
    <row r="49" spans="1:6" ht="24.95" customHeight="1" x14ac:dyDescent="0.25">
      <c r="A49" s="4"/>
      <c r="B49" s="7"/>
      <c r="C49" s="19"/>
      <c r="D49" s="6"/>
      <c r="E49" s="3"/>
      <c r="F49" s="2"/>
    </row>
    <row r="50" spans="1:6" ht="24.95" customHeight="1" x14ac:dyDescent="0.25">
      <c r="A50" s="8"/>
      <c r="B50" s="90"/>
      <c r="C50" s="91"/>
      <c r="D50" s="6"/>
      <c r="E50" s="3"/>
      <c r="F50" s="2"/>
    </row>
    <row r="51" spans="1:6" ht="24.95" customHeight="1" x14ac:dyDescent="0.25">
      <c r="A51" s="64" t="s">
        <v>10</v>
      </c>
      <c r="B51" s="64">
        <f>COUNTIF($C$3:$C$50,H1)</f>
        <v>1</v>
      </c>
      <c r="C51" s="65">
        <f>SUMIF($C$3:$C$50,H1,$B$3:$B$50)</f>
        <v>150</v>
      </c>
      <c r="D51" s="64"/>
      <c r="E51" s="64" t="s">
        <v>19</v>
      </c>
      <c r="F51" s="65">
        <f>SUMIF($D$3:$D$43,I1,$B$3:$B$43)</f>
        <v>3600</v>
      </c>
    </row>
    <row r="52" spans="1:6" ht="24.95" customHeight="1" x14ac:dyDescent="0.25">
      <c r="A52" s="35" t="s">
        <v>11</v>
      </c>
      <c r="B52" s="35">
        <f>COUNTIF($C$3:$C$50,H2)</f>
        <v>15</v>
      </c>
      <c r="C52" s="36">
        <f>SUMIF($C$3:$C$50,H2,$B$3:$B$50)</f>
        <v>2250</v>
      </c>
      <c r="D52" s="35"/>
      <c r="E52" s="35" t="s">
        <v>18</v>
      </c>
      <c r="F52" s="36">
        <f>SUMIF($D$3:$D$43,I2,$B$3:$B$43)</f>
        <v>500</v>
      </c>
    </row>
    <row r="53" spans="1:6" ht="24.95" customHeight="1" x14ac:dyDescent="0.25">
      <c r="A53" s="35" t="s">
        <v>29</v>
      </c>
      <c r="B53" s="35">
        <f>COUNTIF($C$3:$C$50,H3)</f>
        <v>18</v>
      </c>
      <c r="C53" s="36">
        <f>SUMIF($C$3:$C$50,H3,$B$3:$B$50)</f>
        <v>1800</v>
      </c>
      <c r="D53" s="35"/>
      <c r="E53" s="37" t="s">
        <v>27</v>
      </c>
      <c r="F53" s="36">
        <f>SUMIF($D$3:$D$43,I4,$B$3:$B$43)</f>
        <v>0</v>
      </c>
    </row>
    <row r="54" spans="1:6" ht="24.95" customHeight="1" x14ac:dyDescent="0.25">
      <c r="A54" s="35" t="s">
        <v>8</v>
      </c>
      <c r="B54" s="35">
        <f>COUNTIF($C$3:$C$50,H4)</f>
        <v>0</v>
      </c>
      <c r="C54" s="36">
        <f>SUMIF($C$3:$C$50,H4,$B$3:$B$50)</f>
        <v>0</v>
      </c>
      <c r="D54" s="35"/>
      <c r="E54" s="35" t="s">
        <v>21</v>
      </c>
      <c r="F54" s="36">
        <f>SUM(B53*140-C53+B54*120)</f>
        <v>720</v>
      </c>
    </row>
    <row r="55" spans="1:6" ht="24.95" customHeight="1" x14ac:dyDescent="0.25">
      <c r="A55" s="35" t="s">
        <v>7</v>
      </c>
      <c r="B55" s="35">
        <f>COUNTIF($C$3:$C$50,H5)</f>
        <v>0</v>
      </c>
      <c r="C55" s="36">
        <f>SUMIF($C$3:$C$50,H5,$B$3:$B$50)</f>
        <v>0</v>
      </c>
      <c r="D55" s="35"/>
      <c r="E55" s="35" t="s">
        <v>20</v>
      </c>
      <c r="F55" s="36">
        <f>SUM(F52+F54)</f>
        <v>1220</v>
      </c>
    </row>
    <row r="56" spans="1:6" ht="24.95" customHeight="1" x14ac:dyDescent="0.25">
      <c r="A56" s="38" t="s">
        <v>23</v>
      </c>
      <c r="B56" s="38">
        <f>SUM(B51:B55)</f>
        <v>34</v>
      </c>
      <c r="C56" s="39">
        <f>SUM(C51:C55)</f>
        <v>4200</v>
      </c>
      <c r="D56" s="38"/>
      <c r="E56" s="40" t="s">
        <v>30</v>
      </c>
      <c r="F56" s="41">
        <f>SUM(C56+F54)</f>
        <v>4920</v>
      </c>
    </row>
    <row r="57" spans="1:6" ht="24.95" customHeight="1" x14ac:dyDescent="0.25">
      <c r="A57" s="35" t="s">
        <v>25</v>
      </c>
      <c r="B57" s="38">
        <f>COUNTIF($E$3:$E$50,H6)</f>
        <v>18</v>
      </c>
      <c r="C57" s="293"/>
      <c r="D57" s="293"/>
      <c r="E57" s="293"/>
      <c r="F57" s="293"/>
    </row>
    <row r="58" spans="1:6" ht="24.95" customHeight="1" x14ac:dyDescent="0.25">
      <c r="A58" s="35" t="s">
        <v>31</v>
      </c>
      <c r="B58" s="38">
        <f>COUNTIF(E3:E50,#REF!)</f>
        <v>0</v>
      </c>
      <c r="C58" s="293"/>
      <c r="D58" s="293"/>
      <c r="E58" s="293"/>
      <c r="F58" s="293"/>
    </row>
    <row r="59" spans="1:6" ht="24.95" customHeight="1" x14ac:dyDescent="0.25">
      <c r="A59" s="35" t="s">
        <v>33</v>
      </c>
      <c r="B59" s="38">
        <f>COUNTIF(E3:E50,H9)</f>
        <v>0</v>
      </c>
      <c r="C59" s="293"/>
      <c r="D59" s="293"/>
      <c r="E59" s="293"/>
      <c r="F59" s="293"/>
    </row>
    <row r="60" spans="1:6" ht="24.95" customHeight="1" x14ac:dyDescent="0.25">
      <c r="A60" s="35" t="s">
        <v>24</v>
      </c>
      <c r="B60" s="38">
        <f>COUNTIF($E$3:$E$50,H7)</f>
        <v>10</v>
      </c>
      <c r="C60" s="293"/>
      <c r="D60" s="293"/>
      <c r="E60" s="293"/>
      <c r="F60" s="293"/>
    </row>
    <row r="61" spans="1:6" ht="24.95" customHeight="1" x14ac:dyDescent="0.25">
      <c r="A61" s="35" t="s">
        <v>26</v>
      </c>
      <c r="B61" s="38">
        <f>COUNTIF($E$3:$E$50,H8)</f>
        <v>6</v>
      </c>
      <c r="C61" s="293"/>
      <c r="D61" s="293"/>
      <c r="E61" s="293"/>
      <c r="F61" s="293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</dataValidations>
  <pageMargins left="0.51181102362204722" right="0.51181102362204722" top="0.78740157480314965" bottom="0.78740157480314965" header="0.31496062992125984" footer="0.31496062992125984"/>
  <pageSetup paperSize="9" scale="35"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opLeftCell="A34" workbookViewId="0">
      <selection activeCell="E42" sqref="E42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customWidth="1"/>
    <col min="8" max="8" width="23" customWidth="1"/>
    <col min="9" max="9" width="1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2206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2179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2180</v>
      </c>
      <c r="B4" s="22">
        <v>150</v>
      </c>
      <c r="C4" s="6" t="s">
        <v>11</v>
      </c>
      <c r="D4" s="6" t="s">
        <v>16</v>
      </c>
      <c r="E4" s="3" t="s">
        <v>5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2181</v>
      </c>
      <c r="B5" s="22">
        <v>600</v>
      </c>
      <c r="C5" s="6" t="s">
        <v>12</v>
      </c>
      <c r="D5" s="6" t="s">
        <v>16</v>
      </c>
      <c r="E5" s="3" t="s">
        <v>2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2182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2183</v>
      </c>
      <c r="B7" s="7">
        <v>150</v>
      </c>
      <c r="C7" s="6" t="s">
        <v>11</v>
      </c>
      <c r="D7" s="6" t="s">
        <v>4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2184</v>
      </c>
      <c r="B8" s="17">
        <v>100</v>
      </c>
      <c r="C8" s="6" t="s">
        <v>13</v>
      </c>
      <c r="D8" s="6" t="s">
        <v>16</v>
      </c>
      <c r="E8" s="3" t="s">
        <v>0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2185</v>
      </c>
      <c r="B9" s="23">
        <v>100</v>
      </c>
      <c r="C9" s="54" t="s">
        <v>13</v>
      </c>
      <c r="D9" s="6" t="s">
        <v>4</v>
      </c>
      <c r="E9" s="25" t="s">
        <v>0</v>
      </c>
      <c r="F9" s="16"/>
      <c r="G9" s="30"/>
      <c r="H9" s="31"/>
      <c r="I9" s="30"/>
      <c r="J9" s="55"/>
      <c r="K9" s="55"/>
      <c r="L9" s="55"/>
    </row>
    <row r="10" spans="1:12" s="70" customFormat="1" ht="24.95" customHeight="1" x14ac:dyDescent="0.25">
      <c r="A10" s="4" t="s">
        <v>2186</v>
      </c>
      <c r="B10" s="22">
        <v>100</v>
      </c>
      <c r="C10" s="6" t="s">
        <v>13</v>
      </c>
      <c r="D10" s="6" t="s">
        <v>16</v>
      </c>
      <c r="E10" s="3" t="s">
        <v>0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4" t="s">
        <v>2187</v>
      </c>
      <c r="B11" s="22">
        <v>100</v>
      </c>
      <c r="C11" s="6" t="s">
        <v>13</v>
      </c>
      <c r="D11" s="6" t="s">
        <v>16</v>
      </c>
      <c r="E11" s="3" t="s">
        <v>0</v>
      </c>
      <c r="F11" s="3"/>
      <c r="G11" s="30"/>
      <c r="H11" s="30"/>
      <c r="I11" s="30"/>
      <c r="J11" s="55"/>
      <c r="K11" s="55"/>
      <c r="L11" s="55"/>
    </row>
    <row r="12" spans="1:12" ht="24.95" customHeight="1" x14ac:dyDescent="0.25">
      <c r="A12" s="88" t="s">
        <v>2188</v>
      </c>
      <c r="B12" s="22">
        <v>150</v>
      </c>
      <c r="C12" s="6" t="s">
        <v>11</v>
      </c>
      <c r="D12" s="6" t="s">
        <v>16</v>
      </c>
      <c r="E12" s="3" t="s">
        <v>2</v>
      </c>
      <c r="F12" s="20"/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4" t="s">
        <v>2189</v>
      </c>
      <c r="B13" s="22">
        <v>100</v>
      </c>
      <c r="C13" s="6" t="s">
        <v>13</v>
      </c>
      <c r="D13" s="6" t="s">
        <v>16</v>
      </c>
      <c r="E13" s="3" t="s">
        <v>0</v>
      </c>
      <c r="F13" s="3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2190</v>
      </c>
      <c r="B14" s="22">
        <v>150</v>
      </c>
      <c r="C14" s="6" t="s">
        <v>11</v>
      </c>
      <c r="D14" s="6" t="s">
        <v>16</v>
      </c>
      <c r="E14" s="3" t="s">
        <v>5</v>
      </c>
      <c r="F14" s="3" t="s">
        <v>1312</v>
      </c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2191</v>
      </c>
      <c r="B15" s="7">
        <v>150</v>
      </c>
      <c r="C15" s="6" t="s">
        <v>11</v>
      </c>
      <c r="D15" s="6" t="s">
        <v>16</v>
      </c>
      <c r="E15" s="3" t="s">
        <v>2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2192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9" ht="24.95" customHeight="1" x14ac:dyDescent="0.25">
      <c r="A17" s="13" t="s">
        <v>2193</v>
      </c>
      <c r="B17" s="11">
        <v>100</v>
      </c>
      <c r="C17" s="52" t="s">
        <v>13</v>
      </c>
      <c r="D17" s="52" t="s">
        <v>4</v>
      </c>
      <c r="E17" s="10" t="s">
        <v>0</v>
      </c>
      <c r="F17" s="10"/>
      <c r="I17" s="29"/>
    </row>
    <row r="18" spans="1:9" ht="24.95" customHeight="1" x14ac:dyDescent="0.25">
      <c r="A18" s="8" t="s">
        <v>2194</v>
      </c>
      <c r="B18" s="12">
        <v>100</v>
      </c>
      <c r="C18" s="54" t="s">
        <v>13</v>
      </c>
      <c r="D18" s="54" t="s">
        <v>16</v>
      </c>
      <c r="E18" s="25" t="s">
        <v>0</v>
      </c>
      <c r="F18" s="25"/>
      <c r="I18" s="29"/>
    </row>
    <row r="19" spans="1:9" ht="24.95" customHeight="1" x14ac:dyDescent="0.25">
      <c r="A19" s="8" t="s">
        <v>2195</v>
      </c>
      <c r="B19" s="12">
        <v>150</v>
      </c>
      <c r="C19" s="54" t="s">
        <v>11</v>
      </c>
      <c r="D19" s="54" t="s">
        <v>16</v>
      </c>
      <c r="E19" s="25" t="s">
        <v>2</v>
      </c>
      <c r="F19" s="25"/>
      <c r="I19" s="29"/>
    </row>
    <row r="20" spans="1:9" ht="24.95" customHeight="1" x14ac:dyDescent="0.25">
      <c r="A20" s="8" t="s">
        <v>2196</v>
      </c>
      <c r="B20" s="12">
        <v>100</v>
      </c>
      <c r="C20" s="54" t="s">
        <v>13</v>
      </c>
      <c r="D20" s="54" t="s">
        <v>16</v>
      </c>
      <c r="E20" s="25" t="s">
        <v>0</v>
      </c>
      <c r="F20" s="25"/>
      <c r="I20" s="29"/>
    </row>
    <row r="21" spans="1:9" ht="24.95" customHeight="1" x14ac:dyDescent="0.25">
      <c r="A21" s="4" t="s">
        <v>2197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9" ht="24.95" customHeight="1" x14ac:dyDescent="0.25">
      <c r="A22" s="4" t="s">
        <v>2198</v>
      </c>
      <c r="B22" s="7">
        <v>100</v>
      </c>
      <c r="C22" s="6" t="s">
        <v>13</v>
      </c>
      <c r="D22" s="6" t="s">
        <v>2086</v>
      </c>
      <c r="E22" s="3" t="s">
        <v>0</v>
      </c>
      <c r="F22" s="25"/>
      <c r="I22" s="29"/>
    </row>
    <row r="23" spans="1:9" ht="24.95" customHeight="1" x14ac:dyDescent="0.25">
      <c r="A23" s="4" t="s">
        <v>2199</v>
      </c>
      <c r="B23" s="7">
        <v>100</v>
      </c>
      <c r="C23" s="6" t="s">
        <v>13</v>
      </c>
      <c r="D23" s="6" t="s">
        <v>2086</v>
      </c>
      <c r="E23" s="3" t="s">
        <v>0</v>
      </c>
      <c r="F23" s="2"/>
      <c r="I23" s="29"/>
    </row>
    <row r="24" spans="1:9" ht="24.95" customHeight="1" x14ac:dyDescent="0.25">
      <c r="A24" s="4" t="s">
        <v>2200</v>
      </c>
      <c r="B24" s="7">
        <v>100</v>
      </c>
      <c r="C24" s="6" t="s">
        <v>13</v>
      </c>
      <c r="D24" s="6" t="s">
        <v>2086</v>
      </c>
      <c r="E24" s="3" t="s">
        <v>0</v>
      </c>
      <c r="F24" s="2"/>
      <c r="I24" s="29"/>
    </row>
    <row r="25" spans="1:9" ht="24.95" customHeight="1" x14ac:dyDescent="0.25">
      <c r="A25" s="8" t="s">
        <v>2201</v>
      </c>
      <c r="B25" s="7">
        <v>100</v>
      </c>
      <c r="C25" s="6" t="s">
        <v>13</v>
      </c>
      <c r="D25" s="6" t="s">
        <v>16</v>
      </c>
      <c r="E25" s="3" t="s">
        <v>0</v>
      </c>
      <c r="F25" s="2"/>
    </row>
    <row r="26" spans="1:9" ht="24.95" customHeight="1" x14ac:dyDescent="0.25">
      <c r="A26" s="4" t="s">
        <v>2202</v>
      </c>
      <c r="B26" s="7">
        <v>150</v>
      </c>
      <c r="C26" s="6" t="s">
        <v>11</v>
      </c>
      <c r="D26" s="6" t="s">
        <v>16</v>
      </c>
      <c r="E26" s="3" t="s">
        <v>2</v>
      </c>
      <c r="F26" s="2"/>
    </row>
    <row r="27" spans="1:9" ht="24.95" customHeight="1" x14ac:dyDescent="0.25">
      <c r="A27" s="4" t="s">
        <v>2203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9" ht="24.95" customHeight="1" x14ac:dyDescent="0.25">
      <c r="A28" s="15" t="s">
        <v>2204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9" ht="24.95" customHeight="1" x14ac:dyDescent="0.25">
      <c r="A29" s="15" t="s">
        <v>2207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9" ht="24.95" customHeight="1" x14ac:dyDescent="0.25">
      <c r="A30" s="5" t="s">
        <v>2208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9" ht="24.95" customHeight="1" x14ac:dyDescent="0.25">
      <c r="A31" s="5" t="s">
        <v>2209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9" ht="24.95" customHeight="1" x14ac:dyDescent="0.25">
      <c r="A32" s="5" t="s">
        <v>2210</v>
      </c>
      <c r="B32" s="7">
        <v>150</v>
      </c>
      <c r="C32" s="6" t="s">
        <v>11</v>
      </c>
      <c r="D32" s="6" t="s">
        <v>4</v>
      </c>
      <c r="E32" s="3"/>
      <c r="F32" s="2" t="s">
        <v>1458</v>
      </c>
    </row>
    <row r="33" spans="1:6" ht="24.95" customHeight="1" x14ac:dyDescent="0.25">
      <c r="A33" s="5" t="s">
        <v>2211</v>
      </c>
      <c r="B33" s="7">
        <v>150</v>
      </c>
      <c r="C33" s="6" t="s">
        <v>11</v>
      </c>
      <c r="D33" s="6" t="s">
        <v>16</v>
      </c>
      <c r="E33" s="3" t="s">
        <v>2</v>
      </c>
      <c r="F33" s="2"/>
    </row>
    <row r="34" spans="1:6" ht="24.95" customHeight="1" x14ac:dyDescent="0.25">
      <c r="A34" s="5" t="s">
        <v>2212</v>
      </c>
      <c r="B34" s="7">
        <v>150</v>
      </c>
      <c r="C34" s="6" t="s">
        <v>11</v>
      </c>
      <c r="D34" s="6" t="s">
        <v>16</v>
      </c>
      <c r="E34" s="3" t="s">
        <v>2</v>
      </c>
      <c r="F34" s="2"/>
    </row>
    <row r="35" spans="1:6" ht="24.95" customHeight="1" x14ac:dyDescent="0.25">
      <c r="A35" s="5" t="s">
        <v>2213</v>
      </c>
      <c r="B35" s="7">
        <v>150</v>
      </c>
      <c r="C35" s="6" t="s">
        <v>11</v>
      </c>
      <c r="D35" s="6" t="s">
        <v>16</v>
      </c>
      <c r="E35" s="3" t="s">
        <v>2</v>
      </c>
      <c r="F35" s="2"/>
    </row>
    <row r="36" spans="1:6" ht="24.95" customHeight="1" x14ac:dyDescent="0.25">
      <c r="A36" s="5" t="s">
        <v>2219</v>
      </c>
      <c r="B36" s="7">
        <v>100</v>
      </c>
      <c r="C36" s="19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 t="s">
        <v>2214</v>
      </c>
      <c r="B37" s="7">
        <v>100</v>
      </c>
      <c r="C37" s="19" t="s">
        <v>13</v>
      </c>
      <c r="D37" s="6" t="s">
        <v>16</v>
      </c>
      <c r="E37" s="3" t="s">
        <v>0</v>
      </c>
      <c r="F37" s="2"/>
    </row>
    <row r="38" spans="1:6" ht="24.95" customHeight="1" x14ac:dyDescent="0.25">
      <c r="A38" s="5" t="s">
        <v>2215</v>
      </c>
      <c r="B38" s="7">
        <v>150</v>
      </c>
      <c r="C38" s="6" t="s">
        <v>11</v>
      </c>
      <c r="D38" s="6" t="s">
        <v>16</v>
      </c>
      <c r="E38" s="3" t="s">
        <v>2</v>
      </c>
      <c r="F38" s="2"/>
    </row>
    <row r="39" spans="1:6" ht="24.95" customHeight="1" x14ac:dyDescent="0.25">
      <c r="A39" s="5" t="s">
        <v>2216</v>
      </c>
      <c r="B39" s="7">
        <v>100</v>
      </c>
      <c r="C39" s="19" t="s">
        <v>13</v>
      </c>
      <c r="D39" s="6" t="s">
        <v>16</v>
      </c>
      <c r="E39" s="3" t="s">
        <v>0</v>
      </c>
      <c r="F39" s="2"/>
    </row>
    <row r="40" spans="1:6" ht="24.95" customHeight="1" x14ac:dyDescent="0.25">
      <c r="A40" s="5" t="s">
        <v>2217</v>
      </c>
      <c r="B40" s="7">
        <v>100</v>
      </c>
      <c r="C40" s="6" t="s">
        <v>13</v>
      </c>
      <c r="D40" s="6" t="s">
        <v>16</v>
      </c>
      <c r="E40" s="3" t="s">
        <v>0</v>
      </c>
      <c r="F40" s="2"/>
    </row>
    <row r="41" spans="1:6" ht="24.95" customHeight="1" x14ac:dyDescent="0.25">
      <c r="A41" s="5" t="s">
        <v>2218</v>
      </c>
      <c r="B41" s="7">
        <v>100</v>
      </c>
      <c r="C41" s="6" t="s">
        <v>13</v>
      </c>
      <c r="D41" s="6" t="s">
        <v>4</v>
      </c>
      <c r="E41" s="3" t="s">
        <v>0</v>
      </c>
      <c r="F41" s="2"/>
    </row>
    <row r="42" spans="1:6" ht="24.95" customHeight="1" x14ac:dyDescent="0.25">
      <c r="A42" s="4" t="s">
        <v>2220</v>
      </c>
      <c r="B42" s="7">
        <v>150</v>
      </c>
      <c r="C42" s="19" t="s">
        <v>11</v>
      </c>
      <c r="D42" s="6" t="s">
        <v>16</v>
      </c>
      <c r="E42" s="3" t="s">
        <v>2</v>
      </c>
      <c r="F42" s="2" t="s">
        <v>5</v>
      </c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1</v>
      </c>
      <c r="C50" s="65">
        <f>SUMIF($C$3:$C$49,H1,$B$3:$B$49)</f>
        <v>600</v>
      </c>
      <c r="D50" s="64"/>
      <c r="E50" s="64" t="s">
        <v>19</v>
      </c>
      <c r="F50" s="65">
        <f>SUMIF($D$3:$D$42,I1,$B$3:$B$42)</f>
        <v>4400</v>
      </c>
    </row>
    <row r="51" spans="1:6" ht="24.95" customHeight="1" x14ac:dyDescent="0.25">
      <c r="A51" s="35" t="s">
        <v>11</v>
      </c>
      <c r="B51" s="35">
        <f>COUNTIF($C$3:$C$49,H2)</f>
        <v>16</v>
      </c>
      <c r="C51" s="36">
        <f>SUMIF($C$3:$C$49,H2,$B$3:$B$49)</f>
        <v>2400</v>
      </c>
      <c r="D51" s="35"/>
      <c r="E51" s="35" t="s">
        <v>18</v>
      </c>
      <c r="F51" s="36">
        <f>SUMIF($D$3:$D$42,I2,$B$3:$B$42)</f>
        <v>600</v>
      </c>
    </row>
    <row r="52" spans="1:6" ht="24.95" customHeight="1" x14ac:dyDescent="0.25">
      <c r="A52" s="35" t="s">
        <v>29</v>
      </c>
      <c r="B52" s="35">
        <f>COUNTIF($C$3:$C$49,H3)</f>
        <v>23</v>
      </c>
      <c r="C52" s="36">
        <f>SUMIF($C$3:$C$49,H3,$B$3:$B$49)</f>
        <v>2300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920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1520</v>
      </c>
    </row>
    <row r="55" spans="1:6" ht="24.95" customHeight="1" x14ac:dyDescent="0.25">
      <c r="A55" s="38" t="s">
        <v>23</v>
      </c>
      <c r="B55" s="38">
        <f>SUM(B50:B54)</f>
        <v>40</v>
      </c>
      <c r="C55" s="39">
        <f>SUM(C50:C54)</f>
        <v>5300</v>
      </c>
      <c r="D55" s="38"/>
      <c r="E55" s="40" t="s">
        <v>30</v>
      </c>
      <c r="F55" s="41">
        <f>SUM(C55+F53)</f>
        <v>6220</v>
      </c>
    </row>
    <row r="56" spans="1:6" ht="24.95" customHeight="1" x14ac:dyDescent="0.25">
      <c r="A56" s="35" t="s">
        <v>25</v>
      </c>
      <c r="B56" s="38">
        <f>COUNTIF($E$3:$E$49,H6)</f>
        <v>23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14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D3:D49">
      <formula1>$I$1:$I$5</formula1>
    </dataValidation>
    <dataValidation type="list" allowBlank="1" showInputMessage="1" showErrorMessage="1" sqref="E3:E49">
      <formula1>$H$6:$H$8</formula1>
    </dataValidation>
    <dataValidation type="list" allowBlank="1" showInputMessage="1" showErrorMessage="1" sqref="C3:C4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8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A3" sqref="A3:F3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2205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1074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2221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2228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2222</v>
      </c>
      <c r="B6" s="7">
        <v>100</v>
      </c>
      <c r="C6" s="6" t="s">
        <v>13</v>
      </c>
      <c r="D6" s="6" t="s">
        <v>16</v>
      </c>
      <c r="E6" s="3" t="s">
        <v>0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2223</v>
      </c>
      <c r="B7" s="7">
        <v>150</v>
      </c>
      <c r="C7" s="6" t="s">
        <v>11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2229</v>
      </c>
      <c r="B8" s="17">
        <v>100</v>
      </c>
      <c r="C8" s="6" t="s">
        <v>13</v>
      </c>
      <c r="D8" s="6" t="s">
        <v>16</v>
      </c>
      <c r="E8" s="3" t="s">
        <v>0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2224</v>
      </c>
      <c r="B9" s="23">
        <v>150</v>
      </c>
      <c r="C9" s="54" t="s">
        <v>11</v>
      </c>
      <c r="D9" s="6" t="s">
        <v>16</v>
      </c>
      <c r="E9" s="3" t="s">
        <v>2</v>
      </c>
      <c r="F9" s="16"/>
      <c r="G9" s="30"/>
      <c r="H9" s="93" t="s">
        <v>5</v>
      </c>
      <c r="I9" s="30"/>
      <c r="J9" s="55"/>
      <c r="K9" s="55"/>
      <c r="L9" s="55"/>
    </row>
    <row r="10" spans="1:12" s="70" customFormat="1" ht="24.95" customHeight="1" x14ac:dyDescent="0.25">
      <c r="A10" s="4" t="s">
        <v>2225</v>
      </c>
      <c r="B10" s="22">
        <v>100</v>
      </c>
      <c r="C10" s="6" t="s">
        <v>13</v>
      </c>
      <c r="D10" s="6" t="s">
        <v>16</v>
      </c>
      <c r="E10" s="3" t="s">
        <v>0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4" t="s">
        <v>2226</v>
      </c>
      <c r="B11" s="22">
        <v>100</v>
      </c>
      <c r="C11" s="6" t="s">
        <v>13</v>
      </c>
      <c r="D11" s="6" t="s">
        <v>4</v>
      </c>
      <c r="E11" s="3" t="s">
        <v>0</v>
      </c>
      <c r="F11" s="3"/>
      <c r="G11" s="30"/>
      <c r="H11" s="30"/>
      <c r="I11" s="30"/>
      <c r="J11" s="55"/>
      <c r="K11" s="55"/>
      <c r="L11" s="55"/>
    </row>
    <row r="12" spans="1:12" ht="24.95" customHeight="1" x14ac:dyDescent="0.25">
      <c r="A12" s="88" t="s">
        <v>2227</v>
      </c>
      <c r="B12" s="22">
        <v>0</v>
      </c>
      <c r="C12" s="6" t="s">
        <v>12</v>
      </c>
      <c r="D12" s="6" t="s">
        <v>17</v>
      </c>
      <c r="E12" s="3" t="s">
        <v>2</v>
      </c>
      <c r="F12" s="20" t="s">
        <v>2230</v>
      </c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13" t="s">
        <v>2233</v>
      </c>
      <c r="B13" s="24">
        <v>150</v>
      </c>
      <c r="C13" s="52" t="s">
        <v>11</v>
      </c>
      <c r="D13" s="52" t="s">
        <v>16</v>
      </c>
      <c r="E13" s="10" t="s">
        <v>2</v>
      </c>
      <c r="F13" s="10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2231</v>
      </c>
      <c r="B14" s="22">
        <v>100</v>
      </c>
      <c r="C14" s="6" t="s">
        <v>13</v>
      </c>
      <c r="D14" s="6" t="s">
        <v>4</v>
      </c>
      <c r="E14" s="3" t="s">
        <v>0</v>
      </c>
      <c r="F14" s="3" t="s">
        <v>2238</v>
      </c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2232</v>
      </c>
      <c r="B15" s="7">
        <v>100</v>
      </c>
      <c r="C15" s="6" t="s">
        <v>13</v>
      </c>
      <c r="D15" s="6" t="s">
        <v>16</v>
      </c>
      <c r="E15" s="3" t="s">
        <v>0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2234</v>
      </c>
      <c r="B16" s="7">
        <v>150</v>
      </c>
      <c r="C16" s="6" t="s">
        <v>11</v>
      </c>
      <c r="D16" s="6" t="s">
        <v>4</v>
      </c>
      <c r="E16" s="3" t="s">
        <v>5</v>
      </c>
      <c r="F16" s="3" t="s">
        <v>2237</v>
      </c>
      <c r="G16" s="30"/>
      <c r="H16" s="30"/>
      <c r="I16" s="30"/>
      <c r="J16" s="55"/>
      <c r="K16" s="55"/>
      <c r="L16" s="55"/>
    </row>
    <row r="17" spans="1:9" ht="24.95" customHeight="1" x14ac:dyDescent="0.25">
      <c r="A17" s="4" t="s">
        <v>2235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I17" s="29"/>
    </row>
    <row r="18" spans="1:9" ht="24.95" customHeight="1" x14ac:dyDescent="0.25">
      <c r="A18" s="8" t="s">
        <v>2236</v>
      </c>
      <c r="B18" s="12">
        <v>100</v>
      </c>
      <c r="C18" s="54" t="s">
        <v>13</v>
      </c>
      <c r="D18" s="54" t="s">
        <v>16</v>
      </c>
      <c r="E18" s="3" t="s">
        <v>0</v>
      </c>
      <c r="F18" s="25"/>
      <c r="I18" s="29"/>
    </row>
    <row r="19" spans="1:9" ht="24.95" customHeight="1" x14ac:dyDescent="0.25">
      <c r="A19" s="8" t="s">
        <v>2239</v>
      </c>
      <c r="B19" s="12">
        <v>150</v>
      </c>
      <c r="C19" s="54" t="s">
        <v>11</v>
      </c>
      <c r="D19" s="54" t="s">
        <v>4</v>
      </c>
      <c r="E19" s="3" t="s">
        <v>5</v>
      </c>
      <c r="F19" s="25"/>
      <c r="I19" s="29"/>
    </row>
    <row r="20" spans="1:9" ht="24.95" customHeight="1" x14ac:dyDescent="0.25">
      <c r="A20" s="8" t="s">
        <v>2240</v>
      </c>
      <c r="B20" s="12">
        <v>100</v>
      </c>
      <c r="C20" s="54" t="s">
        <v>13</v>
      </c>
      <c r="D20" s="54" t="s">
        <v>16</v>
      </c>
      <c r="E20" s="3" t="s">
        <v>0</v>
      </c>
      <c r="F20" s="25"/>
      <c r="I20" s="29"/>
    </row>
    <row r="21" spans="1:9" ht="24.95" customHeight="1" x14ac:dyDescent="0.25">
      <c r="A21" s="4" t="s">
        <v>2241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9" ht="24.95" customHeight="1" x14ac:dyDescent="0.25">
      <c r="A22" s="4" t="s">
        <v>2242</v>
      </c>
      <c r="B22" s="7">
        <v>100</v>
      </c>
      <c r="C22" s="6" t="s">
        <v>13</v>
      </c>
      <c r="D22" s="6" t="s">
        <v>4</v>
      </c>
      <c r="E22" s="3" t="s">
        <v>0</v>
      </c>
      <c r="F22" s="25" t="s">
        <v>2244</v>
      </c>
      <c r="I22" s="29"/>
    </row>
    <row r="23" spans="1:9" ht="24.95" customHeight="1" x14ac:dyDescent="0.25">
      <c r="A23" s="4" t="s">
        <v>233</v>
      </c>
      <c r="B23" s="7">
        <v>100</v>
      </c>
      <c r="C23" s="6" t="s">
        <v>13</v>
      </c>
      <c r="D23" s="6" t="s">
        <v>16</v>
      </c>
      <c r="E23" s="3" t="s">
        <v>0</v>
      </c>
      <c r="F23" s="2" t="s">
        <v>2243</v>
      </c>
      <c r="I23" s="29"/>
    </row>
    <row r="24" spans="1:9" ht="24.95" customHeight="1" x14ac:dyDescent="0.25">
      <c r="A24" s="4" t="s">
        <v>1841</v>
      </c>
      <c r="B24" s="7">
        <v>150</v>
      </c>
      <c r="C24" s="6" t="s">
        <v>11</v>
      </c>
      <c r="D24" s="6" t="s">
        <v>16</v>
      </c>
      <c r="E24" s="3" t="s">
        <v>2</v>
      </c>
      <c r="F24" s="2"/>
      <c r="I24" s="29"/>
    </row>
    <row r="25" spans="1:9" ht="24.95" customHeight="1" x14ac:dyDescent="0.25">
      <c r="A25" s="8" t="s">
        <v>2245</v>
      </c>
      <c r="B25" s="7">
        <v>150</v>
      </c>
      <c r="C25" s="6" t="s">
        <v>11</v>
      </c>
      <c r="D25" s="6" t="s">
        <v>4</v>
      </c>
      <c r="E25" s="3" t="s">
        <v>2</v>
      </c>
      <c r="F25" s="2"/>
    </row>
    <row r="26" spans="1:9" ht="24.95" customHeight="1" x14ac:dyDescent="0.25">
      <c r="A26" s="4" t="s">
        <v>2246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9" ht="24.95" customHeight="1" x14ac:dyDescent="0.25">
      <c r="A27" s="4" t="s">
        <v>2247</v>
      </c>
      <c r="B27" s="7">
        <v>100</v>
      </c>
      <c r="C27" s="6" t="s">
        <v>13</v>
      </c>
      <c r="D27" s="6" t="s">
        <v>4</v>
      </c>
      <c r="E27" s="3" t="s">
        <v>0</v>
      </c>
      <c r="F27" s="2"/>
    </row>
    <row r="28" spans="1:9" ht="24.95" customHeight="1" x14ac:dyDescent="0.25">
      <c r="A28" s="15" t="s">
        <v>2248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9" ht="24.95" customHeight="1" x14ac:dyDescent="0.25">
      <c r="A29" s="15" t="s">
        <v>2249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9" ht="24.95" customHeight="1" x14ac:dyDescent="0.25">
      <c r="A30" s="5" t="s">
        <v>2250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9" ht="24.95" customHeight="1" x14ac:dyDescent="0.25">
      <c r="A31" s="5"/>
      <c r="B31" s="7"/>
      <c r="C31" s="6"/>
      <c r="D31" s="6"/>
      <c r="E31" s="3"/>
      <c r="F31" s="2"/>
    </row>
    <row r="32" spans="1:9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19"/>
      <c r="D36" s="6"/>
      <c r="E36" s="3"/>
      <c r="F36" s="2"/>
    </row>
    <row r="37" spans="1:6" ht="24.95" customHeight="1" x14ac:dyDescent="0.25">
      <c r="A37" s="5"/>
      <c r="B37" s="7"/>
      <c r="C37" s="19"/>
      <c r="D37" s="6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19"/>
      <c r="D39" s="6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4"/>
      <c r="B42" s="7"/>
      <c r="C42" s="19"/>
      <c r="D42" s="6"/>
      <c r="E42" s="3"/>
      <c r="F42" s="2"/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1</v>
      </c>
      <c r="C50" s="65">
        <f>SUMIF($C$3:$C$49,H1,$B$3:$B$49)</f>
        <v>0</v>
      </c>
      <c r="D50" s="64"/>
      <c r="E50" s="64" t="s">
        <v>19</v>
      </c>
      <c r="F50" s="65">
        <f>SUMIF($D$3:$D$42,I1,$B$3:$B$42)</f>
        <v>2300</v>
      </c>
    </row>
    <row r="51" spans="1:6" ht="24.95" customHeight="1" x14ac:dyDescent="0.25">
      <c r="A51" s="35" t="s">
        <v>11</v>
      </c>
      <c r="B51" s="35">
        <f>COUNTIF($C$3:$C$49,H2)</f>
        <v>9</v>
      </c>
      <c r="C51" s="36">
        <f>SUMIF($C$3:$C$49,H2,$B$3:$B$49)</f>
        <v>1350</v>
      </c>
      <c r="D51" s="35"/>
      <c r="E51" s="35" t="s">
        <v>18</v>
      </c>
      <c r="F51" s="36">
        <f>SUMIF($D$3:$D$42,I2,$B$3:$B$42)</f>
        <v>850</v>
      </c>
    </row>
    <row r="52" spans="1:6" ht="24.95" customHeight="1" x14ac:dyDescent="0.25">
      <c r="A52" s="35" t="s">
        <v>29</v>
      </c>
      <c r="B52" s="35">
        <f>COUNTIF($C$3:$C$49,H3)</f>
        <v>18</v>
      </c>
      <c r="C52" s="36">
        <f>SUMIF($C$3:$C$49,H3,$B$3:$B$49)</f>
        <v>1800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720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1570</v>
      </c>
    </row>
    <row r="55" spans="1:6" ht="24.95" customHeight="1" x14ac:dyDescent="0.25">
      <c r="A55" s="38" t="s">
        <v>23</v>
      </c>
      <c r="B55" s="38">
        <f>SUM(B50:B54)</f>
        <v>28</v>
      </c>
      <c r="C55" s="39">
        <f>SUM(C50:C54)</f>
        <v>3150</v>
      </c>
      <c r="D55" s="38"/>
      <c r="E55" s="40" t="s">
        <v>30</v>
      </c>
      <c r="F55" s="41">
        <f>SUM(C55+F53)</f>
        <v>3870</v>
      </c>
    </row>
    <row r="56" spans="1:6" ht="24.95" customHeight="1" x14ac:dyDescent="0.25">
      <c r="A56" s="35" t="s">
        <v>25</v>
      </c>
      <c r="B56" s="38">
        <f>COUNTIF($E$3:$E$49,H6)</f>
        <v>19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7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C3:C49">
      <formula1>$H$1:$H$5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E3:E49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A34" sqref="A34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2251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2252</v>
      </c>
      <c r="B3" s="22">
        <v>600</v>
      </c>
      <c r="C3" s="6" t="s">
        <v>12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2253</v>
      </c>
      <c r="B4" s="22">
        <v>100</v>
      </c>
      <c r="C4" s="6" t="s">
        <v>13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2254</v>
      </c>
      <c r="B5" s="22">
        <v>150</v>
      </c>
      <c r="C5" s="6" t="s">
        <v>11</v>
      </c>
      <c r="D5" s="6" t="s">
        <v>16</v>
      </c>
      <c r="E5" s="3" t="s">
        <v>2</v>
      </c>
      <c r="F5" s="9" t="s">
        <v>625</v>
      </c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2255</v>
      </c>
      <c r="B6" s="7">
        <v>100</v>
      </c>
      <c r="C6" s="6" t="s">
        <v>13</v>
      </c>
      <c r="D6" s="6" t="s">
        <v>2086</v>
      </c>
      <c r="E6" s="3" t="s">
        <v>0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2241</v>
      </c>
      <c r="B7" s="7">
        <v>600</v>
      </c>
      <c r="C7" s="6" t="s">
        <v>12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2256</v>
      </c>
      <c r="B8" s="17">
        <v>100</v>
      </c>
      <c r="C8" s="6" t="s">
        <v>13</v>
      </c>
      <c r="D8" s="6" t="s">
        <v>16</v>
      </c>
      <c r="E8" s="3" t="s">
        <v>0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2257</v>
      </c>
      <c r="B9" s="23">
        <v>150</v>
      </c>
      <c r="C9" s="54" t="s">
        <v>11</v>
      </c>
      <c r="D9" s="6" t="s">
        <v>16</v>
      </c>
      <c r="E9" s="3" t="s">
        <v>2</v>
      </c>
      <c r="F9" s="16"/>
      <c r="G9" s="30"/>
      <c r="H9" s="93" t="s">
        <v>5</v>
      </c>
      <c r="I9" s="30"/>
      <c r="J9" s="55"/>
      <c r="K9" s="55"/>
      <c r="L9" s="55"/>
    </row>
    <row r="10" spans="1:12" s="70" customFormat="1" ht="24.95" customHeight="1" x14ac:dyDescent="0.25">
      <c r="A10" s="4" t="s">
        <v>2258</v>
      </c>
      <c r="B10" s="22">
        <v>150</v>
      </c>
      <c r="C10" s="6" t="s">
        <v>11</v>
      </c>
      <c r="D10" s="6" t="s">
        <v>16</v>
      </c>
      <c r="E10" s="3" t="s">
        <v>2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4" t="s">
        <v>54</v>
      </c>
      <c r="B11" s="22">
        <v>100</v>
      </c>
      <c r="C11" s="6" t="s">
        <v>13</v>
      </c>
      <c r="D11" s="6" t="s">
        <v>16</v>
      </c>
      <c r="E11" s="3" t="s">
        <v>0</v>
      </c>
      <c r="F11" s="3"/>
      <c r="G11" s="30"/>
      <c r="H11" s="30"/>
      <c r="I11" s="30"/>
      <c r="J11" s="55"/>
      <c r="K11" s="55"/>
      <c r="L11" s="55"/>
    </row>
    <row r="12" spans="1:12" ht="24.95" customHeight="1" x14ac:dyDescent="0.25">
      <c r="A12" s="88" t="s">
        <v>2259</v>
      </c>
      <c r="B12" s="22">
        <v>100</v>
      </c>
      <c r="C12" s="6" t="s">
        <v>13</v>
      </c>
      <c r="D12" s="6" t="s">
        <v>16</v>
      </c>
      <c r="E12" s="3" t="s">
        <v>0</v>
      </c>
      <c r="F12" s="20"/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8" t="s">
        <v>2260</v>
      </c>
      <c r="B13" s="23">
        <v>100</v>
      </c>
      <c r="C13" s="54" t="s">
        <v>13</v>
      </c>
      <c r="D13" s="54" t="s">
        <v>16</v>
      </c>
      <c r="E13" s="25" t="s">
        <v>0</v>
      </c>
      <c r="F13" s="25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2261</v>
      </c>
      <c r="B14" s="22">
        <v>100</v>
      </c>
      <c r="C14" s="6" t="s">
        <v>13</v>
      </c>
      <c r="D14" s="6" t="s">
        <v>16</v>
      </c>
      <c r="E14" s="3" t="s">
        <v>0</v>
      </c>
      <c r="F14" s="3"/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2262</v>
      </c>
      <c r="B15" s="7">
        <v>150</v>
      </c>
      <c r="C15" s="6" t="s">
        <v>11</v>
      </c>
      <c r="D15" s="6" t="s">
        <v>16</v>
      </c>
      <c r="E15" s="3" t="s">
        <v>2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2263</v>
      </c>
      <c r="B16" s="7">
        <v>100</v>
      </c>
      <c r="C16" s="6" t="s">
        <v>13</v>
      </c>
      <c r="D16" s="6" t="s">
        <v>2086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9" ht="24.95" customHeight="1" x14ac:dyDescent="0.25">
      <c r="A17" s="4" t="s">
        <v>2264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I17" s="29"/>
    </row>
    <row r="18" spans="1:9" ht="24.95" customHeight="1" x14ac:dyDescent="0.25">
      <c r="A18" s="13" t="s">
        <v>2265</v>
      </c>
      <c r="B18" s="11">
        <v>150</v>
      </c>
      <c r="C18" s="52" t="s">
        <v>11</v>
      </c>
      <c r="D18" s="52" t="s">
        <v>4</v>
      </c>
      <c r="E18" s="10" t="s">
        <v>2</v>
      </c>
      <c r="F18" s="10"/>
      <c r="I18" s="29"/>
    </row>
    <row r="19" spans="1:9" ht="24.95" customHeight="1" x14ac:dyDescent="0.25">
      <c r="A19" s="8" t="s">
        <v>2266</v>
      </c>
      <c r="B19" s="12">
        <v>150</v>
      </c>
      <c r="C19" s="54" t="s">
        <v>11</v>
      </c>
      <c r="D19" s="54" t="s">
        <v>16</v>
      </c>
      <c r="E19" s="3" t="s">
        <v>2</v>
      </c>
      <c r="F19" s="25"/>
      <c r="I19" s="29"/>
    </row>
    <row r="20" spans="1:9" ht="24.95" customHeight="1" x14ac:dyDescent="0.25">
      <c r="A20" s="8" t="s">
        <v>2271</v>
      </c>
      <c r="B20" s="12">
        <v>150</v>
      </c>
      <c r="C20" s="54" t="s">
        <v>11</v>
      </c>
      <c r="D20" s="54" t="s">
        <v>16</v>
      </c>
      <c r="E20" s="3" t="s">
        <v>2</v>
      </c>
      <c r="F20" s="25"/>
      <c r="I20" s="29"/>
    </row>
    <row r="21" spans="1:9" ht="24.95" customHeight="1" x14ac:dyDescent="0.25">
      <c r="A21" s="4" t="s">
        <v>2267</v>
      </c>
      <c r="B21" s="7">
        <v>150</v>
      </c>
      <c r="C21" s="6" t="s">
        <v>11</v>
      </c>
      <c r="D21" s="6" t="s">
        <v>16</v>
      </c>
      <c r="E21" s="3" t="s">
        <v>5</v>
      </c>
      <c r="F21" s="25"/>
      <c r="I21" s="29"/>
    </row>
    <row r="22" spans="1:9" ht="24.95" customHeight="1" x14ac:dyDescent="0.25">
      <c r="A22" s="4" t="s">
        <v>2268</v>
      </c>
      <c r="B22" s="7">
        <v>150</v>
      </c>
      <c r="C22" s="6" t="s">
        <v>13</v>
      </c>
      <c r="D22" s="6" t="s">
        <v>16</v>
      </c>
      <c r="E22" s="3" t="s">
        <v>2</v>
      </c>
      <c r="F22" s="25"/>
      <c r="I22" s="29"/>
    </row>
    <row r="23" spans="1:9" ht="24.95" customHeight="1" x14ac:dyDescent="0.25">
      <c r="A23" s="4" t="s">
        <v>2269</v>
      </c>
      <c r="B23" s="7">
        <v>100</v>
      </c>
      <c r="C23" s="6" t="s">
        <v>13</v>
      </c>
      <c r="D23" s="6" t="s">
        <v>16</v>
      </c>
      <c r="E23" s="3" t="s">
        <v>0</v>
      </c>
      <c r="F23" s="2"/>
      <c r="I23" s="29"/>
    </row>
    <row r="24" spans="1:9" ht="24.95" customHeight="1" x14ac:dyDescent="0.25">
      <c r="A24" s="4" t="s">
        <v>2270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9" ht="24.95" customHeight="1" x14ac:dyDescent="0.25">
      <c r="A25" s="8" t="s">
        <v>2272</v>
      </c>
      <c r="B25" s="7">
        <v>150</v>
      </c>
      <c r="C25" s="6" t="s">
        <v>11</v>
      </c>
      <c r="D25" s="6" t="s">
        <v>16</v>
      </c>
      <c r="E25" s="3" t="s">
        <v>2</v>
      </c>
      <c r="F25" s="2"/>
    </row>
    <row r="26" spans="1:9" ht="24.95" customHeight="1" x14ac:dyDescent="0.25">
      <c r="A26" s="4" t="s">
        <v>2273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9" ht="24.95" customHeight="1" x14ac:dyDescent="0.25">
      <c r="A27" s="4" t="s">
        <v>2274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9" ht="24.95" customHeight="1" x14ac:dyDescent="0.25">
      <c r="A28" s="15" t="s">
        <v>2275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9" ht="24.95" customHeight="1" x14ac:dyDescent="0.25">
      <c r="A29" s="15" t="s">
        <v>2276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9" ht="24.95" customHeight="1" x14ac:dyDescent="0.25">
      <c r="A30" s="5" t="s">
        <v>2277</v>
      </c>
      <c r="B30" s="7">
        <v>100</v>
      </c>
      <c r="C30" s="6" t="s">
        <v>13</v>
      </c>
      <c r="D30" s="6" t="s">
        <v>4</v>
      </c>
      <c r="E30" s="3" t="s">
        <v>0</v>
      </c>
      <c r="F30" s="2"/>
    </row>
    <row r="31" spans="1:9" ht="24.95" customHeight="1" x14ac:dyDescent="0.25">
      <c r="A31" s="5" t="s">
        <v>2278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9" ht="24.95" customHeight="1" x14ac:dyDescent="0.25">
      <c r="A32" s="5" t="s">
        <v>2279</v>
      </c>
      <c r="B32" s="7">
        <v>150</v>
      </c>
      <c r="C32" s="6" t="s">
        <v>11</v>
      </c>
      <c r="D32" s="6" t="s">
        <v>16</v>
      </c>
      <c r="E32" s="3" t="s">
        <v>5</v>
      </c>
      <c r="F32" s="2"/>
    </row>
    <row r="33" spans="1:6" ht="24.95" customHeight="1" x14ac:dyDescent="0.25">
      <c r="A33" s="5" t="s">
        <v>2280</v>
      </c>
      <c r="B33" s="7">
        <v>150</v>
      </c>
      <c r="C33" s="6" t="s">
        <v>11</v>
      </c>
      <c r="D33" s="6" t="s">
        <v>16</v>
      </c>
      <c r="E33" s="3" t="s">
        <v>5</v>
      </c>
      <c r="F33" s="2"/>
    </row>
    <row r="34" spans="1:6" ht="24.95" customHeight="1" x14ac:dyDescent="0.25">
      <c r="A34" s="5" t="s">
        <v>2281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2282</v>
      </c>
      <c r="B35" s="7">
        <v>150</v>
      </c>
      <c r="C35" s="6" t="s">
        <v>11</v>
      </c>
      <c r="D35" s="6" t="s">
        <v>16</v>
      </c>
      <c r="E35" s="3" t="s">
        <v>2</v>
      </c>
      <c r="F35" s="2"/>
    </row>
    <row r="36" spans="1:6" ht="24.95" customHeight="1" x14ac:dyDescent="0.25">
      <c r="A36" s="5" t="s">
        <v>1293</v>
      </c>
      <c r="B36" s="7">
        <v>100</v>
      </c>
      <c r="C36" s="6" t="s">
        <v>13</v>
      </c>
      <c r="D36" s="6" t="s">
        <v>16</v>
      </c>
      <c r="E36" s="3" t="s">
        <v>0</v>
      </c>
      <c r="F36" s="2"/>
    </row>
    <row r="37" spans="1:6" ht="24.95" customHeight="1" x14ac:dyDescent="0.25">
      <c r="A37" s="5"/>
      <c r="B37" s="7"/>
      <c r="C37" s="19"/>
      <c r="D37" s="6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19"/>
      <c r="D39" s="6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4"/>
      <c r="B42" s="7"/>
      <c r="C42" s="19"/>
      <c r="D42" s="6"/>
      <c r="E42" s="3"/>
      <c r="F42" s="2"/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2</v>
      </c>
      <c r="C50" s="65">
        <f>SUMIF($C$3:$C$49,H1,$B$3:$B$49)</f>
        <v>1200</v>
      </c>
      <c r="D50" s="64"/>
      <c r="E50" s="64" t="s">
        <v>19</v>
      </c>
      <c r="F50" s="65">
        <f>SUMIF($D$3:$D$42,I1,$B$3:$B$42)</f>
        <v>4600</v>
      </c>
    </row>
    <row r="51" spans="1:6" ht="24.95" customHeight="1" x14ac:dyDescent="0.25">
      <c r="A51" s="35" t="s">
        <v>11</v>
      </c>
      <c r="B51" s="35">
        <f>COUNTIF($C$3:$C$49,H2)</f>
        <v>12</v>
      </c>
      <c r="C51" s="36">
        <f>SUMIF($C$3:$C$49,H2,$B$3:$B$49)</f>
        <v>1800</v>
      </c>
      <c r="D51" s="35"/>
      <c r="E51" s="35" t="s">
        <v>18</v>
      </c>
      <c r="F51" s="36">
        <f>SUMIF($D$3:$D$42,I2,$B$3:$B$42)</f>
        <v>250</v>
      </c>
    </row>
    <row r="52" spans="1:6" ht="24.95" customHeight="1" x14ac:dyDescent="0.25">
      <c r="A52" s="35" t="s">
        <v>29</v>
      </c>
      <c r="B52" s="35">
        <f>COUNTIF($C$3:$C$49,H3)</f>
        <v>20</v>
      </c>
      <c r="C52" s="36">
        <f>SUMIF($C$3:$C$49,H3,$B$3:$B$49)</f>
        <v>2050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750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1000</v>
      </c>
    </row>
    <row r="55" spans="1:6" ht="24.95" customHeight="1" x14ac:dyDescent="0.25">
      <c r="A55" s="38" t="s">
        <v>23</v>
      </c>
      <c r="B55" s="38">
        <f>SUM(B50:B54)</f>
        <v>34</v>
      </c>
      <c r="C55" s="39">
        <f>SUM(C50:C54)</f>
        <v>5050</v>
      </c>
      <c r="D55" s="38"/>
      <c r="E55" s="40" t="s">
        <v>30</v>
      </c>
      <c r="F55" s="41">
        <f>SUM(C55+F53)</f>
        <v>5800</v>
      </c>
    </row>
    <row r="56" spans="1:6" ht="24.95" customHeight="1" x14ac:dyDescent="0.25">
      <c r="A56" s="35" t="s">
        <v>25</v>
      </c>
      <c r="B56" s="38">
        <f>COUNTIF($E$3:$E$49,H6)</f>
        <v>19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12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E3:E49">
      <formula1>$H$6:$H$9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C3:C4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opLeftCell="A13" workbookViewId="0">
      <selection activeCell="E35" sqref="E3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2251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1340</v>
      </c>
      <c r="B3" s="22">
        <v>100</v>
      </c>
      <c r="C3" s="6" t="s">
        <v>13</v>
      </c>
      <c r="D3" s="6" t="s">
        <v>4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2283</v>
      </c>
      <c r="B4" s="22">
        <v>150</v>
      </c>
      <c r="C4" s="6" t="s">
        <v>11</v>
      </c>
      <c r="D4" s="6" t="s">
        <v>16</v>
      </c>
      <c r="E4" s="3" t="s">
        <v>0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2284</v>
      </c>
      <c r="B5" s="22">
        <v>100</v>
      </c>
      <c r="C5" s="6" t="s">
        <v>13</v>
      </c>
      <c r="D5" s="6" t="s">
        <v>4</v>
      </c>
      <c r="E5" s="3" t="s">
        <v>0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2285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2286</v>
      </c>
      <c r="B7" s="7">
        <v>100</v>
      </c>
      <c r="C7" s="6" t="s">
        <v>13</v>
      </c>
      <c r="D7" s="6" t="s">
        <v>16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2287</v>
      </c>
      <c r="B8" s="17">
        <v>100</v>
      </c>
      <c r="C8" s="6" t="s">
        <v>13</v>
      </c>
      <c r="D8" s="6" t="s">
        <v>16</v>
      </c>
      <c r="E8" s="3" t="s">
        <v>0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2288</v>
      </c>
      <c r="B9" s="23">
        <v>100</v>
      </c>
      <c r="C9" s="54" t="s">
        <v>13</v>
      </c>
      <c r="D9" s="6" t="s">
        <v>16</v>
      </c>
      <c r="E9" s="3" t="s">
        <v>0</v>
      </c>
      <c r="F9" s="16"/>
      <c r="G9" s="30"/>
      <c r="H9" s="93" t="s">
        <v>5</v>
      </c>
      <c r="I9" s="30"/>
      <c r="J9" s="55"/>
      <c r="K9" s="55"/>
      <c r="L9" s="55"/>
    </row>
    <row r="10" spans="1:12" s="70" customFormat="1" ht="24.95" customHeight="1" x14ac:dyDescent="0.25">
      <c r="A10" s="4" t="s">
        <v>2289</v>
      </c>
      <c r="B10" s="22">
        <v>100</v>
      </c>
      <c r="C10" s="6" t="s">
        <v>13</v>
      </c>
      <c r="D10" s="6" t="s">
        <v>16</v>
      </c>
      <c r="E10" s="3" t="s">
        <v>0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4" t="s">
        <v>843</v>
      </c>
      <c r="B11" s="22">
        <v>100</v>
      </c>
      <c r="C11" s="6" t="s">
        <v>13</v>
      </c>
      <c r="D11" s="6" t="s">
        <v>16</v>
      </c>
      <c r="E11" s="3" t="s">
        <v>0</v>
      </c>
      <c r="F11" s="3"/>
      <c r="G11" s="30"/>
      <c r="H11" s="30"/>
      <c r="I11" s="30"/>
      <c r="J11" s="55"/>
      <c r="K11" s="55"/>
      <c r="L11" s="55"/>
    </row>
    <row r="12" spans="1:12" ht="24.95" customHeight="1" x14ac:dyDescent="0.25">
      <c r="A12" s="88" t="s">
        <v>2290</v>
      </c>
      <c r="B12" s="22">
        <v>150</v>
      </c>
      <c r="C12" s="6" t="s">
        <v>11</v>
      </c>
      <c r="D12" s="6" t="s">
        <v>4</v>
      </c>
      <c r="E12" s="3" t="s">
        <v>5</v>
      </c>
      <c r="F12" s="20"/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8" t="s">
        <v>2291</v>
      </c>
      <c r="B13" s="23">
        <v>100</v>
      </c>
      <c r="C13" s="54" t="s">
        <v>13</v>
      </c>
      <c r="D13" s="54" t="s">
        <v>16</v>
      </c>
      <c r="E13" s="25" t="s">
        <v>0</v>
      </c>
      <c r="F13" s="25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314</v>
      </c>
      <c r="B14" s="22">
        <v>150</v>
      </c>
      <c r="C14" s="6" t="s">
        <v>11</v>
      </c>
      <c r="D14" s="6" t="s">
        <v>2086</v>
      </c>
      <c r="E14" s="3" t="s">
        <v>2</v>
      </c>
      <c r="F14" s="3"/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2292</v>
      </c>
      <c r="B15" s="7">
        <v>150</v>
      </c>
      <c r="C15" s="6" t="s">
        <v>11</v>
      </c>
      <c r="D15" s="6" t="s">
        <v>2086</v>
      </c>
      <c r="E15" s="3" t="s">
        <v>5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2293</v>
      </c>
      <c r="B16" s="7">
        <v>100</v>
      </c>
      <c r="C16" s="6" t="s">
        <v>13</v>
      </c>
      <c r="D16" s="6" t="s">
        <v>4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9" ht="24.95" customHeight="1" x14ac:dyDescent="0.25">
      <c r="A17" s="4" t="s">
        <v>2294</v>
      </c>
      <c r="B17" s="7">
        <v>150</v>
      </c>
      <c r="C17" s="6" t="s">
        <v>11</v>
      </c>
      <c r="D17" s="6" t="s">
        <v>4</v>
      </c>
      <c r="E17" s="3" t="s">
        <v>2</v>
      </c>
      <c r="F17" s="3"/>
      <c r="I17" s="29"/>
    </row>
    <row r="18" spans="1:9" ht="24.95" customHeight="1" x14ac:dyDescent="0.25">
      <c r="A18" s="13" t="s">
        <v>2295</v>
      </c>
      <c r="B18" s="11">
        <v>100</v>
      </c>
      <c r="C18" s="52" t="s">
        <v>13</v>
      </c>
      <c r="D18" s="52" t="s">
        <v>16</v>
      </c>
      <c r="E18" s="10" t="s">
        <v>0</v>
      </c>
      <c r="F18" s="10"/>
      <c r="I18" s="29"/>
    </row>
    <row r="19" spans="1:9" ht="24.95" customHeight="1" x14ac:dyDescent="0.25">
      <c r="A19" s="8" t="s">
        <v>2296</v>
      </c>
      <c r="B19" s="12">
        <v>100</v>
      </c>
      <c r="C19" s="54" t="s">
        <v>13</v>
      </c>
      <c r="D19" s="54" t="s">
        <v>16</v>
      </c>
      <c r="E19" s="3" t="s">
        <v>0</v>
      </c>
      <c r="F19" s="25"/>
      <c r="I19" s="29"/>
    </row>
    <row r="20" spans="1:9" ht="24.95" customHeight="1" x14ac:dyDescent="0.25">
      <c r="A20" s="8" t="s">
        <v>2297</v>
      </c>
      <c r="B20" s="12">
        <v>100</v>
      </c>
      <c r="C20" s="54" t="s">
        <v>13</v>
      </c>
      <c r="D20" s="54" t="s">
        <v>16</v>
      </c>
      <c r="E20" s="3" t="s">
        <v>0</v>
      </c>
      <c r="F20" s="25"/>
      <c r="I20" s="29"/>
    </row>
    <row r="21" spans="1:9" ht="24.95" customHeight="1" x14ac:dyDescent="0.25">
      <c r="A21" s="4" t="s">
        <v>696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9" ht="24.95" customHeight="1" x14ac:dyDescent="0.25">
      <c r="A22" s="4" t="s">
        <v>2298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9" ht="24.95" customHeight="1" x14ac:dyDescent="0.25">
      <c r="A23" s="4" t="s">
        <v>2299</v>
      </c>
      <c r="B23" s="7">
        <v>100</v>
      </c>
      <c r="C23" s="6" t="s">
        <v>13</v>
      </c>
      <c r="D23" s="6" t="s">
        <v>16</v>
      </c>
      <c r="E23" s="3" t="s">
        <v>0</v>
      </c>
      <c r="F23" s="2"/>
      <c r="I23" s="29"/>
    </row>
    <row r="24" spans="1:9" ht="24.95" customHeight="1" x14ac:dyDescent="0.25">
      <c r="A24" s="4" t="s">
        <v>2300</v>
      </c>
      <c r="B24" s="7">
        <v>150</v>
      </c>
      <c r="C24" s="6" t="s">
        <v>11</v>
      </c>
      <c r="D24" s="6" t="s">
        <v>16</v>
      </c>
      <c r="E24" s="3" t="s">
        <v>2</v>
      </c>
      <c r="F24" s="2"/>
      <c r="I24" s="29"/>
    </row>
    <row r="25" spans="1:9" ht="24.95" customHeight="1" x14ac:dyDescent="0.25">
      <c r="A25" s="8" t="s">
        <v>2301</v>
      </c>
      <c r="B25" s="7">
        <v>100</v>
      </c>
      <c r="C25" s="6" t="s">
        <v>13</v>
      </c>
      <c r="D25" s="6" t="s">
        <v>16</v>
      </c>
      <c r="E25" s="3" t="s">
        <v>0</v>
      </c>
      <c r="F25" s="2"/>
    </row>
    <row r="26" spans="1:9" ht="24.95" customHeight="1" x14ac:dyDescent="0.25">
      <c r="A26" s="4" t="s">
        <v>2302</v>
      </c>
      <c r="B26" s="7">
        <v>100</v>
      </c>
      <c r="C26" s="6" t="s">
        <v>13</v>
      </c>
      <c r="D26" s="6" t="s">
        <v>16</v>
      </c>
      <c r="E26" s="3" t="s">
        <v>0</v>
      </c>
      <c r="F26" s="2"/>
    </row>
    <row r="27" spans="1:9" ht="24.95" customHeight="1" x14ac:dyDescent="0.25">
      <c r="A27" s="4" t="s">
        <v>2303</v>
      </c>
      <c r="B27" s="7">
        <v>150</v>
      </c>
      <c r="C27" s="6" t="s">
        <v>11</v>
      </c>
      <c r="D27" s="6" t="s">
        <v>16</v>
      </c>
      <c r="E27" s="3" t="s">
        <v>2</v>
      </c>
      <c r="F27" s="2"/>
    </row>
    <row r="28" spans="1:9" ht="24.95" customHeight="1" x14ac:dyDescent="0.25">
      <c r="A28" s="15" t="s">
        <v>2304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9" ht="24.95" customHeight="1" x14ac:dyDescent="0.25">
      <c r="A29" s="15" t="s">
        <v>2305</v>
      </c>
      <c r="B29" s="7">
        <v>100</v>
      </c>
      <c r="C29" s="6" t="s">
        <v>13</v>
      </c>
      <c r="D29" s="6" t="s">
        <v>16</v>
      </c>
      <c r="E29" s="3" t="s">
        <v>0</v>
      </c>
      <c r="F29" s="2"/>
    </row>
    <row r="30" spans="1:9" ht="24.95" customHeight="1" x14ac:dyDescent="0.25">
      <c r="A30" s="5" t="s">
        <v>2306</v>
      </c>
      <c r="B30" s="7">
        <v>100</v>
      </c>
      <c r="C30" s="6" t="s">
        <v>13</v>
      </c>
      <c r="D30" s="6" t="s">
        <v>16</v>
      </c>
      <c r="E30" s="3" t="s">
        <v>0</v>
      </c>
      <c r="F30" s="2"/>
    </row>
    <row r="31" spans="1:9" ht="24.95" customHeight="1" x14ac:dyDescent="0.25">
      <c r="A31" s="5" t="s">
        <v>2307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9" ht="24.95" customHeight="1" x14ac:dyDescent="0.25">
      <c r="A32" s="5" t="s">
        <v>2308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1996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2309</v>
      </c>
      <c r="B34" s="7">
        <v>150</v>
      </c>
      <c r="C34" s="6" t="s">
        <v>11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2310</v>
      </c>
      <c r="B35" s="7">
        <v>100</v>
      </c>
      <c r="C35" s="6" t="s">
        <v>13</v>
      </c>
      <c r="D35" s="6" t="s">
        <v>4</v>
      </c>
      <c r="E35" s="3"/>
      <c r="F35" s="2" t="s">
        <v>2312</v>
      </c>
    </row>
    <row r="36" spans="1:6" ht="24.95" customHeight="1" x14ac:dyDescent="0.25">
      <c r="A36" s="5" t="s">
        <v>2311</v>
      </c>
      <c r="B36" s="7">
        <v>150</v>
      </c>
      <c r="C36" s="6" t="s">
        <v>11</v>
      </c>
      <c r="D36" s="6" t="s">
        <v>16</v>
      </c>
      <c r="E36" s="3" t="s">
        <v>2</v>
      </c>
      <c r="F36" s="2"/>
    </row>
    <row r="37" spans="1:6" ht="24.95" customHeight="1" x14ac:dyDescent="0.25">
      <c r="A37" s="5" t="s">
        <v>2313</v>
      </c>
      <c r="B37" s="7">
        <v>150</v>
      </c>
      <c r="C37" s="6" t="s">
        <v>11</v>
      </c>
      <c r="D37" s="6" t="s">
        <v>4</v>
      </c>
      <c r="E37" s="3" t="s">
        <v>5</v>
      </c>
      <c r="F37" s="2"/>
    </row>
    <row r="38" spans="1:6" ht="24.95" customHeight="1" x14ac:dyDescent="0.25">
      <c r="A38" s="5" t="s">
        <v>2314</v>
      </c>
      <c r="B38" s="7">
        <v>100</v>
      </c>
      <c r="C38" s="6" t="s">
        <v>13</v>
      </c>
      <c r="D38" s="6" t="s">
        <v>16</v>
      </c>
      <c r="E38" s="3" t="s">
        <v>0</v>
      </c>
      <c r="F38" s="2"/>
    </row>
    <row r="39" spans="1:6" ht="24.95" customHeight="1" x14ac:dyDescent="0.25">
      <c r="A39" s="5"/>
      <c r="B39" s="7"/>
      <c r="C39" s="19"/>
      <c r="D39" s="6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4"/>
      <c r="B42" s="7"/>
      <c r="C42" s="19"/>
      <c r="D42" s="6"/>
      <c r="E42" s="3"/>
      <c r="F42" s="2"/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0</v>
      </c>
      <c r="C50" s="65">
        <f>SUMIF($C$3:$C$49,H1,$B$3:$B$49)</f>
        <v>0</v>
      </c>
      <c r="D50" s="64"/>
      <c r="E50" s="64" t="s">
        <v>19</v>
      </c>
      <c r="F50" s="65">
        <f>SUMIF($D$3:$D$42,I1,$B$3:$B$42)</f>
        <v>3000</v>
      </c>
    </row>
    <row r="51" spans="1:6" ht="24.95" customHeight="1" x14ac:dyDescent="0.25">
      <c r="A51" s="35" t="s">
        <v>11</v>
      </c>
      <c r="B51" s="35">
        <f>COUNTIF($C$3:$C$49,H2)</f>
        <v>11</v>
      </c>
      <c r="C51" s="36">
        <f>SUMIF($C$3:$C$49,H2,$B$3:$B$49)</f>
        <v>1650</v>
      </c>
      <c r="D51" s="35"/>
      <c r="E51" s="35" t="s">
        <v>18</v>
      </c>
      <c r="F51" s="36">
        <f>SUMIF($D$3:$D$42,I2,$B$3:$B$42)</f>
        <v>850</v>
      </c>
    </row>
    <row r="52" spans="1:6" ht="24.95" customHeight="1" x14ac:dyDescent="0.25">
      <c r="A52" s="35" t="s">
        <v>29</v>
      </c>
      <c r="B52" s="35">
        <f>COUNTIF($C$3:$C$49,H3)</f>
        <v>25</v>
      </c>
      <c r="C52" s="36">
        <f>SUMIF($C$3:$C$49,H3,$B$3:$B$49)</f>
        <v>2500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1000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1850</v>
      </c>
    </row>
    <row r="55" spans="1:6" ht="24.95" customHeight="1" x14ac:dyDescent="0.25">
      <c r="A55" s="38" t="s">
        <v>23</v>
      </c>
      <c r="B55" s="38">
        <f>SUM(B50:B54)</f>
        <v>36</v>
      </c>
      <c r="C55" s="39">
        <f>SUM(C50:C54)</f>
        <v>4150</v>
      </c>
      <c r="D55" s="38"/>
      <c r="E55" s="40" t="s">
        <v>30</v>
      </c>
      <c r="F55" s="41">
        <f>SUM(C55+F53)</f>
        <v>5150</v>
      </c>
    </row>
    <row r="56" spans="1:6" ht="24.95" customHeight="1" x14ac:dyDescent="0.25">
      <c r="A56" s="35" t="s">
        <v>25</v>
      </c>
      <c r="B56" s="38">
        <f>COUNTIF($E$3:$E$49,H6)</f>
        <v>26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6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C3:C49">
      <formula1>$H$1:$H$5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E3:E49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E36" sqref="E36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2251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5" t="s">
        <v>2315</v>
      </c>
      <c r="B3" s="22">
        <v>100</v>
      </c>
      <c r="C3" s="6" t="s">
        <v>13</v>
      </c>
      <c r="D3" s="6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2316</v>
      </c>
      <c r="B4" s="22">
        <v>150</v>
      </c>
      <c r="C4" s="6" t="s">
        <v>11</v>
      </c>
      <c r="D4" s="6" t="s">
        <v>4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2317</v>
      </c>
      <c r="B5" s="22">
        <v>150</v>
      </c>
      <c r="C5" s="6" t="s">
        <v>11</v>
      </c>
      <c r="D5" s="6" t="s">
        <v>16</v>
      </c>
      <c r="E5" s="3" t="s">
        <v>5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2318</v>
      </c>
      <c r="B6" s="7">
        <v>150</v>
      </c>
      <c r="C6" s="6" t="s">
        <v>11</v>
      </c>
      <c r="D6" s="6" t="s">
        <v>16</v>
      </c>
      <c r="E6" s="3" t="s">
        <v>2</v>
      </c>
      <c r="F6" s="9"/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2319</v>
      </c>
      <c r="B7" s="7">
        <v>100</v>
      </c>
      <c r="C7" s="6" t="s">
        <v>13</v>
      </c>
      <c r="D7" s="6" t="s">
        <v>4</v>
      </c>
      <c r="E7" s="3" t="s">
        <v>0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2320</v>
      </c>
      <c r="B8" s="17">
        <v>100</v>
      </c>
      <c r="C8" s="6" t="s">
        <v>13</v>
      </c>
      <c r="D8" s="6" t="s">
        <v>16</v>
      </c>
      <c r="E8" s="3" t="s">
        <v>0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2321</v>
      </c>
      <c r="B9" s="23">
        <v>100</v>
      </c>
      <c r="C9" s="54" t="s">
        <v>13</v>
      </c>
      <c r="D9" s="6" t="s">
        <v>16</v>
      </c>
      <c r="E9" s="3" t="s">
        <v>0</v>
      </c>
      <c r="F9" s="16"/>
      <c r="G9" s="30"/>
      <c r="H9" s="93" t="s">
        <v>5</v>
      </c>
      <c r="I9" s="30"/>
      <c r="J9" s="55"/>
      <c r="K9" s="55"/>
      <c r="L9" s="55"/>
    </row>
    <row r="10" spans="1:12" s="70" customFormat="1" ht="24.95" customHeight="1" x14ac:dyDescent="0.25">
      <c r="A10" s="4" t="s">
        <v>2322</v>
      </c>
      <c r="B10" s="22">
        <v>150</v>
      </c>
      <c r="C10" s="6" t="s">
        <v>11</v>
      </c>
      <c r="D10" s="6" t="s">
        <v>4</v>
      </c>
      <c r="E10" s="3" t="s">
        <v>2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4" t="s">
        <v>2323</v>
      </c>
      <c r="B11" s="22">
        <v>100</v>
      </c>
      <c r="C11" s="6" t="s">
        <v>13</v>
      </c>
      <c r="D11" s="6" t="s">
        <v>16</v>
      </c>
      <c r="E11" s="3" t="s">
        <v>0</v>
      </c>
      <c r="F11" s="3"/>
      <c r="G11" s="30"/>
      <c r="H11" s="30"/>
      <c r="I11" s="30"/>
      <c r="J11" s="55"/>
      <c r="K11" s="55"/>
      <c r="L11" s="55"/>
    </row>
    <row r="12" spans="1:12" ht="24.95" customHeight="1" x14ac:dyDescent="0.25">
      <c r="A12" s="88" t="s">
        <v>2324</v>
      </c>
      <c r="B12" s="22">
        <v>150</v>
      </c>
      <c r="C12" s="6" t="s">
        <v>11</v>
      </c>
      <c r="D12" s="6" t="s">
        <v>16</v>
      </c>
      <c r="E12" s="3" t="s">
        <v>2</v>
      </c>
      <c r="F12" s="20"/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8" t="s">
        <v>2325</v>
      </c>
      <c r="B13" s="23">
        <v>150</v>
      </c>
      <c r="C13" s="54" t="s">
        <v>13</v>
      </c>
      <c r="D13" s="54" t="s">
        <v>16</v>
      </c>
      <c r="E13" s="25" t="s">
        <v>2</v>
      </c>
      <c r="F13" s="25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2326</v>
      </c>
      <c r="B14" s="22">
        <v>150</v>
      </c>
      <c r="C14" s="6" t="s">
        <v>11</v>
      </c>
      <c r="D14" s="6" t="s">
        <v>16</v>
      </c>
      <c r="E14" s="3" t="s">
        <v>5</v>
      </c>
      <c r="F14" s="3"/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2327</v>
      </c>
      <c r="B15" s="7">
        <v>100</v>
      </c>
      <c r="C15" s="6" t="s">
        <v>13</v>
      </c>
      <c r="D15" s="6" t="s">
        <v>16</v>
      </c>
      <c r="E15" s="3" t="s">
        <v>0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933</v>
      </c>
      <c r="B16" s="7">
        <v>150</v>
      </c>
      <c r="C16" s="6" t="s">
        <v>11</v>
      </c>
      <c r="D16" s="6" t="s">
        <v>16</v>
      </c>
      <c r="E16" s="3" t="s">
        <v>2</v>
      </c>
      <c r="F16" s="3"/>
      <c r="G16" s="30"/>
      <c r="H16" s="30"/>
      <c r="I16" s="30"/>
      <c r="J16" s="55"/>
      <c r="K16" s="55"/>
      <c r="L16" s="55"/>
    </row>
    <row r="17" spans="1:9" ht="24.95" customHeight="1" x14ac:dyDescent="0.25">
      <c r="A17" s="4" t="s">
        <v>1160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I17" s="29"/>
    </row>
    <row r="18" spans="1:9" ht="24.95" customHeight="1" x14ac:dyDescent="0.25">
      <c r="A18" s="4" t="s">
        <v>2328</v>
      </c>
      <c r="B18" s="7">
        <v>150</v>
      </c>
      <c r="C18" s="6" t="s">
        <v>11</v>
      </c>
      <c r="D18" s="6" t="s">
        <v>16</v>
      </c>
      <c r="E18" s="3" t="s">
        <v>5</v>
      </c>
      <c r="F18" s="3" t="s">
        <v>2338</v>
      </c>
      <c r="I18" s="29"/>
    </row>
    <row r="19" spans="1:9" ht="24.95" customHeight="1" x14ac:dyDescent="0.25">
      <c r="A19" s="8" t="s">
        <v>2329</v>
      </c>
      <c r="B19" s="12">
        <v>150</v>
      </c>
      <c r="C19" s="54" t="s">
        <v>11</v>
      </c>
      <c r="D19" s="54" t="s">
        <v>16</v>
      </c>
      <c r="E19" s="3" t="s">
        <v>2</v>
      </c>
      <c r="F19" s="25"/>
      <c r="I19" s="29"/>
    </row>
    <row r="20" spans="1:9" ht="24.95" customHeight="1" x14ac:dyDescent="0.25">
      <c r="A20" s="13" t="s">
        <v>2330</v>
      </c>
      <c r="B20" s="11">
        <v>100</v>
      </c>
      <c r="C20" s="52" t="s">
        <v>13</v>
      </c>
      <c r="D20" s="52" t="s">
        <v>16</v>
      </c>
      <c r="E20" s="10" t="s">
        <v>0</v>
      </c>
      <c r="F20" s="10"/>
      <c r="I20" s="29"/>
    </row>
    <row r="21" spans="1:9" ht="24.95" customHeight="1" x14ac:dyDescent="0.25">
      <c r="A21" s="4" t="s">
        <v>2331</v>
      </c>
      <c r="B21" s="7">
        <v>100</v>
      </c>
      <c r="C21" s="6" t="s">
        <v>13</v>
      </c>
      <c r="D21" s="6" t="s">
        <v>16</v>
      </c>
      <c r="E21" s="3" t="s">
        <v>0</v>
      </c>
      <c r="F21" s="25"/>
      <c r="I21" s="29"/>
    </row>
    <row r="22" spans="1:9" ht="24.95" customHeight="1" x14ac:dyDescent="0.25">
      <c r="A22" s="4" t="s">
        <v>2332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9" ht="24.95" customHeight="1" x14ac:dyDescent="0.25">
      <c r="A23" s="4" t="s">
        <v>2333</v>
      </c>
      <c r="B23" s="7">
        <v>150</v>
      </c>
      <c r="C23" s="6" t="s">
        <v>11</v>
      </c>
      <c r="D23" s="6" t="s">
        <v>2086</v>
      </c>
      <c r="E23" s="3" t="s">
        <v>2</v>
      </c>
      <c r="F23" s="2"/>
      <c r="I23" s="29"/>
    </row>
    <row r="24" spans="1:9" ht="24.95" customHeight="1" x14ac:dyDescent="0.25">
      <c r="A24" s="4" t="s">
        <v>2334</v>
      </c>
      <c r="B24" s="7">
        <v>100</v>
      </c>
      <c r="C24" s="6" t="s">
        <v>13</v>
      </c>
      <c r="D24" s="6" t="s">
        <v>16</v>
      </c>
      <c r="E24" s="3" t="s">
        <v>0</v>
      </c>
      <c r="F24" s="2"/>
      <c r="I24" s="29"/>
    </row>
    <row r="25" spans="1:9" ht="24.95" customHeight="1" x14ac:dyDescent="0.25">
      <c r="A25" s="8" t="s">
        <v>2335</v>
      </c>
      <c r="B25" s="7">
        <v>100</v>
      </c>
      <c r="C25" s="6" t="s">
        <v>13</v>
      </c>
      <c r="D25" s="6" t="s">
        <v>16</v>
      </c>
      <c r="E25" s="3" t="s">
        <v>0</v>
      </c>
      <c r="F25" s="2"/>
    </row>
    <row r="26" spans="1:9" ht="24.95" customHeight="1" x14ac:dyDescent="0.25">
      <c r="A26" s="4" t="s">
        <v>186</v>
      </c>
      <c r="B26" s="7">
        <v>150</v>
      </c>
      <c r="C26" s="6" t="s">
        <v>11</v>
      </c>
      <c r="D26" s="6" t="s">
        <v>16</v>
      </c>
      <c r="E26" s="3" t="s">
        <v>2</v>
      </c>
      <c r="F26" s="2"/>
    </row>
    <row r="27" spans="1:9" ht="24.95" customHeight="1" x14ac:dyDescent="0.25">
      <c r="A27" s="4" t="s">
        <v>2336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9" ht="24.95" customHeight="1" x14ac:dyDescent="0.25">
      <c r="A28" s="15" t="s">
        <v>2337</v>
      </c>
      <c r="B28" s="7">
        <v>100</v>
      </c>
      <c r="C28" s="6" t="s">
        <v>13</v>
      </c>
      <c r="D28" s="6" t="s">
        <v>16</v>
      </c>
      <c r="E28" s="3" t="s">
        <v>0</v>
      </c>
      <c r="F28" s="2"/>
    </row>
    <row r="29" spans="1:9" ht="24.95" customHeight="1" x14ac:dyDescent="0.25">
      <c r="A29" s="15" t="s">
        <v>2339</v>
      </c>
      <c r="B29" s="7">
        <v>150</v>
      </c>
      <c r="C29" s="6" t="s">
        <v>11</v>
      </c>
      <c r="D29" s="6" t="s">
        <v>16</v>
      </c>
      <c r="E29" s="3" t="s">
        <v>2</v>
      </c>
      <c r="F29" s="2"/>
    </row>
    <row r="30" spans="1:9" ht="24.95" customHeight="1" x14ac:dyDescent="0.25">
      <c r="A30" s="5" t="s">
        <v>2340</v>
      </c>
      <c r="B30" s="7">
        <v>150</v>
      </c>
      <c r="C30" s="6" t="s">
        <v>11</v>
      </c>
      <c r="D30" s="6" t="s">
        <v>4</v>
      </c>
      <c r="E30" s="3" t="s">
        <v>5</v>
      </c>
      <c r="F30" s="2" t="s">
        <v>2345</v>
      </c>
    </row>
    <row r="31" spans="1:9" ht="24.95" customHeight="1" x14ac:dyDescent="0.25">
      <c r="A31" s="5" t="s">
        <v>2341</v>
      </c>
      <c r="B31" s="7">
        <v>100</v>
      </c>
      <c r="C31" s="6" t="s">
        <v>13</v>
      </c>
      <c r="D31" s="6" t="s">
        <v>16</v>
      </c>
      <c r="E31" s="3" t="s">
        <v>0</v>
      </c>
      <c r="F31" s="2"/>
    </row>
    <row r="32" spans="1:9" ht="24.95" customHeight="1" x14ac:dyDescent="0.25">
      <c r="A32" s="5" t="s">
        <v>2342</v>
      </c>
      <c r="B32" s="7">
        <v>100</v>
      </c>
      <c r="C32" s="6" t="s">
        <v>13</v>
      </c>
      <c r="D32" s="6" t="s">
        <v>16</v>
      </c>
      <c r="E32" s="3" t="s">
        <v>0</v>
      </c>
      <c r="F32" s="2"/>
    </row>
    <row r="33" spans="1:6" ht="24.95" customHeight="1" x14ac:dyDescent="0.25">
      <c r="A33" s="5" t="s">
        <v>286</v>
      </c>
      <c r="B33" s="7">
        <v>100</v>
      </c>
      <c r="C33" s="6" t="s">
        <v>13</v>
      </c>
      <c r="D33" s="6" t="s">
        <v>16</v>
      </c>
      <c r="E33" s="3" t="s">
        <v>0</v>
      </c>
      <c r="F33" s="2"/>
    </row>
    <row r="34" spans="1:6" ht="24.95" customHeight="1" x14ac:dyDescent="0.25">
      <c r="A34" s="5" t="s">
        <v>2343</v>
      </c>
      <c r="B34" s="7">
        <v>100</v>
      </c>
      <c r="C34" s="6" t="s">
        <v>13</v>
      </c>
      <c r="D34" s="6" t="s">
        <v>16</v>
      </c>
      <c r="E34" s="3" t="s">
        <v>0</v>
      </c>
      <c r="F34" s="2"/>
    </row>
    <row r="35" spans="1:6" ht="24.95" customHeight="1" x14ac:dyDescent="0.25">
      <c r="A35" s="5" t="s">
        <v>2344</v>
      </c>
      <c r="B35" s="7">
        <v>100</v>
      </c>
      <c r="C35" s="6" t="s">
        <v>13</v>
      </c>
      <c r="D35" s="6" t="s">
        <v>16</v>
      </c>
      <c r="E35" s="3" t="s">
        <v>0</v>
      </c>
      <c r="F35" s="2"/>
    </row>
    <row r="36" spans="1:6" ht="24.95" customHeight="1" x14ac:dyDescent="0.25">
      <c r="A36" s="5" t="s">
        <v>2346</v>
      </c>
      <c r="B36" s="7">
        <v>150</v>
      </c>
      <c r="C36" s="6" t="s">
        <v>11</v>
      </c>
      <c r="D36" s="6" t="s">
        <v>4</v>
      </c>
      <c r="E36" s="3" t="s">
        <v>2</v>
      </c>
      <c r="F36" s="2"/>
    </row>
    <row r="37" spans="1:6" ht="24.95" customHeight="1" x14ac:dyDescent="0.25">
      <c r="A37" s="5" t="s">
        <v>2347</v>
      </c>
      <c r="B37" s="7">
        <v>100</v>
      </c>
      <c r="C37" s="6" t="s">
        <v>13</v>
      </c>
      <c r="D37" s="6" t="s">
        <v>16</v>
      </c>
      <c r="E37" s="3" t="s">
        <v>0</v>
      </c>
      <c r="F37" s="2"/>
    </row>
    <row r="38" spans="1:6" ht="24.95" customHeight="1" x14ac:dyDescent="0.25">
      <c r="A38" s="5" t="s">
        <v>2348</v>
      </c>
      <c r="B38" s="7">
        <v>100</v>
      </c>
      <c r="C38" s="6" t="s">
        <v>13</v>
      </c>
      <c r="D38" s="6" t="s">
        <v>4</v>
      </c>
      <c r="E38" s="3" t="s">
        <v>0</v>
      </c>
      <c r="F38" s="2"/>
    </row>
    <row r="39" spans="1:6" ht="24.95" customHeight="1" x14ac:dyDescent="0.25">
      <c r="A39" s="5" t="s">
        <v>514</v>
      </c>
      <c r="B39" s="7">
        <v>150</v>
      </c>
      <c r="C39" s="6" t="s">
        <v>11</v>
      </c>
      <c r="D39" s="6" t="s">
        <v>16</v>
      </c>
      <c r="E39" s="3" t="s">
        <v>2</v>
      </c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4"/>
      <c r="B42" s="7"/>
      <c r="C42" s="19"/>
      <c r="D42" s="6"/>
      <c r="E42" s="3"/>
      <c r="F42" s="2"/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0</v>
      </c>
      <c r="C50" s="65">
        <f>SUMIF($C$3:$C$49,H1,$B$3:$B$49)</f>
        <v>0</v>
      </c>
      <c r="D50" s="64"/>
      <c r="E50" s="64" t="s">
        <v>19</v>
      </c>
      <c r="F50" s="65">
        <f>SUMIF($D$3:$D$42,I1,$B$3:$B$42)</f>
        <v>3550</v>
      </c>
    </row>
    <row r="51" spans="1:6" ht="24.95" customHeight="1" x14ac:dyDescent="0.25">
      <c r="A51" s="35" t="s">
        <v>11</v>
      </c>
      <c r="B51" s="35">
        <f>COUNTIF($C$3:$C$49,H2)</f>
        <v>15</v>
      </c>
      <c r="C51" s="36">
        <f>SUMIF($C$3:$C$49,H2,$B$3:$B$49)</f>
        <v>2250</v>
      </c>
      <c r="D51" s="35"/>
      <c r="E51" s="35" t="s">
        <v>18</v>
      </c>
      <c r="F51" s="36">
        <f>SUMIF($D$3:$D$42,I2,$B$3:$B$42)</f>
        <v>800</v>
      </c>
    </row>
    <row r="52" spans="1:6" ht="24.95" customHeight="1" x14ac:dyDescent="0.25">
      <c r="A52" s="35" t="s">
        <v>29</v>
      </c>
      <c r="B52" s="35">
        <f>COUNTIF($C$3:$C$49,H3)</f>
        <v>22</v>
      </c>
      <c r="C52" s="36">
        <f>SUMIF($C$3:$C$49,H3,$B$3:$B$49)</f>
        <v>2250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830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1630</v>
      </c>
    </row>
    <row r="55" spans="1:6" ht="24.95" customHeight="1" x14ac:dyDescent="0.25">
      <c r="A55" s="38" t="s">
        <v>23</v>
      </c>
      <c r="B55" s="38">
        <f>SUM(B50:B54)</f>
        <v>37</v>
      </c>
      <c r="C55" s="39">
        <f>SUM(C50:C54)</f>
        <v>4500</v>
      </c>
      <c r="D55" s="38"/>
      <c r="E55" s="40" t="s">
        <v>30</v>
      </c>
      <c r="F55" s="41">
        <f>SUM(C55+F53)</f>
        <v>5330</v>
      </c>
    </row>
    <row r="56" spans="1:6" ht="24.95" customHeight="1" x14ac:dyDescent="0.25">
      <c r="A56" s="35" t="s">
        <v>25</v>
      </c>
      <c r="B56" s="38">
        <f>COUNTIF($E$3:$E$49,H6)</f>
        <v>21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12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E3:E49">
      <formula1>$H$6:$H$9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C3:C4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E27" sqref="E27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26.25" x14ac:dyDescent="0.4">
      <c r="A1" s="289" t="s">
        <v>72</v>
      </c>
      <c r="B1" s="290"/>
      <c r="C1" s="290"/>
      <c r="D1" s="290"/>
      <c r="E1" s="291" t="s">
        <v>2351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24.95" customHeight="1" x14ac:dyDescent="0.25">
      <c r="A3" s="95" t="s">
        <v>2349</v>
      </c>
      <c r="B3" s="22">
        <v>150</v>
      </c>
      <c r="C3" s="6" t="s">
        <v>11</v>
      </c>
      <c r="D3" s="6" t="s">
        <v>16</v>
      </c>
      <c r="E3" s="3" t="s">
        <v>2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ht="24.95" customHeight="1" x14ac:dyDescent="0.25">
      <c r="A4" s="4" t="s">
        <v>1053</v>
      </c>
      <c r="B4" s="22">
        <v>150</v>
      </c>
      <c r="C4" s="6" t="s">
        <v>11</v>
      </c>
      <c r="D4" s="6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ht="24.95" customHeight="1" x14ac:dyDescent="0.25">
      <c r="A5" s="4" t="s">
        <v>2350</v>
      </c>
      <c r="B5" s="22">
        <v>100</v>
      </c>
      <c r="C5" s="6" t="s">
        <v>13</v>
      </c>
      <c r="D5" s="6" t="s">
        <v>16</v>
      </c>
      <c r="E5" s="3" t="s">
        <v>0</v>
      </c>
      <c r="F5" s="9"/>
      <c r="G5" s="29"/>
      <c r="H5" s="56" t="s">
        <v>6</v>
      </c>
      <c r="I5" s="56" t="s">
        <v>2086</v>
      </c>
      <c r="J5" s="55"/>
      <c r="K5" s="55"/>
      <c r="L5" s="55"/>
    </row>
    <row r="6" spans="1:12" ht="24.95" customHeight="1" x14ac:dyDescent="0.25">
      <c r="A6" s="4" t="s">
        <v>2352</v>
      </c>
      <c r="B6" s="7">
        <v>150</v>
      </c>
      <c r="C6" s="6" t="s">
        <v>11</v>
      </c>
      <c r="D6" s="6" t="s">
        <v>16</v>
      </c>
      <c r="E6" s="3" t="s">
        <v>0</v>
      </c>
      <c r="F6" s="9" t="s">
        <v>2356</v>
      </c>
      <c r="G6" s="29"/>
      <c r="H6" s="56" t="s">
        <v>0</v>
      </c>
      <c r="I6" s="56"/>
      <c r="J6" s="55"/>
      <c r="K6" s="55"/>
      <c r="L6" s="55"/>
    </row>
    <row r="7" spans="1:12" ht="24.95" customHeight="1" x14ac:dyDescent="0.25">
      <c r="A7" s="4" t="s">
        <v>479</v>
      </c>
      <c r="B7" s="7">
        <v>150</v>
      </c>
      <c r="C7" s="6" t="s">
        <v>11</v>
      </c>
      <c r="D7" s="6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ht="24.95" customHeight="1" x14ac:dyDescent="0.25">
      <c r="A8" s="4" t="s">
        <v>2353</v>
      </c>
      <c r="B8" s="17">
        <v>150</v>
      </c>
      <c r="C8" s="6" t="s">
        <v>11</v>
      </c>
      <c r="D8" s="6" t="s">
        <v>16</v>
      </c>
      <c r="E8" s="3" t="s">
        <v>5</v>
      </c>
      <c r="F8" s="16"/>
      <c r="G8" s="30"/>
      <c r="H8" s="56" t="s">
        <v>32</v>
      </c>
      <c r="I8" s="58"/>
      <c r="J8" s="55"/>
      <c r="K8" s="55"/>
      <c r="L8" s="55"/>
    </row>
    <row r="9" spans="1:12" ht="24.95" customHeight="1" x14ac:dyDescent="0.25">
      <c r="A9" s="8" t="s">
        <v>2354</v>
      </c>
      <c r="B9" s="23">
        <v>150</v>
      </c>
      <c r="C9" s="54" t="s">
        <v>11</v>
      </c>
      <c r="D9" s="6" t="s">
        <v>16</v>
      </c>
      <c r="E9" s="3" t="s">
        <v>5</v>
      </c>
      <c r="F9" s="16"/>
      <c r="G9" s="30"/>
      <c r="H9" s="93" t="s">
        <v>5</v>
      </c>
      <c r="I9" s="30"/>
      <c r="J9" s="55"/>
      <c r="K9" s="55"/>
      <c r="L9" s="55"/>
    </row>
    <row r="10" spans="1:12" s="70" customFormat="1" ht="24.95" customHeight="1" x14ac:dyDescent="0.25">
      <c r="A10" s="4" t="s">
        <v>2355</v>
      </c>
      <c r="B10" s="22">
        <v>100</v>
      </c>
      <c r="C10" s="6" t="s">
        <v>13</v>
      </c>
      <c r="D10" s="6" t="s">
        <v>4</v>
      </c>
      <c r="E10" s="3" t="s">
        <v>0</v>
      </c>
      <c r="F10" s="16"/>
      <c r="G10" s="68"/>
      <c r="H10" s="68"/>
      <c r="I10" s="68"/>
      <c r="J10" s="69"/>
      <c r="K10" s="69"/>
      <c r="L10" s="69"/>
    </row>
    <row r="11" spans="1:12" ht="24.95" customHeight="1" x14ac:dyDescent="0.25">
      <c r="A11" s="8" t="s">
        <v>1735</v>
      </c>
      <c r="B11" s="23">
        <v>150</v>
      </c>
      <c r="C11" s="54" t="s">
        <v>11</v>
      </c>
      <c r="D11" s="54" t="s">
        <v>16</v>
      </c>
      <c r="E11" s="25" t="s">
        <v>5</v>
      </c>
      <c r="F11" s="25"/>
      <c r="G11" s="30"/>
      <c r="H11" s="30"/>
      <c r="I11" s="30"/>
      <c r="J11" s="55"/>
      <c r="K11" s="55"/>
      <c r="L11" s="55"/>
    </row>
    <row r="12" spans="1:12" ht="24.95" customHeight="1" x14ac:dyDescent="0.25">
      <c r="A12" s="92" t="s">
        <v>2357</v>
      </c>
      <c r="B12" s="24">
        <v>150</v>
      </c>
      <c r="C12" s="52" t="s">
        <v>11</v>
      </c>
      <c r="D12" s="52" t="s">
        <v>16</v>
      </c>
      <c r="E12" s="10" t="s">
        <v>5</v>
      </c>
      <c r="F12" s="67" t="s">
        <v>2364</v>
      </c>
      <c r="G12" s="30"/>
      <c r="H12" s="30"/>
      <c r="I12" s="30"/>
      <c r="J12" s="55"/>
      <c r="K12" s="55"/>
      <c r="L12" s="55"/>
    </row>
    <row r="13" spans="1:12" s="82" customFormat="1" ht="24.95" customHeight="1" x14ac:dyDescent="0.25">
      <c r="A13" s="8" t="s">
        <v>2358</v>
      </c>
      <c r="B13" s="23">
        <v>100</v>
      </c>
      <c r="C13" s="54" t="s">
        <v>13</v>
      </c>
      <c r="D13" s="54" t="s">
        <v>16</v>
      </c>
      <c r="E13" s="25" t="s">
        <v>0</v>
      </c>
      <c r="F13" s="25"/>
      <c r="G13" s="80"/>
      <c r="H13" s="80"/>
      <c r="I13" s="80"/>
      <c r="J13" s="81"/>
      <c r="K13" s="81"/>
      <c r="L13" s="81"/>
    </row>
    <row r="14" spans="1:12" s="70" customFormat="1" ht="24.95" customHeight="1" x14ac:dyDescent="0.25">
      <c r="A14" s="84" t="s">
        <v>2359</v>
      </c>
      <c r="B14" s="22">
        <v>150</v>
      </c>
      <c r="C14" s="6" t="s">
        <v>11</v>
      </c>
      <c r="D14" s="6" t="s">
        <v>16</v>
      </c>
      <c r="E14" s="3" t="s">
        <v>2</v>
      </c>
      <c r="F14" s="3"/>
      <c r="G14" s="68"/>
      <c r="H14" s="68"/>
      <c r="I14" s="68"/>
      <c r="J14" s="69"/>
      <c r="K14" s="69"/>
      <c r="L14" s="69"/>
    </row>
    <row r="15" spans="1:12" ht="24.95" customHeight="1" x14ac:dyDescent="0.25">
      <c r="A15" s="4" t="s">
        <v>2360</v>
      </c>
      <c r="B15" s="7">
        <v>150</v>
      </c>
      <c r="C15" s="6" t="s">
        <v>11</v>
      </c>
      <c r="D15" s="6" t="s">
        <v>16</v>
      </c>
      <c r="E15" s="3" t="s">
        <v>2</v>
      </c>
      <c r="F15" s="3"/>
      <c r="G15" s="30"/>
      <c r="H15" s="30"/>
      <c r="I15" s="30"/>
      <c r="J15" s="55"/>
      <c r="K15" s="55"/>
      <c r="L15" s="55"/>
    </row>
    <row r="16" spans="1:12" ht="24.95" customHeight="1" x14ac:dyDescent="0.25">
      <c r="A16" s="4" t="s">
        <v>1641</v>
      </c>
      <c r="B16" s="7">
        <v>100</v>
      </c>
      <c r="C16" s="6" t="s">
        <v>13</v>
      </c>
      <c r="D16" s="6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9" ht="24.95" customHeight="1" x14ac:dyDescent="0.25">
      <c r="A17" s="4" t="s">
        <v>2361</v>
      </c>
      <c r="B17" s="7">
        <v>100</v>
      </c>
      <c r="C17" s="6" t="s">
        <v>13</v>
      </c>
      <c r="D17" s="6" t="s">
        <v>16</v>
      </c>
      <c r="E17" s="3" t="s">
        <v>0</v>
      </c>
      <c r="F17" s="3"/>
      <c r="I17" s="29"/>
    </row>
    <row r="18" spans="1:9" ht="24.95" customHeight="1" x14ac:dyDescent="0.25">
      <c r="A18" s="4" t="s">
        <v>2362</v>
      </c>
      <c r="B18" s="7">
        <v>100</v>
      </c>
      <c r="C18" s="6" t="s">
        <v>13</v>
      </c>
      <c r="D18" s="6" t="s">
        <v>16</v>
      </c>
      <c r="E18" s="3" t="s">
        <v>0</v>
      </c>
      <c r="F18" s="3"/>
      <c r="I18" s="29"/>
    </row>
    <row r="19" spans="1:9" ht="24.95" customHeight="1" x14ac:dyDescent="0.25">
      <c r="A19" s="8" t="s">
        <v>2363</v>
      </c>
      <c r="B19" s="12">
        <v>100</v>
      </c>
      <c r="C19" s="54" t="s">
        <v>13</v>
      </c>
      <c r="D19" s="54" t="s">
        <v>16</v>
      </c>
      <c r="E19" s="3" t="s">
        <v>0</v>
      </c>
      <c r="F19" s="25"/>
      <c r="I19" s="29"/>
    </row>
    <row r="20" spans="1:9" ht="24.95" customHeight="1" x14ac:dyDescent="0.25">
      <c r="A20" s="14" t="s">
        <v>2365</v>
      </c>
      <c r="B20" s="17">
        <v>100</v>
      </c>
      <c r="C20" s="96" t="s">
        <v>13</v>
      </c>
      <c r="D20" s="96" t="s">
        <v>16</v>
      </c>
      <c r="E20" s="97" t="s">
        <v>0</v>
      </c>
      <c r="F20" s="94"/>
      <c r="I20" s="29"/>
    </row>
    <row r="21" spans="1:9" ht="24.95" customHeight="1" x14ac:dyDescent="0.25">
      <c r="A21" s="4" t="s">
        <v>2366</v>
      </c>
      <c r="B21" s="7">
        <v>150</v>
      </c>
      <c r="C21" s="6" t="s">
        <v>11</v>
      </c>
      <c r="D21" s="6" t="s">
        <v>16</v>
      </c>
      <c r="E21" s="3" t="s">
        <v>2</v>
      </c>
      <c r="F21" s="25"/>
      <c r="I21" s="29"/>
    </row>
    <row r="22" spans="1:9" ht="24.95" customHeight="1" x14ac:dyDescent="0.25">
      <c r="A22" s="4" t="s">
        <v>2367</v>
      </c>
      <c r="B22" s="7">
        <v>100</v>
      </c>
      <c r="C22" s="6" t="s">
        <v>13</v>
      </c>
      <c r="D22" s="6" t="s">
        <v>16</v>
      </c>
      <c r="E22" s="3" t="s">
        <v>0</v>
      </c>
      <c r="F22" s="25"/>
      <c r="I22" s="29"/>
    </row>
    <row r="23" spans="1:9" ht="24.95" customHeight="1" x14ac:dyDescent="0.25">
      <c r="A23" s="4" t="s">
        <v>2368</v>
      </c>
      <c r="B23" s="7">
        <v>150</v>
      </c>
      <c r="C23" s="6" t="s">
        <v>11</v>
      </c>
      <c r="D23" s="6" t="s">
        <v>16</v>
      </c>
      <c r="E23" s="3" t="s">
        <v>2</v>
      </c>
      <c r="F23" s="2"/>
      <c r="I23" s="29"/>
    </row>
    <row r="24" spans="1:9" ht="24.95" customHeight="1" x14ac:dyDescent="0.25">
      <c r="A24" s="4" t="s">
        <v>2369</v>
      </c>
      <c r="B24" s="7">
        <v>150</v>
      </c>
      <c r="C24" s="6" t="s">
        <v>11</v>
      </c>
      <c r="D24" s="6" t="s">
        <v>16</v>
      </c>
      <c r="E24" s="3" t="s">
        <v>2</v>
      </c>
      <c r="F24" s="2"/>
      <c r="I24" s="29"/>
    </row>
    <row r="25" spans="1:9" ht="24.95" customHeight="1" x14ac:dyDescent="0.25">
      <c r="A25" s="8" t="s">
        <v>2370</v>
      </c>
      <c r="B25" s="7">
        <v>100</v>
      </c>
      <c r="C25" s="6" t="s">
        <v>13</v>
      </c>
      <c r="D25" s="6" t="s">
        <v>16</v>
      </c>
      <c r="E25" s="3" t="s">
        <v>0</v>
      </c>
      <c r="F25" s="2"/>
    </row>
    <row r="26" spans="1:9" ht="24.95" customHeight="1" x14ac:dyDescent="0.25">
      <c r="A26" s="4" t="s">
        <v>2371</v>
      </c>
      <c r="B26" s="7">
        <v>100</v>
      </c>
      <c r="C26" s="6" t="s">
        <v>13</v>
      </c>
      <c r="D26" s="6" t="s">
        <v>4</v>
      </c>
      <c r="E26" s="3" t="s">
        <v>0</v>
      </c>
      <c r="F26" s="2"/>
    </row>
    <row r="27" spans="1:9" ht="24.95" customHeight="1" x14ac:dyDescent="0.25">
      <c r="A27" s="4" t="s">
        <v>2372</v>
      </c>
      <c r="B27" s="7">
        <v>100</v>
      </c>
      <c r="C27" s="6" t="s">
        <v>13</v>
      </c>
      <c r="D27" s="6" t="s">
        <v>16</v>
      </c>
      <c r="E27" s="3" t="s">
        <v>0</v>
      </c>
      <c r="F27" s="2"/>
    </row>
    <row r="28" spans="1:9" ht="24.95" customHeight="1" x14ac:dyDescent="0.25">
      <c r="A28" s="15"/>
      <c r="B28" s="7"/>
      <c r="C28" s="6"/>
      <c r="D28" s="6"/>
      <c r="E28" s="3"/>
      <c r="F28" s="2"/>
    </row>
    <row r="29" spans="1:9" ht="24.95" customHeight="1" x14ac:dyDescent="0.25">
      <c r="A29" s="15"/>
      <c r="B29" s="7"/>
      <c r="C29" s="6"/>
      <c r="D29" s="6"/>
      <c r="E29" s="3"/>
      <c r="F29" s="2"/>
    </row>
    <row r="30" spans="1:9" ht="24.95" customHeight="1" x14ac:dyDescent="0.25">
      <c r="A30" s="5"/>
      <c r="B30" s="7"/>
      <c r="C30" s="6"/>
      <c r="D30" s="6"/>
      <c r="E30" s="3"/>
      <c r="F30" s="2"/>
    </row>
    <row r="31" spans="1:9" ht="24.95" customHeight="1" x14ac:dyDescent="0.25">
      <c r="A31" s="5"/>
      <c r="B31" s="7"/>
      <c r="C31" s="6"/>
      <c r="D31" s="6"/>
      <c r="E31" s="3"/>
      <c r="F31" s="2"/>
    </row>
    <row r="32" spans="1:9" ht="24.95" customHeight="1" x14ac:dyDescent="0.25">
      <c r="A32" s="5"/>
      <c r="B32" s="7"/>
      <c r="C32" s="6"/>
      <c r="D32" s="6"/>
      <c r="E32" s="3"/>
      <c r="F32" s="2"/>
    </row>
    <row r="33" spans="1:6" ht="24.95" customHeight="1" x14ac:dyDescent="0.25">
      <c r="A33" s="5"/>
      <c r="B33" s="7"/>
      <c r="C33" s="6"/>
      <c r="D33" s="6"/>
      <c r="E33" s="3"/>
      <c r="F33" s="2"/>
    </row>
    <row r="34" spans="1:6" ht="24.95" customHeight="1" x14ac:dyDescent="0.25">
      <c r="A34" s="5"/>
      <c r="B34" s="7"/>
      <c r="C34" s="6"/>
      <c r="D34" s="6"/>
      <c r="E34" s="3"/>
      <c r="F34" s="2"/>
    </row>
    <row r="35" spans="1:6" ht="24.95" customHeight="1" x14ac:dyDescent="0.25">
      <c r="A35" s="5"/>
      <c r="B35" s="7"/>
      <c r="C35" s="6"/>
      <c r="D35" s="6"/>
      <c r="E35" s="3"/>
      <c r="F35" s="2"/>
    </row>
    <row r="36" spans="1:6" ht="24.95" customHeight="1" x14ac:dyDescent="0.25">
      <c r="A36" s="5"/>
      <c r="B36" s="7"/>
      <c r="C36" s="6"/>
      <c r="D36" s="6"/>
      <c r="E36" s="3"/>
      <c r="F36" s="2"/>
    </row>
    <row r="37" spans="1:6" ht="24.95" customHeight="1" x14ac:dyDescent="0.25">
      <c r="A37" s="5"/>
      <c r="B37" s="7"/>
      <c r="C37" s="6"/>
      <c r="D37" s="6"/>
      <c r="E37" s="3"/>
      <c r="F37" s="2"/>
    </row>
    <row r="38" spans="1:6" ht="24.95" customHeight="1" x14ac:dyDescent="0.25">
      <c r="A38" s="5"/>
      <c r="B38" s="7"/>
      <c r="C38" s="6"/>
      <c r="D38" s="6"/>
      <c r="E38" s="3"/>
      <c r="F38" s="2"/>
    </row>
    <row r="39" spans="1:6" ht="24.95" customHeight="1" x14ac:dyDescent="0.25">
      <c r="A39" s="5"/>
      <c r="B39" s="7"/>
      <c r="C39" s="6"/>
      <c r="D39" s="6"/>
      <c r="E39" s="3"/>
      <c r="F39" s="2"/>
    </row>
    <row r="40" spans="1:6" ht="24.95" customHeight="1" x14ac:dyDescent="0.25">
      <c r="A40" s="5"/>
      <c r="B40" s="7"/>
      <c r="C40" s="6"/>
      <c r="D40" s="6"/>
      <c r="E40" s="3"/>
      <c r="F40" s="2"/>
    </row>
    <row r="41" spans="1:6" ht="24.95" customHeight="1" x14ac:dyDescent="0.25">
      <c r="A41" s="5"/>
      <c r="B41" s="7"/>
      <c r="C41" s="6"/>
      <c r="D41" s="6"/>
      <c r="E41" s="3"/>
      <c r="F41" s="2"/>
    </row>
    <row r="42" spans="1:6" ht="24.95" customHeight="1" x14ac:dyDescent="0.25">
      <c r="A42" s="4"/>
      <c r="B42" s="7"/>
      <c r="C42" s="19"/>
      <c r="D42" s="6"/>
      <c r="E42" s="3"/>
      <c r="F42" s="2"/>
    </row>
    <row r="43" spans="1:6" ht="24.95" customHeight="1" x14ac:dyDescent="0.25">
      <c r="A43" s="75"/>
      <c r="B43" s="7"/>
      <c r="C43" s="19"/>
      <c r="D43" s="6"/>
      <c r="E43" s="3"/>
      <c r="F43" s="3"/>
    </row>
    <row r="44" spans="1:6" ht="24.95" customHeight="1" x14ac:dyDescent="0.25">
      <c r="A44" s="4"/>
      <c r="B44" s="17"/>
      <c r="C44" s="6"/>
      <c r="D44" s="6"/>
      <c r="E44" s="3"/>
      <c r="F44" s="25"/>
    </row>
    <row r="45" spans="1:6" ht="24.95" customHeight="1" x14ac:dyDescent="0.25">
      <c r="A45" s="4"/>
      <c r="B45" s="12"/>
      <c r="C45" s="19"/>
      <c r="D45" s="6"/>
      <c r="E45" s="3"/>
      <c r="F45" s="2"/>
    </row>
    <row r="46" spans="1:6" ht="24.95" customHeight="1" x14ac:dyDescent="0.25">
      <c r="A46" s="4"/>
      <c r="B46" s="7"/>
      <c r="C46" s="19"/>
      <c r="D46" s="6"/>
      <c r="E46" s="3"/>
      <c r="F46" s="2"/>
    </row>
    <row r="47" spans="1:6" ht="24.95" customHeight="1" x14ac:dyDescent="0.25">
      <c r="A47" s="33"/>
      <c r="B47" s="7"/>
      <c r="C47" s="19"/>
      <c r="D47" s="6"/>
      <c r="E47" s="3"/>
      <c r="F47" s="2"/>
    </row>
    <row r="48" spans="1:6" ht="24.95" customHeight="1" x14ac:dyDescent="0.25">
      <c r="A48" s="4"/>
      <c r="B48" s="7"/>
      <c r="C48" s="19"/>
      <c r="D48" s="6"/>
      <c r="E48" s="3"/>
      <c r="F48" s="2"/>
    </row>
    <row r="49" spans="1:6" ht="24.95" customHeight="1" x14ac:dyDescent="0.25">
      <c r="A49" s="8"/>
      <c r="B49" s="90"/>
      <c r="C49" s="91"/>
      <c r="D49" s="6"/>
      <c r="E49" s="3"/>
      <c r="F49" s="2"/>
    </row>
    <row r="50" spans="1:6" ht="24.95" customHeight="1" x14ac:dyDescent="0.25">
      <c r="A50" s="64" t="s">
        <v>10</v>
      </c>
      <c r="B50" s="64">
        <f>COUNTIF($C$3:$C$49,H1)</f>
        <v>0</v>
      </c>
      <c r="C50" s="65">
        <f>SUMIF($C$3:$C$49,H1,$B$3:$B$49)</f>
        <v>0</v>
      </c>
      <c r="D50" s="64"/>
      <c r="E50" s="64" t="s">
        <v>19</v>
      </c>
      <c r="F50" s="65">
        <f>SUMIF($D$3:$D$42,I1,$B$3:$B$42)</f>
        <v>2950</v>
      </c>
    </row>
    <row r="51" spans="1:6" ht="24.95" customHeight="1" x14ac:dyDescent="0.25">
      <c r="A51" s="35" t="s">
        <v>11</v>
      </c>
      <c r="B51" s="35">
        <f>COUNTIF($C$3:$C$49,H2)</f>
        <v>13</v>
      </c>
      <c r="C51" s="36">
        <f>SUMIF($C$3:$C$49,H2,$B$3:$B$49)</f>
        <v>1950</v>
      </c>
      <c r="D51" s="35"/>
      <c r="E51" s="35" t="s">
        <v>18</v>
      </c>
      <c r="F51" s="36">
        <f>SUMIF($D$3:$D$42,I2,$B$3:$B$42)</f>
        <v>200</v>
      </c>
    </row>
    <row r="52" spans="1:6" ht="24.95" customHeight="1" x14ac:dyDescent="0.25">
      <c r="A52" s="35" t="s">
        <v>29</v>
      </c>
      <c r="B52" s="35">
        <f>COUNTIF($C$3:$C$49,H3)</f>
        <v>12</v>
      </c>
      <c r="C52" s="36">
        <f>SUMIF($C$3:$C$49,H3,$B$3:$B$49)</f>
        <v>1200</v>
      </c>
      <c r="D52" s="35"/>
      <c r="E52" s="37" t="s">
        <v>27</v>
      </c>
      <c r="F52" s="36">
        <f>SUMIF($D$3:$D$42,I4,$B$3:$B$42)</f>
        <v>0</v>
      </c>
    </row>
    <row r="53" spans="1:6" ht="24.95" customHeight="1" x14ac:dyDescent="0.25">
      <c r="A53" s="35" t="s">
        <v>8</v>
      </c>
      <c r="B53" s="35">
        <f>COUNTIF($C$3:$C$49,H4)</f>
        <v>0</v>
      </c>
      <c r="C53" s="36">
        <f>SUMIF($C$3:$C$49,H4,$B$3:$B$49)</f>
        <v>0</v>
      </c>
      <c r="D53" s="35"/>
      <c r="E53" s="35" t="s">
        <v>21</v>
      </c>
      <c r="F53" s="36">
        <f>SUM(B52*140-C52+B53*120)</f>
        <v>480</v>
      </c>
    </row>
    <row r="54" spans="1:6" ht="24.95" customHeight="1" x14ac:dyDescent="0.25">
      <c r="A54" s="35" t="s">
        <v>7</v>
      </c>
      <c r="B54" s="35">
        <f>COUNTIF($C$3:$C$49,H5)</f>
        <v>0</v>
      </c>
      <c r="C54" s="36">
        <f>SUMIF($C$3:$C$49,H5,$B$3:$B$49)</f>
        <v>0</v>
      </c>
      <c r="D54" s="35"/>
      <c r="E54" s="35" t="s">
        <v>20</v>
      </c>
      <c r="F54" s="36">
        <f>SUM(F51+F53)</f>
        <v>680</v>
      </c>
    </row>
    <row r="55" spans="1:6" ht="24.95" customHeight="1" x14ac:dyDescent="0.25">
      <c r="A55" s="38" t="s">
        <v>23</v>
      </c>
      <c r="B55" s="38">
        <f>SUM(B50:B54)</f>
        <v>25</v>
      </c>
      <c r="C55" s="39">
        <f>SUM(C50:C54)</f>
        <v>3150</v>
      </c>
      <c r="D55" s="38"/>
      <c r="E55" s="40" t="s">
        <v>30</v>
      </c>
      <c r="F55" s="41">
        <f>SUM(C55+F53)</f>
        <v>3630</v>
      </c>
    </row>
    <row r="56" spans="1:6" ht="24.95" customHeight="1" x14ac:dyDescent="0.25">
      <c r="A56" s="35" t="s">
        <v>25</v>
      </c>
      <c r="B56" s="38">
        <f>COUNTIF($E$3:$E$49,H6)</f>
        <v>13</v>
      </c>
      <c r="C56" s="293"/>
      <c r="D56" s="293"/>
      <c r="E56" s="293"/>
      <c r="F56" s="293"/>
    </row>
    <row r="57" spans="1:6" ht="24.95" customHeight="1" x14ac:dyDescent="0.25">
      <c r="A57" s="35" t="s">
        <v>31</v>
      </c>
      <c r="B57" s="38">
        <f>COUNTIF(E3:E49,#REF!)</f>
        <v>0</v>
      </c>
      <c r="C57" s="293"/>
      <c r="D57" s="293"/>
      <c r="E57" s="293"/>
      <c r="F57" s="293"/>
    </row>
    <row r="58" spans="1:6" ht="24.95" customHeight="1" x14ac:dyDescent="0.25">
      <c r="A58" s="35" t="s">
        <v>33</v>
      </c>
      <c r="B58" s="38">
        <f>COUNTIF(E3:E49,H8)</f>
        <v>0</v>
      </c>
      <c r="C58" s="293"/>
      <c r="D58" s="293"/>
      <c r="E58" s="293"/>
      <c r="F58" s="293"/>
    </row>
    <row r="59" spans="1:6" ht="24.95" customHeight="1" x14ac:dyDescent="0.25">
      <c r="A59" s="35" t="s">
        <v>24</v>
      </c>
      <c r="B59" s="38">
        <f>COUNTIF($E$3:$E$49,H7)</f>
        <v>8</v>
      </c>
      <c r="C59" s="293"/>
      <c r="D59" s="293"/>
      <c r="E59" s="293"/>
      <c r="F59" s="293"/>
    </row>
    <row r="60" spans="1:6" ht="24.95" customHeight="1" x14ac:dyDescent="0.25">
      <c r="A60" s="35" t="s">
        <v>26</v>
      </c>
      <c r="B60" s="38">
        <f>COUNTIF($E$3:$E$49,#REF!)</f>
        <v>0</v>
      </c>
      <c r="C60" s="293"/>
      <c r="D60" s="293"/>
      <c r="E60" s="293"/>
      <c r="F60" s="293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C3:C49">
      <formula1>$H$1:$H$5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E3:E49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opLeftCell="A34" workbookViewId="0">
      <selection activeCell="E55" sqref="E55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7" width="0.140625" hidden="1" customWidth="1"/>
    <col min="8" max="8" width="19.85546875" hidden="1" customWidth="1"/>
    <col min="9" max="9" width="31" hidden="1" customWidth="1"/>
  </cols>
  <sheetData>
    <row r="1" spans="1:11" ht="26.25" x14ac:dyDescent="0.4">
      <c r="A1" s="289" t="s">
        <v>72</v>
      </c>
      <c r="B1" s="290"/>
      <c r="C1" s="290"/>
      <c r="D1" s="290"/>
      <c r="E1" s="291">
        <v>43451</v>
      </c>
      <c r="F1" s="292"/>
      <c r="G1" s="32"/>
      <c r="H1" s="32" t="s">
        <v>12</v>
      </c>
      <c r="I1" s="32" t="s">
        <v>16</v>
      </c>
    </row>
    <row r="2" spans="1:11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32" t="s">
        <v>11</v>
      </c>
      <c r="I2" s="32" t="s">
        <v>4</v>
      </c>
    </row>
    <row r="3" spans="1:11" x14ac:dyDescent="0.25">
      <c r="A3" s="5" t="s">
        <v>233</v>
      </c>
      <c r="B3" s="22">
        <v>120</v>
      </c>
      <c r="C3" s="19" t="s">
        <v>11</v>
      </c>
      <c r="D3" s="19" t="s">
        <v>16</v>
      </c>
      <c r="E3" s="3" t="s">
        <v>2</v>
      </c>
      <c r="F3" s="9"/>
      <c r="G3" s="29"/>
      <c r="H3" s="32" t="s">
        <v>13</v>
      </c>
      <c r="I3" s="32" t="s">
        <v>17</v>
      </c>
    </row>
    <row r="4" spans="1:11" x14ac:dyDescent="0.25">
      <c r="A4" s="4" t="s">
        <v>234</v>
      </c>
      <c r="B4" s="22">
        <v>90</v>
      </c>
      <c r="C4" s="19" t="s">
        <v>13</v>
      </c>
      <c r="D4" s="19" t="s">
        <v>16</v>
      </c>
      <c r="E4" s="3" t="s">
        <v>0</v>
      </c>
      <c r="F4" s="9"/>
      <c r="G4" s="29"/>
      <c r="H4" s="32" t="s">
        <v>8</v>
      </c>
      <c r="I4" s="32" t="s">
        <v>22</v>
      </c>
    </row>
    <row r="5" spans="1:11" x14ac:dyDescent="0.25">
      <c r="A5" s="4" t="s">
        <v>235</v>
      </c>
      <c r="B5" s="22">
        <v>0</v>
      </c>
      <c r="C5" s="19" t="s">
        <v>8</v>
      </c>
      <c r="D5" s="19" t="s">
        <v>17</v>
      </c>
      <c r="E5" s="3" t="s">
        <v>0</v>
      </c>
      <c r="F5" s="9"/>
      <c r="G5" s="29"/>
      <c r="H5" s="32" t="s">
        <v>6</v>
      </c>
      <c r="I5" s="32"/>
    </row>
    <row r="6" spans="1:11" x14ac:dyDescent="0.25">
      <c r="A6" s="4" t="s">
        <v>236</v>
      </c>
      <c r="B6" s="7">
        <v>90</v>
      </c>
      <c r="C6" s="19" t="s">
        <v>13</v>
      </c>
      <c r="D6" s="19" t="s">
        <v>16</v>
      </c>
      <c r="E6" s="3" t="s">
        <v>0</v>
      </c>
      <c r="F6" s="9"/>
      <c r="G6" s="29"/>
      <c r="H6" s="32" t="s">
        <v>0</v>
      </c>
      <c r="I6" s="32"/>
    </row>
    <row r="7" spans="1:11" x14ac:dyDescent="0.25">
      <c r="A7" s="4" t="s">
        <v>237</v>
      </c>
      <c r="B7" s="7">
        <v>90</v>
      </c>
      <c r="C7" s="19" t="s">
        <v>13</v>
      </c>
      <c r="D7" s="19" t="s">
        <v>16</v>
      </c>
      <c r="E7" s="3"/>
      <c r="F7" s="9" t="s">
        <v>242</v>
      </c>
      <c r="G7" s="29"/>
      <c r="H7" s="32" t="s">
        <v>2</v>
      </c>
      <c r="I7" s="32"/>
    </row>
    <row r="8" spans="1:11" x14ac:dyDescent="0.25">
      <c r="A8" s="8" t="s">
        <v>238</v>
      </c>
      <c r="B8" s="12">
        <v>120</v>
      </c>
      <c r="C8" s="26" t="s">
        <v>11</v>
      </c>
      <c r="D8" s="54" t="s">
        <v>16</v>
      </c>
      <c r="E8" s="25" t="s">
        <v>2</v>
      </c>
      <c r="F8" s="9"/>
      <c r="G8" s="29"/>
      <c r="H8" s="32" t="s">
        <v>5</v>
      </c>
      <c r="I8" s="32"/>
    </row>
    <row r="9" spans="1:11" x14ac:dyDescent="0.25">
      <c r="A9" s="8" t="s">
        <v>239</v>
      </c>
      <c r="B9" s="23">
        <v>120</v>
      </c>
      <c r="C9" s="26" t="s">
        <v>11</v>
      </c>
      <c r="D9" s="26" t="s">
        <v>16</v>
      </c>
      <c r="E9" s="25" t="s">
        <v>5</v>
      </c>
      <c r="F9" s="9"/>
      <c r="G9" s="29"/>
      <c r="H9" s="32" t="s">
        <v>31</v>
      </c>
      <c r="I9" s="29"/>
    </row>
    <row r="10" spans="1:11" x14ac:dyDescent="0.25">
      <c r="A10" s="14" t="s">
        <v>240</v>
      </c>
      <c r="B10" s="17">
        <v>120</v>
      </c>
      <c r="C10" s="19" t="s">
        <v>11</v>
      </c>
      <c r="D10" s="19" t="s">
        <v>16</v>
      </c>
      <c r="E10" s="3" t="s">
        <v>2</v>
      </c>
      <c r="F10" s="9"/>
      <c r="G10" s="30"/>
      <c r="H10" s="32" t="s">
        <v>32</v>
      </c>
      <c r="I10" s="30"/>
      <c r="J10" s="30"/>
      <c r="K10" s="30"/>
    </row>
    <row r="11" spans="1:11" x14ac:dyDescent="0.25">
      <c r="A11" s="8" t="s">
        <v>241</v>
      </c>
      <c r="B11" s="23">
        <v>120</v>
      </c>
      <c r="C11" s="54" t="s">
        <v>11</v>
      </c>
      <c r="D11" s="26" t="s">
        <v>16</v>
      </c>
      <c r="E11" s="25" t="s">
        <v>5</v>
      </c>
      <c r="F11" s="45"/>
      <c r="G11" s="30"/>
      <c r="H11" s="30"/>
      <c r="I11" s="30"/>
      <c r="J11" s="30"/>
      <c r="K11" s="30"/>
    </row>
    <row r="12" spans="1:11" x14ac:dyDescent="0.25">
      <c r="A12" s="4" t="s">
        <v>243</v>
      </c>
      <c r="B12" s="22">
        <v>120</v>
      </c>
      <c r="C12" s="19" t="s">
        <v>11</v>
      </c>
      <c r="D12" s="19" t="s">
        <v>16</v>
      </c>
      <c r="E12" s="3" t="s">
        <v>2</v>
      </c>
      <c r="F12" s="16"/>
      <c r="G12" s="30"/>
      <c r="H12" s="31"/>
      <c r="I12" s="30"/>
      <c r="J12" s="30"/>
      <c r="K12" s="30"/>
    </row>
    <row r="13" spans="1:11" x14ac:dyDescent="0.25">
      <c r="A13" s="4" t="s">
        <v>244</v>
      </c>
      <c r="B13" s="22">
        <v>120</v>
      </c>
      <c r="C13" s="6" t="s">
        <v>11</v>
      </c>
      <c r="D13" s="6" t="s">
        <v>16</v>
      </c>
      <c r="E13" s="3" t="s">
        <v>2</v>
      </c>
      <c r="F13" s="3"/>
      <c r="G13" s="30"/>
      <c r="H13" s="30"/>
      <c r="I13" s="30"/>
      <c r="J13" s="30"/>
      <c r="K13" s="30"/>
    </row>
    <row r="14" spans="1:11" x14ac:dyDescent="0.25">
      <c r="A14" s="13" t="s">
        <v>245</v>
      </c>
      <c r="B14" s="24">
        <v>120</v>
      </c>
      <c r="C14" s="52" t="s">
        <v>11</v>
      </c>
      <c r="D14" s="52" t="s">
        <v>16</v>
      </c>
      <c r="E14" s="10" t="s">
        <v>2</v>
      </c>
      <c r="F14" s="10"/>
      <c r="G14" s="30"/>
      <c r="H14" s="30"/>
      <c r="I14" s="30"/>
      <c r="J14" s="30"/>
      <c r="K14" s="30"/>
    </row>
    <row r="15" spans="1:11" x14ac:dyDescent="0.25">
      <c r="A15" s="4" t="s">
        <v>246</v>
      </c>
      <c r="B15" s="22">
        <v>90</v>
      </c>
      <c r="C15" s="19" t="s">
        <v>13</v>
      </c>
      <c r="D15" s="19" t="s">
        <v>16</v>
      </c>
      <c r="E15" s="3" t="s">
        <v>0</v>
      </c>
      <c r="F15" s="20"/>
      <c r="G15" s="30"/>
      <c r="H15" s="30"/>
      <c r="I15" s="30"/>
      <c r="J15" s="30"/>
      <c r="K15" s="30"/>
    </row>
    <row r="16" spans="1:11" x14ac:dyDescent="0.25">
      <c r="A16" s="4" t="s">
        <v>247</v>
      </c>
      <c r="B16" s="7">
        <v>120</v>
      </c>
      <c r="C16" s="19" t="s">
        <v>11</v>
      </c>
      <c r="D16" s="19" t="s">
        <v>16</v>
      </c>
      <c r="E16" s="3" t="s">
        <v>2</v>
      </c>
      <c r="F16" s="3"/>
      <c r="G16" s="30"/>
      <c r="H16" s="30"/>
      <c r="I16" s="30"/>
      <c r="J16" s="30"/>
      <c r="K16" s="30"/>
    </row>
    <row r="17" spans="1:11" x14ac:dyDescent="0.25">
      <c r="A17" s="4" t="s">
        <v>248</v>
      </c>
      <c r="B17" s="22">
        <v>90</v>
      </c>
      <c r="C17" s="6" t="s">
        <v>13</v>
      </c>
      <c r="D17" s="6" t="s">
        <v>16</v>
      </c>
      <c r="E17" s="3" t="s">
        <v>0</v>
      </c>
      <c r="F17" s="2"/>
      <c r="G17" s="30"/>
      <c r="H17" s="30"/>
      <c r="I17" s="30"/>
      <c r="J17" s="30"/>
      <c r="K17" s="30"/>
    </row>
    <row r="18" spans="1:11" x14ac:dyDescent="0.25">
      <c r="A18" s="8" t="s">
        <v>249</v>
      </c>
      <c r="B18" s="12">
        <v>90</v>
      </c>
      <c r="C18" s="26" t="s">
        <v>13</v>
      </c>
      <c r="D18" s="26" t="s">
        <v>16</v>
      </c>
      <c r="E18" s="25" t="s">
        <v>0</v>
      </c>
      <c r="F18" s="25"/>
      <c r="G18" s="30"/>
      <c r="H18" s="30"/>
      <c r="I18" s="30"/>
      <c r="J18" s="30"/>
      <c r="K18" s="30"/>
    </row>
    <row r="19" spans="1:11" x14ac:dyDescent="0.25">
      <c r="A19" s="8" t="s">
        <v>252</v>
      </c>
      <c r="B19" s="12">
        <v>90</v>
      </c>
      <c r="C19" s="26" t="s">
        <v>13</v>
      </c>
      <c r="D19" s="26" t="s">
        <v>16</v>
      </c>
      <c r="E19" s="25" t="s">
        <v>0</v>
      </c>
      <c r="F19" s="25" t="s">
        <v>253</v>
      </c>
      <c r="G19" s="30"/>
      <c r="H19" s="30"/>
      <c r="I19" s="30"/>
      <c r="J19" s="30"/>
      <c r="K19" s="30"/>
    </row>
    <row r="20" spans="1:11" x14ac:dyDescent="0.25">
      <c r="A20" s="8" t="s">
        <v>254</v>
      </c>
      <c r="B20" s="12">
        <v>120</v>
      </c>
      <c r="C20" s="26" t="s">
        <v>11</v>
      </c>
      <c r="D20" s="26" t="s">
        <v>4</v>
      </c>
      <c r="E20" s="25" t="s">
        <v>5</v>
      </c>
      <c r="F20" s="25" t="s">
        <v>255</v>
      </c>
      <c r="G20" s="30"/>
      <c r="H20" s="30"/>
      <c r="I20" s="30"/>
      <c r="J20" s="30"/>
      <c r="K20" s="30"/>
    </row>
    <row r="21" spans="1:11" x14ac:dyDescent="0.25">
      <c r="A21" s="8"/>
      <c r="B21" s="12"/>
      <c r="C21" s="26"/>
      <c r="D21" s="26"/>
      <c r="E21" s="25"/>
      <c r="F21" s="25"/>
      <c r="G21" s="30"/>
      <c r="H21" s="30"/>
      <c r="I21" s="30"/>
      <c r="J21" s="30"/>
      <c r="K21" s="30"/>
    </row>
    <row r="22" spans="1:11" x14ac:dyDescent="0.25">
      <c r="A22" s="4"/>
      <c r="B22" s="17"/>
      <c r="C22" s="6"/>
      <c r="D22" s="6"/>
      <c r="E22" s="3"/>
      <c r="F22" s="3"/>
      <c r="G22" s="30"/>
      <c r="H22" s="30"/>
      <c r="I22" s="30"/>
      <c r="J22" s="30"/>
      <c r="K22" s="30"/>
    </row>
    <row r="23" spans="1:11" x14ac:dyDescent="0.25">
      <c r="A23" s="4"/>
      <c r="B23" s="7"/>
      <c r="C23" s="19"/>
      <c r="D23" s="19"/>
      <c r="E23" s="3"/>
      <c r="F23" s="2"/>
    </row>
    <row r="24" spans="1:11" x14ac:dyDescent="0.25">
      <c r="A24" s="4"/>
      <c r="B24" s="7"/>
      <c r="C24" s="19"/>
      <c r="D24" s="19"/>
      <c r="E24" s="3"/>
      <c r="F24" s="2"/>
    </row>
    <row r="25" spans="1:11" x14ac:dyDescent="0.25">
      <c r="A25" s="4"/>
      <c r="B25" s="7"/>
      <c r="C25" s="19"/>
      <c r="D25" s="19"/>
      <c r="E25" s="3"/>
      <c r="F25" s="2"/>
    </row>
    <row r="26" spans="1:11" x14ac:dyDescent="0.25">
      <c r="A26" s="4"/>
      <c r="B26" s="7"/>
      <c r="C26" s="19"/>
      <c r="D26" s="19"/>
      <c r="E26" s="3"/>
      <c r="F26" s="2"/>
    </row>
    <row r="27" spans="1:11" x14ac:dyDescent="0.25">
      <c r="A27" s="4"/>
      <c r="B27" s="7"/>
      <c r="C27" s="19"/>
      <c r="D27" s="19"/>
      <c r="E27" s="3"/>
      <c r="F27" s="2"/>
    </row>
    <row r="28" spans="1:11" x14ac:dyDescent="0.25">
      <c r="A28" s="4"/>
      <c r="B28" s="7"/>
      <c r="C28" s="19"/>
      <c r="D28" s="19"/>
      <c r="E28" s="3"/>
      <c r="F28" s="2"/>
    </row>
    <row r="29" spans="1:11" x14ac:dyDescent="0.25">
      <c r="A29" s="4"/>
      <c r="B29" s="7"/>
      <c r="C29" s="6"/>
      <c r="D29" s="6"/>
      <c r="E29" s="3"/>
      <c r="F29" s="2"/>
    </row>
    <row r="30" spans="1:11" x14ac:dyDescent="0.25">
      <c r="A30" s="4"/>
      <c r="B30" s="7"/>
      <c r="C30" s="19"/>
      <c r="D30" s="19"/>
      <c r="E30" s="3"/>
      <c r="F30" s="2"/>
    </row>
    <row r="31" spans="1:11" x14ac:dyDescent="0.25">
      <c r="A31" s="4"/>
      <c r="B31" s="7"/>
      <c r="C31" s="19"/>
      <c r="D31" s="19"/>
      <c r="E31" s="3"/>
      <c r="F31" s="2"/>
    </row>
    <row r="32" spans="1:11" x14ac:dyDescent="0.25">
      <c r="A32" s="4"/>
      <c r="B32" s="7"/>
      <c r="C32" s="6"/>
      <c r="D32" s="6"/>
      <c r="E32" s="3"/>
      <c r="F32" s="2"/>
    </row>
    <row r="33" spans="1:6" x14ac:dyDescent="0.25">
      <c r="A33" s="8"/>
      <c r="B33" s="7"/>
      <c r="C33" s="6"/>
      <c r="D33" s="6"/>
      <c r="E33" s="3"/>
      <c r="F33" s="2"/>
    </row>
    <row r="34" spans="1:6" x14ac:dyDescent="0.25">
      <c r="A34" s="8"/>
      <c r="B34" s="7"/>
      <c r="C34" s="19"/>
      <c r="D34" s="19"/>
      <c r="E34" s="3"/>
      <c r="F34" s="2"/>
    </row>
    <row r="35" spans="1:6" x14ac:dyDescent="0.25">
      <c r="A35" s="4"/>
      <c r="B35" s="7"/>
      <c r="C35" s="19"/>
      <c r="D35" s="19"/>
      <c r="E35" s="3"/>
      <c r="F35" s="2"/>
    </row>
    <row r="36" spans="1:6" x14ac:dyDescent="0.25">
      <c r="A36" s="4"/>
      <c r="B36" s="7"/>
      <c r="C36" s="19"/>
      <c r="D36" s="19"/>
      <c r="E36" s="3"/>
      <c r="F36" s="2"/>
    </row>
    <row r="37" spans="1:6" x14ac:dyDescent="0.25">
      <c r="A37" s="15"/>
      <c r="B37" s="7"/>
      <c r="C37" s="19"/>
      <c r="D37" s="19"/>
      <c r="E37" s="3"/>
      <c r="F37" s="2"/>
    </row>
    <row r="38" spans="1:6" x14ac:dyDescent="0.25">
      <c r="A38" s="15"/>
      <c r="B38" s="7"/>
      <c r="C38" s="6"/>
      <c r="D38" s="6"/>
      <c r="E38" s="3"/>
      <c r="F38" s="2"/>
    </row>
    <row r="39" spans="1:6" x14ac:dyDescent="0.25">
      <c r="A39" s="5"/>
      <c r="B39" s="7"/>
      <c r="C39" s="19"/>
      <c r="D39" s="19"/>
      <c r="E39" s="3"/>
      <c r="F39" s="2"/>
    </row>
    <row r="40" spans="1:6" x14ac:dyDescent="0.25">
      <c r="A40" s="5"/>
      <c r="B40" s="7"/>
      <c r="C40" s="19"/>
      <c r="D40" s="19"/>
      <c r="E40" s="3"/>
      <c r="F40" s="2"/>
    </row>
    <row r="41" spans="1:6" x14ac:dyDescent="0.25">
      <c r="A41" s="5"/>
      <c r="B41" s="7"/>
      <c r="C41" s="19"/>
      <c r="D41" s="19"/>
      <c r="E41" s="3"/>
      <c r="F41" s="2"/>
    </row>
    <row r="42" spans="1:6" x14ac:dyDescent="0.25">
      <c r="A42" s="5"/>
      <c r="B42" s="7"/>
      <c r="C42" s="19"/>
      <c r="D42" s="19"/>
      <c r="E42" s="3"/>
      <c r="F42" s="2"/>
    </row>
    <row r="43" spans="1:6" x14ac:dyDescent="0.25">
      <c r="A43" s="5"/>
      <c r="B43" s="7"/>
      <c r="C43" s="19"/>
      <c r="D43" s="19"/>
      <c r="E43" s="3"/>
      <c r="F43" s="2"/>
    </row>
    <row r="44" spans="1:6" x14ac:dyDescent="0.25">
      <c r="A44" s="5"/>
      <c r="B44" s="7"/>
      <c r="C44" s="19"/>
      <c r="D44" s="19"/>
      <c r="E44" s="3"/>
      <c r="F44" s="2"/>
    </row>
    <row r="45" spans="1:6" x14ac:dyDescent="0.25">
      <c r="A45" s="5"/>
      <c r="B45" s="7"/>
      <c r="C45" s="19"/>
      <c r="D45" s="19"/>
      <c r="E45" s="3"/>
      <c r="F45" s="2"/>
    </row>
    <row r="46" spans="1:6" x14ac:dyDescent="0.25">
      <c r="A46" s="5"/>
      <c r="B46" s="7"/>
      <c r="C46" s="19"/>
      <c r="D46" s="19"/>
      <c r="E46" s="3"/>
      <c r="F46" s="2"/>
    </row>
    <row r="47" spans="1:6" x14ac:dyDescent="0.25">
      <c r="A47" s="5"/>
      <c r="B47" s="7"/>
      <c r="C47" s="19"/>
      <c r="D47" s="19"/>
      <c r="E47" s="3"/>
      <c r="F47" s="2"/>
    </row>
    <row r="48" spans="1:6" x14ac:dyDescent="0.25">
      <c r="A48" s="5"/>
      <c r="B48" s="7"/>
      <c r="C48" s="19"/>
      <c r="D48" s="19"/>
      <c r="E48" s="3"/>
      <c r="F48" s="2"/>
    </row>
    <row r="49" spans="1:6" x14ac:dyDescent="0.25">
      <c r="A49" s="5"/>
      <c r="B49" s="7"/>
      <c r="C49" s="19"/>
      <c r="D49" s="19"/>
      <c r="E49" s="3"/>
      <c r="F49" s="2"/>
    </row>
    <row r="50" spans="1:6" x14ac:dyDescent="0.25">
      <c r="A50" s="5"/>
      <c r="B50" s="7"/>
      <c r="C50" s="19"/>
      <c r="D50" s="19"/>
      <c r="E50" s="3"/>
      <c r="F50" s="2"/>
    </row>
    <row r="51" spans="1:6" x14ac:dyDescent="0.25">
      <c r="A51" s="5"/>
      <c r="B51" s="7"/>
      <c r="C51" s="19"/>
      <c r="D51" s="19"/>
      <c r="E51" s="3"/>
      <c r="F51" s="2"/>
    </row>
    <row r="52" spans="1:6" x14ac:dyDescent="0.25">
      <c r="A52" s="4"/>
      <c r="B52" s="7"/>
      <c r="C52" s="19"/>
      <c r="D52" s="19"/>
      <c r="E52" s="3"/>
      <c r="F52" s="2"/>
    </row>
    <row r="53" spans="1:6" x14ac:dyDescent="0.25">
      <c r="A53" s="44"/>
      <c r="B53" s="11"/>
      <c r="C53" s="27"/>
      <c r="D53" s="27"/>
      <c r="E53" s="10"/>
      <c r="F53" s="10"/>
    </row>
    <row r="54" spans="1:6" x14ac:dyDescent="0.25">
      <c r="A54" s="4" t="s">
        <v>250</v>
      </c>
      <c r="B54" s="12">
        <v>0</v>
      </c>
      <c r="C54" s="19" t="s">
        <v>6</v>
      </c>
      <c r="D54" s="19" t="s">
        <v>17</v>
      </c>
      <c r="E54" s="3" t="s">
        <v>2</v>
      </c>
      <c r="F54" s="2"/>
    </row>
    <row r="55" spans="1:6" x14ac:dyDescent="0.25">
      <c r="A55" s="4" t="s">
        <v>251</v>
      </c>
      <c r="B55" s="12">
        <v>0</v>
      </c>
      <c r="C55" s="19" t="s">
        <v>6</v>
      </c>
      <c r="D55" s="19" t="s">
        <v>17</v>
      </c>
      <c r="E55" s="3" t="s">
        <v>2</v>
      </c>
      <c r="F55" s="2"/>
    </row>
    <row r="56" spans="1:6" x14ac:dyDescent="0.25">
      <c r="A56" s="4"/>
      <c r="B56" s="7"/>
      <c r="C56" s="19"/>
      <c r="D56" s="19"/>
      <c r="E56" s="3"/>
      <c r="F56" s="2"/>
    </row>
    <row r="57" spans="1:6" x14ac:dyDescent="0.25">
      <c r="A57" s="33"/>
      <c r="B57" s="7"/>
      <c r="C57" s="19"/>
      <c r="D57" s="19"/>
      <c r="E57" s="3"/>
      <c r="F57" s="2"/>
    </row>
    <row r="58" spans="1:6" x14ac:dyDescent="0.25">
      <c r="A58" s="4"/>
      <c r="B58" s="7"/>
      <c r="C58" s="19"/>
      <c r="D58" s="19"/>
      <c r="E58" s="3"/>
      <c r="F58" s="2"/>
    </row>
    <row r="59" spans="1:6" x14ac:dyDescent="0.25">
      <c r="A59" s="8"/>
      <c r="B59" s="7"/>
      <c r="C59" s="19"/>
      <c r="D59" s="19"/>
      <c r="E59" s="3"/>
      <c r="F59" s="2"/>
    </row>
    <row r="60" spans="1:6" x14ac:dyDescent="0.25">
      <c r="A60" s="8"/>
      <c r="B60" s="7"/>
      <c r="C60" s="19"/>
      <c r="D60" s="19"/>
      <c r="E60" s="3"/>
      <c r="F60" s="2"/>
    </row>
    <row r="61" spans="1:6" ht="15" customHeight="1" x14ac:dyDescent="0.25">
      <c r="A61" s="35" t="s">
        <v>10</v>
      </c>
      <c r="B61" s="35">
        <f>COUNTIF($C$3:$C$60,H1)</f>
        <v>0</v>
      </c>
      <c r="C61" s="36">
        <f>SUMIF($C$3:$C$60,H1,$B$3:$B$60)</f>
        <v>0</v>
      </c>
      <c r="D61" s="35"/>
      <c r="E61" s="35" t="s">
        <v>19</v>
      </c>
      <c r="F61" s="36">
        <f>SUMIF($D$3:$D$52,I1,$B$3:$B$52)</f>
        <v>1710</v>
      </c>
    </row>
    <row r="62" spans="1:6" ht="15" customHeight="1" x14ac:dyDescent="0.25">
      <c r="A62" s="35" t="s">
        <v>11</v>
      </c>
      <c r="B62" s="35">
        <f>COUNTIF($C$3:$C$60,H2)</f>
        <v>10</v>
      </c>
      <c r="C62" s="36">
        <f>SUMIF($C$3:$C$60,H2,$B$3:$B$60)</f>
        <v>1200</v>
      </c>
      <c r="D62" s="35"/>
      <c r="E62" s="35" t="s">
        <v>18</v>
      </c>
      <c r="F62" s="36">
        <f>SUMIF($D$3:$D$52,I2,$B$3:$B$52)</f>
        <v>120</v>
      </c>
    </row>
    <row r="63" spans="1:6" ht="15" customHeight="1" x14ac:dyDescent="0.25">
      <c r="A63" s="35" t="s">
        <v>29</v>
      </c>
      <c r="B63" s="35">
        <f>COUNTIF($C$3:$C$60,H3)</f>
        <v>7</v>
      </c>
      <c r="C63" s="36">
        <f>SUMIF($C$3:$C$60,H3,$B$3:$B$60)</f>
        <v>630</v>
      </c>
      <c r="D63" s="35"/>
      <c r="E63" s="37" t="s">
        <v>27</v>
      </c>
      <c r="F63" s="36">
        <f>SUMIF($D$3:$D$52,I4,$B$3:$B$52)</f>
        <v>0</v>
      </c>
    </row>
    <row r="64" spans="1:6" ht="15" customHeight="1" x14ac:dyDescent="0.25">
      <c r="A64" s="35" t="s">
        <v>8</v>
      </c>
      <c r="B64" s="35">
        <f>COUNTIF($C$3:$C$60,H4)</f>
        <v>1</v>
      </c>
      <c r="C64" s="36">
        <f>SUMIF($C$3:$C$60,H4,$B$3:$B$60)</f>
        <v>0</v>
      </c>
      <c r="D64" s="35"/>
      <c r="E64" s="35" t="s">
        <v>21</v>
      </c>
      <c r="F64" s="36">
        <f>SUM(B63*30+B64*120)</f>
        <v>330</v>
      </c>
    </row>
    <row r="65" spans="1:6" x14ac:dyDescent="0.25">
      <c r="A65" s="35" t="s">
        <v>7</v>
      </c>
      <c r="B65" s="35">
        <f>COUNTIF($C$3:$C$60,H5)</f>
        <v>2</v>
      </c>
      <c r="C65" s="36">
        <f>SUMIF($C$3:$C$60,H5,$B$3:$B$60)</f>
        <v>0</v>
      </c>
      <c r="D65" s="35"/>
      <c r="E65" s="35" t="s">
        <v>20</v>
      </c>
      <c r="F65" s="36">
        <f>SUM(F62+F64)</f>
        <v>450</v>
      </c>
    </row>
    <row r="66" spans="1:6" x14ac:dyDescent="0.25">
      <c r="A66" s="38" t="s">
        <v>23</v>
      </c>
      <c r="B66" s="38">
        <f>SUM(B61:B65)</f>
        <v>20</v>
      </c>
      <c r="C66" s="39">
        <f>SUM(C61:C65)</f>
        <v>1830</v>
      </c>
      <c r="D66" s="38"/>
      <c r="E66" s="40" t="s">
        <v>30</v>
      </c>
      <c r="F66" s="41">
        <f>SUM(C66+F64)</f>
        <v>2160</v>
      </c>
    </row>
    <row r="67" spans="1:6" x14ac:dyDescent="0.25">
      <c r="A67" s="35" t="s">
        <v>25</v>
      </c>
      <c r="B67" s="38">
        <f>COUNTIF($E$3:$E$60,H6)</f>
        <v>7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0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9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3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3">
    <mergeCell ref="A1:D1"/>
    <mergeCell ref="E1:F1"/>
    <mergeCell ref="C67:F71"/>
  </mergeCells>
  <dataValidations count="3">
    <dataValidation type="list" allowBlank="1" showInputMessage="1" showErrorMessage="1" sqref="E3:E60">
      <formula1>$H$6:$H$10</formula1>
    </dataValidation>
    <dataValidation type="list" allowBlank="1" showInputMessage="1" showErrorMessage="1" sqref="D3:D60">
      <formula1>$I$1:$I$3</formula1>
    </dataValidation>
    <dataValidation type="list" allowBlank="1" showInputMessage="1" showErrorMessage="1" sqref="C3:C6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E1" sqref="E1:F1"/>
    </sheetView>
  </sheetViews>
  <sheetFormatPr defaultRowHeight="15" x14ac:dyDescent="0.25"/>
  <cols>
    <col min="1" max="1" width="41" customWidth="1"/>
    <col min="2" max="2" width="16.28515625" customWidth="1"/>
    <col min="3" max="3" width="18.85546875" customWidth="1"/>
    <col min="4" max="4" width="14.57031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2373</v>
      </c>
      <c r="F1" s="300"/>
      <c r="G1" s="32"/>
      <c r="H1" s="56" t="s">
        <v>12</v>
      </c>
      <c r="I1" s="56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39.950000000000003" customHeight="1" x14ac:dyDescent="0.3">
      <c r="A3" s="100" t="s">
        <v>2374</v>
      </c>
      <c r="B3" s="101">
        <v>150</v>
      </c>
      <c r="C3" s="102" t="s">
        <v>11</v>
      </c>
      <c r="D3" s="102" t="s">
        <v>4</v>
      </c>
      <c r="E3" s="103" t="s">
        <v>2</v>
      </c>
      <c r="F3" s="104"/>
      <c r="G3" s="29"/>
      <c r="H3" s="56" t="s">
        <v>13</v>
      </c>
      <c r="I3" s="56" t="s">
        <v>17</v>
      </c>
      <c r="J3" s="55"/>
      <c r="K3" s="55"/>
      <c r="L3" s="55"/>
    </row>
    <row r="4" spans="1:12" ht="39.950000000000003" customHeight="1" x14ac:dyDescent="0.3">
      <c r="A4" s="105" t="s">
        <v>2375</v>
      </c>
      <c r="B4" s="101">
        <v>100</v>
      </c>
      <c r="C4" s="102" t="s">
        <v>13</v>
      </c>
      <c r="D4" s="102" t="s">
        <v>16</v>
      </c>
      <c r="E4" s="103" t="s">
        <v>0</v>
      </c>
      <c r="F4" s="104"/>
      <c r="G4" s="29"/>
      <c r="H4" s="56" t="s">
        <v>8</v>
      </c>
      <c r="I4" s="56" t="s">
        <v>22</v>
      </c>
      <c r="J4" s="55"/>
      <c r="K4" s="55"/>
      <c r="L4" s="55"/>
    </row>
    <row r="5" spans="1:12" ht="39.950000000000003" customHeight="1" x14ac:dyDescent="0.3">
      <c r="A5" s="105" t="s">
        <v>2376</v>
      </c>
      <c r="B5" s="101">
        <v>100</v>
      </c>
      <c r="C5" s="102" t="s">
        <v>13</v>
      </c>
      <c r="D5" s="102" t="s">
        <v>16</v>
      </c>
      <c r="E5" s="103" t="s">
        <v>0</v>
      </c>
      <c r="F5" s="104"/>
      <c r="G5" s="29"/>
      <c r="H5" s="56" t="s">
        <v>6</v>
      </c>
      <c r="I5" s="56" t="s">
        <v>2086</v>
      </c>
      <c r="J5" s="55"/>
      <c r="K5" s="55"/>
      <c r="L5" s="55"/>
    </row>
    <row r="6" spans="1:12" ht="39.950000000000003" customHeight="1" x14ac:dyDescent="0.3">
      <c r="A6" s="105" t="s">
        <v>2377</v>
      </c>
      <c r="B6" s="101">
        <v>150</v>
      </c>
      <c r="C6" s="102" t="s">
        <v>11</v>
      </c>
      <c r="D6" s="102" t="s">
        <v>16</v>
      </c>
      <c r="E6" s="103" t="s">
        <v>2</v>
      </c>
      <c r="F6" s="104"/>
      <c r="G6" s="29"/>
      <c r="H6" s="56" t="s">
        <v>0</v>
      </c>
      <c r="I6" s="56"/>
      <c r="J6" s="55"/>
      <c r="K6" s="55"/>
      <c r="L6" s="55"/>
    </row>
    <row r="7" spans="1:12" ht="39.950000000000003" customHeight="1" x14ac:dyDescent="0.3">
      <c r="A7" s="105" t="s">
        <v>2378</v>
      </c>
      <c r="B7" s="101">
        <v>100</v>
      </c>
      <c r="C7" s="102" t="s">
        <v>13</v>
      </c>
      <c r="D7" s="102" t="s">
        <v>16</v>
      </c>
      <c r="E7" s="103" t="s">
        <v>0</v>
      </c>
      <c r="F7" s="104"/>
      <c r="G7" s="29"/>
      <c r="H7" s="56" t="s">
        <v>2</v>
      </c>
      <c r="I7" s="56"/>
      <c r="J7" s="55"/>
      <c r="K7" s="55"/>
      <c r="L7" s="55"/>
    </row>
    <row r="8" spans="1:12" ht="39.950000000000003" customHeight="1" x14ac:dyDescent="0.3">
      <c r="A8" s="105" t="s">
        <v>2387</v>
      </c>
      <c r="B8" s="106">
        <v>100</v>
      </c>
      <c r="C8" s="102" t="s">
        <v>13</v>
      </c>
      <c r="D8" s="102" t="s">
        <v>16</v>
      </c>
      <c r="E8" s="103" t="s">
        <v>0</v>
      </c>
      <c r="F8" s="107"/>
      <c r="G8" s="30"/>
      <c r="H8" s="56" t="s">
        <v>32</v>
      </c>
      <c r="I8" s="58"/>
      <c r="J8" s="55"/>
      <c r="K8" s="55"/>
      <c r="L8" s="55"/>
    </row>
    <row r="9" spans="1:12" ht="39.950000000000003" customHeight="1" x14ac:dyDescent="0.3">
      <c r="A9" s="108" t="s">
        <v>2379</v>
      </c>
      <c r="B9" s="109">
        <v>100</v>
      </c>
      <c r="C9" s="110" t="s">
        <v>13</v>
      </c>
      <c r="D9" s="102" t="s">
        <v>16</v>
      </c>
      <c r="E9" s="103" t="s">
        <v>0</v>
      </c>
      <c r="F9" s="107"/>
      <c r="G9" s="30"/>
      <c r="H9" s="93" t="s">
        <v>5</v>
      </c>
      <c r="I9" s="30"/>
      <c r="J9" s="55"/>
      <c r="K9" s="55"/>
      <c r="L9" s="55"/>
    </row>
    <row r="10" spans="1:12" s="70" customFormat="1" ht="39.950000000000003" customHeight="1" x14ac:dyDescent="0.3">
      <c r="A10" s="105" t="s">
        <v>2380</v>
      </c>
      <c r="B10" s="101">
        <v>100</v>
      </c>
      <c r="C10" s="102" t="s">
        <v>13</v>
      </c>
      <c r="D10" s="102" t="s">
        <v>16</v>
      </c>
      <c r="E10" s="103" t="s">
        <v>0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8" t="s">
        <v>2381</v>
      </c>
      <c r="B11" s="109">
        <v>100</v>
      </c>
      <c r="C11" s="110" t="s">
        <v>13</v>
      </c>
      <c r="D11" s="110" t="s">
        <v>16</v>
      </c>
      <c r="E11" s="111" t="s">
        <v>0</v>
      </c>
      <c r="F11" s="111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2382</v>
      </c>
      <c r="B12" s="109">
        <v>100</v>
      </c>
      <c r="C12" s="110" t="s">
        <v>13</v>
      </c>
      <c r="D12" s="110" t="s">
        <v>16</v>
      </c>
      <c r="E12" s="111" t="s">
        <v>0</v>
      </c>
      <c r="F12" s="111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2383</v>
      </c>
      <c r="B13" s="109">
        <v>100</v>
      </c>
      <c r="C13" s="110" t="s">
        <v>13</v>
      </c>
      <c r="D13" s="110" t="s">
        <v>16</v>
      </c>
      <c r="E13" s="111" t="s">
        <v>0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2384</v>
      </c>
      <c r="B14" s="101">
        <v>150</v>
      </c>
      <c r="C14" s="102" t="s">
        <v>11</v>
      </c>
      <c r="D14" s="102" t="s">
        <v>16</v>
      </c>
      <c r="E14" s="103" t="s">
        <v>2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2385</v>
      </c>
      <c r="B15" s="101">
        <v>100</v>
      </c>
      <c r="C15" s="102" t="s">
        <v>13</v>
      </c>
      <c r="D15" s="102" t="s">
        <v>16</v>
      </c>
      <c r="E15" s="103" t="s">
        <v>0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2391</v>
      </c>
      <c r="B16" s="101">
        <v>100</v>
      </c>
      <c r="C16" s="102" t="s">
        <v>13</v>
      </c>
      <c r="D16" s="102" t="s">
        <v>16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2386</v>
      </c>
      <c r="B17" s="101">
        <v>100</v>
      </c>
      <c r="C17" s="102" t="s">
        <v>13</v>
      </c>
      <c r="D17" s="102" t="s">
        <v>16</v>
      </c>
      <c r="E17" s="103" t="s">
        <v>0</v>
      </c>
      <c r="F17" s="103"/>
      <c r="I17" s="29"/>
    </row>
    <row r="18" spans="1:9" ht="39.950000000000003" customHeight="1" x14ac:dyDescent="0.3">
      <c r="A18" s="105" t="s">
        <v>2388</v>
      </c>
      <c r="B18" s="101">
        <v>100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9" ht="39.950000000000003" customHeight="1" x14ac:dyDescent="0.3">
      <c r="A19" s="108" t="s">
        <v>2389</v>
      </c>
      <c r="B19" s="109">
        <v>100</v>
      </c>
      <c r="C19" s="110" t="s">
        <v>13</v>
      </c>
      <c r="D19" s="110" t="s">
        <v>16</v>
      </c>
      <c r="E19" s="103" t="s">
        <v>0</v>
      </c>
      <c r="F19" s="111"/>
      <c r="I19" s="29"/>
    </row>
    <row r="20" spans="1:9" ht="39.950000000000003" customHeight="1" x14ac:dyDescent="0.3">
      <c r="A20" s="113" t="s">
        <v>2390</v>
      </c>
      <c r="B20" s="106">
        <v>100</v>
      </c>
      <c r="C20" s="114" t="s">
        <v>13</v>
      </c>
      <c r="D20" s="114" t="s">
        <v>16</v>
      </c>
      <c r="E20" s="115" t="s">
        <v>0</v>
      </c>
      <c r="F20" s="116"/>
      <c r="I20" s="29"/>
    </row>
    <row r="21" spans="1:9" ht="39.950000000000003" customHeight="1" x14ac:dyDescent="0.3">
      <c r="A21" s="105" t="s">
        <v>2392</v>
      </c>
      <c r="B21" s="101">
        <v>150</v>
      </c>
      <c r="C21" s="102" t="s">
        <v>11</v>
      </c>
      <c r="D21" s="102" t="s">
        <v>16</v>
      </c>
      <c r="E21" s="103" t="s">
        <v>2</v>
      </c>
      <c r="F21" s="111"/>
      <c r="I21" s="29"/>
    </row>
    <row r="22" spans="1:9" ht="39.950000000000003" customHeight="1" x14ac:dyDescent="0.3">
      <c r="A22" s="117" t="s">
        <v>2393</v>
      </c>
      <c r="B22" s="118">
        <v>100</v>
      </c>
      <c r="C22" s="119" t="s">
        <v>13</v>
      </c>
      <c r="D22" s="119" t="s">
        <v>16</v>
      </c>
      <c r="E22" s="120" t="s">
        <v>0</v>
      </c>
      <c r="F22" s="120"/>
      <c r="I22" s="29"/>
    </row>
    <row r="23" spans="1:9" ht="39.950000000000003" customHeight="1" x14ac:dyDescent="0.3">
      <c r="A23" s="105" t="s">
        <v>2394</v>
      </c>
      <c r="B23" s="101">
        <v>100</v>
      </c>
      <c r="C23" s="102" t="s">
        <v>13</v>
      </c>
      <c r="D23" s="102" t="s">
        <v>16</v>
      </c>
      <c r="E23" s="103" t="s">
        <v>0</v>
      </c>
      <c r="F23" s="121"/>
      <c r="I23" s="29"/>
    </row>
    <row r="24" spans="1:9" ht="39.950000000000003" customHeight="1" x14ac:dyDescent="0.3">
      <c r="A24" s="105" t="s">
        <v>2395</v>
      </c>
      <c r="B24" s="101">
        <v>150</v>
      </c>
      <c r="C24" s="102" t="s">
        <v>11</v>
      </c>
      <c r="D24" s="102" t="s">
        <v>16</v>
      </c>
      <c r="E24" s="103" t="s">
        <v>2</v>
      </c>
      <c r="F24" s="121"/>
      <c r="I24" s="29"/>
    </row>
    <row r="25" spans="1:9" ht="39.950000000000003" customHeight="1" x14ac:dyDescent="0.3">
      <c r="A25" s="108" t="s">
        <v>2396</v>
      </c>
      <c r="B25" s="101">
        <v>100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2397</v>
      </c>
      <c r="B26" s="101">
        <v>100</v>
      </c>
      <c r="C26" s="102" t="s">
        <v>13</v>
      </c>
      <c r="D26" s="102" t="s">
        <v>16</v>
      </c>
      <c r="E26" s="103" t="s">
        <v>0</v>
      </c>
      <c r="F26" s="121"/>
    </row>
    <row r="27" spans="1:9" ht="39.950000000000003" customHeight="1" x14ac:dyDescent="0.3">
      <c r="A27" s="105" t="s">
        <v>2398</v>
      </c>
      <c r="B27" s="101">
        <v>150</v>
      </c>
      <c r="C27" s="102" t="s">
        <v>11</v>
      </c>
      <c r="D27" s="102" t="s">
        <v>16</v>
      </c>
      <c r="E27" s="103" t="s">
        <v>2</v>
      </c>
      <c r="F27" s="121"/>
    </row>
    <row r="28" spans="1:9" ht="39.950000000000003" customHeight="1" x14ac:dyDescent="0.3">
      <c r="A28" s="122" t="s">
        <v>2402</v>
      </c>
      <c r="B28" s="101">
        <v>150</v>
      </c>
      <c r="C28" s="102" t="s">
        <v>11</v>
      </c>
      <c r="D28" s="102" t="s">
        <v>16</v>
      </c>
      <c r="E28" s="103" t="s">
        <v>5</v>
      </c>
      <c r="F28" s="121"/>
    </row>
    <row r="29" spans="1:9" ht="39.950000000000003" customHeight="1" x14ac:dyDescent="0.3">
      <c r="A29" s="122" t="s">
        <v>2399</v>
      </c>
      <c r="B29" s="101">
        <v>150</v>
      </c>
      <c r="C29" s="102" t="s">
        <v>11</v>
      </c>
      <c r="D29" s="102" t="s">
        <v>2086</v>
      </c>
      <c r="E29" s="103" t="s">
        <v>2</v>
      </c>
      <c r="F29" s="121"/>
    </row>
    <row r="30" spans="1:9" ht="39.950000000000003" customHeight="1" x14ac:dyDescent="0.3">
      <c r="A30" s="122" t="s">
        <v>2400</v>
      </c>
      <c r="B30" s="101">
        <v>150</v>
      </c>
      <c r="C30" s="102" t="s">
        <v>11</v>
      </c>
      <c r="D30" s="102" t="s">
        <v>16</v>
      </c>
      <c r="E30" s="103" t="s">
        <v>2</v>
      </c>
      <c r="F30" s="121"/>
    </row>
    <row r="31" spans="1:9" ht="39.950000000000003" customHeight="1" x14ac:dyDescent="0.3">
      <c r="A31" s="122" t="s">
        <v>1822</v>
      </c>
      <c r="B31" s="101">
        <v>150</v>
      </c>
      <c r="C31" s="102" t="s">
        <v>11</v>
      </c>
      <c r="D31" s="102" t="s">
        <v>16</v>
      </c>
      <c r="E31" s="103" t="s">
        <v>2</v>
      </c>
      <c r="F31" s="121"/>
    </row>
    <row r="32" spans="1:9" ht="39.950000000000003" customHeight="1" x14ac:dyDescent="0.3">
      <c r="A32" s="122" t="s">
        <v>1316</v>
      </c>
      <c r="B32" s="101">
        <v>100</v>
      </c>
      <c r="C32" s="102" t="s">
        <v>13</v>
      </c>
      <c r="D32" s="102" t="s">
        <v>16</v>
      </c>
      <c r="E32" s="103" t="s">
        <v>0</v>
      </c>
      <c r="F32" s="121"/>
    </row>
    <row r="33" spans="1:6" ht="39.950000000000003" customHeight="1" x14ac:dyDescent="0.3">
      <c r="A33" s="122" t="s">
        <v>1999</v>
      </c>
      <c r="B33" s="101">
        <v>100</v>
      </c>
      <c r="C33" s="102" t="s">
        <v>13</v>
      </c>
      <c r="D33" s="102" t="s">
        <v>16</v>
      </c>
      <c r="E33" s="103" t="s">
        <v>0</v>
      </c>
      <c r="F33" s="121"/>
    </row>
    <row r="34" spans="1:6" ht="39.950000000000003" customHeight="1" x14ac:dyDescent="0.3">
      <c r="A34" s="122" t="s">
        <v>2408</v>
      </c>
      <c r="B34" s="101">
        <v>150</v>
      </c>
      <c r="C34" s="102" t="s">
        <v>11</v>
      </c>
      <c r="D34" s="102" t="s">
        <v>16</v>
      </c>
      <c r="E34" s="103" t="s">
        <v>2</v>
      </c>
      <c r="F34" s="121" t="s">
        <v>2409</v>
      </c>
    </row>
    <row r="35" spans="1:6" ht="39.950000000000003" customHeight="1" x14ac:dyDescent="0.3">
      <c r="A35" s="122" t="s">
        <v>2401</v>
      </c>
      <c r="B35" s="101">
        <v>100</v>
      </c>
      <c r="C35" s="102" t="s">
        <v>13</v>
      </c>
      <c r="D35" s="102" t="s">
        <v>2086</v>
      </c>
      <c r="E35" s="103" t="s">
        <v>0</v>
      </c>
      <c r="F35" s="121"/>
    </row>
    <row r="36" spans="1:6" ht="39.950000000000003" customHeight="1" x14ac:dyDescent="0.3">
      <c r="A36" s="122" t="s">
        <v>2403</v>
      </c>
      <c r="B36" s="101">
        <v>100</v>
      </c>
      <c r="C36" s="102" t="s">
        <v>13</v>
      </c>
      <c r="D36" s="102" t="s">
        <v>16</v>
      </c>
      <c r="E36" s="103" t="s">
        <v>0</v>
      </c>
      <c r="F36" s="121"/>
    </row>
    <row r="37" spans="1:6" ht="39.950000000000003" customHeight="1" x14ac:dyDescent="0.3">
      <c r="A37" s="122" t="s">
        <v>2404</v>
      </c>
      <c r="B37" s="101">
        <v>100</v>
      </c>
      <c r="C37" s="102" t="s">
        <v>13</v>
      </c>
      <c r="D37" s="102" t="s">
        <v>16</v>
      </c>
      <c r="E37" s="103" t="s">
        <v>0</v>
      </c>
      <c r="F37" s="121" t="s">
        <v>2412</v>
      </c>
    </row>
    <row r="38" spans="1:6" ht="39.950000000000003" customHeight="1" x14ac:dyDescent="0.3">
      <c r="A38" s="122" t="s">
        <v>2405</v>
      </c>
      <c r="B38" s="101">
        <v>100</v>
      </c>
      <c r="C38" s="102" t="s">
        <v>13</v>
      </c>
      <c r="D38" s="102" t="s">
        <v>16</v>
      </c>
      <c r="E38" s="103" t="s">
        <v>0</v>
      </c>
      <c r="F38" s="121"/>
    </row>
    <row r="39" spans="1:6" ht="39.950000000000003" customHeight="1" x14ac:dyDescent="0.3">
      <c r="A39" s="122" t="s">
        <v>2406</v>
      </c>
      <c r="B39" s="101">
        <v>100</v>
      </c>
      <c r="C39" s="102" t="s">
        <v>13</v>
      </c>
      <c r="D39" s="102" t="s">
        <v>16</v>
      </c>
      <c r="E39" s="103" t="s">
        <v>0</v>
      </c>
      <c r="F39" s="121"/>
    </row>
    <row r="40" spans="1:6" ht="39.950000000000003" customHeight="1" x14ac:dyDescent="0.3">
      <c r="A40" s="122" t="s">
        <v>2407</v>
      </c>
      <c r="B40" s="101">
        <v>100</v>
      </c>
      <c r="C40" s="102" t="s">
        <v>13</v>
      </c>
      <c r="D40" s="102" t="s">
        <v>16</v>
      </c>
      <c r="E40" s="103" t="s">
        <v>0</v>
      </c>
      <c r="F40" s="121"/>
    </row>
    <row r="41" spans="1:6" ht="39.950000000000003" customHeight="1" x14ac:dyDescent="0.3">
      <c r="A41" s="122" t="s">
        <v>2410</v>
      </c>
      <c r="B41" s="101">
        <v>100</v>
      </c>
      <c r="C41" s="102" t="s">
        <v>13</v>
      </c>
      <c r="D41" s="102" t="s">
        <v>4</v>
      </c>
      <c r="E41" s="103" t="s">
        <v>0</v>
      </c>
      <c r="F41" s="121"/>
    </row>
    <row r="42" spans="1:6" ht="39.950000000000003" customHeight="1" x14ac:dyDescent="0.3">
      <c r="A42" s="105" t="s">
        <v>1156</v>
      </c>
      <c r="B42" s="101">
        <v>100</v>
      </c>
      <c r="C42" s="102" t="s">
        <v>13</v>
      </c>
      <c r="D42" s="102" t="s">
        <v>4</v>
      </c>
      <c r="E42" s="103" t="s">
        <v>0</v>
      </c>
      <c r="F42" s="121"/>
    </row>
    <row r="43" spans="1:6" ht="39.950000000000003" customHeight="1" x14ac:dyDescent="0.3">
      <c r="A43" s="122" t="s">
        <v>2411</v>
      </c>
      <c r="B43" s="101">
        <v>100</v>
      </c>
      <c r="C43" s="102" t="s">
        <v>13</v>
      </c>
      <c r="D43" s="102" t="s">
        <v>4</v>
      </c>
      <c r="E43" s="103" t="s">
        <v>0</v>
      </c>
      <c r="F43" s="103"/>
    </row>
    <row r="44" spans="1:6" ht="39.950000000000003" customHeight="1" x14ac:dyDescent="0.3">
      <c r="A44" s="105" t="s">
        <v>2413</v>
      </c>
      <c r="B44" s="106">
        <v>100</v>
      </c>
      <c r="C44" s="102" t="s">
        <v>13</v>
      </c>
      <c r="D44" s="102" t="s">
        <v>16</v>
      </c>
      <c r="E44" s="103" t="s">
        <v>0</v>
      </c>
      <c r="F44" s="111"/>
    </row>
    <row r="45" spans="1:6" ht="39.950000000000003" customHeight="1" x14ac:dyDescent="0.3">
      <c r="A45" s="105" t="s">
        <v>2414</v>
      </c>
      <c r="B45" s="109">
        <v>100</v>
      </c>
      <c r="C45" s="102" t="s">
        <v>11</v>
      </c>
      <c r="D45" s="102" t="s">
        <v>16</v>
      </c>
      <c r="E45" s="103" t="s">
        <v>2</v>
      </c>
      <c r="F45" s="121" t="s">
        <v>2415</v>
      </c>
    </row>
    <row r="46" spans="1:6" ht="39.950000000000003" customHeight="1" x14ac:dyDescent="0.3">
      <c r="A46" s="105" t="s">
        <v>2416</v>
      </c>
      <c r="B46" s="101">
        <v>150</v>
      </c>
      <c r="C46" s="102" t="s">
        <v>11</v>
      </c>
      <c r="D46" s="102" t="s">
        <v>16</v>
      </c>
      <c r="E46" s="103" t="s">
        <v>2</v>
      </c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8"/>
      <c r="B49" s="123"/>
      <c r="C49" s="107"/>
      <c r="D49" s="102"/>
      <c r="E49" s="103"/>
      <c r="F49" s="121"/>
    </row>
    <row r="50" spans="1:6" ht="39.950000000000003" customHeight="1" x14ac:dyDescent="0.25">
      <c r="A50" s="124" t="s">
        <v>10</v>
      </c>
      <c r="B50" s="124">
        <f>COUNTIF($C$3:$C$49,H1)</f>
        <v>0</v>
      </c>
      <c r="C50" s="125">
        <f>SUMIF($C$3:$C$49,H1,$B$3:$B$49)</f>
        <v>0</v>
      </c>
      <c r="D50" s="124"/>
      <c r="E50" s="124" t="s">
        <v>19</v>
      </c>
      <c r="F50" s="125">
        <f>SUMIF($D$3:$D$49,I1,$B$3:$B$49)</f>
        <v>4300</v>
      </c>
    </row>
    <row r="51" spans="1:6" ht="39.950000000000003" customHeight="1" x14ac:dyDescent="0.25">
      <c r="A51" s="126" t="s">
        <v>11</v>
      </c>
      <c r="B51" s="126">
        <f>COUNTIF($C$3:$C$49,H2)</f>
        <v>13</v>
      </c>
      <c r="C51" s="127">
        <f>SUMIF($C$3:$C$49,H2,$B$3:$B$49)</f>
        <v>1900</v>
      </c>
      <c r="D51" s="126"/>
      <c r="E51" s="126" t="s">
        <v>18</v>
      </c>
      <c r="F51" s="127">
        <f>SUMIF($D$3:$D$42,I2,$B$3:$B$42)</f>
        <v>350</v>
      </c>
    </row>
    <row r="52" spans="1:6" ht="39.950000000000003" customHeight="1" x14ac:dyDescent="0.25">
      <c r="A52" s="126" t="s">
        <v>29</v>
      </c>
      <c r="B52" s="126">
        <f>COUNTIF($C$3:$C$49,H3)</f>
        <v>31</v>
      </c>
      <c r="C52" s="127">
        <f>SUMIF($C$3:$C$49,H3,$B$3:$B$49)</f>
        <v>3100</v>
      </c>
      <c r="D52" s="126"/>
      <c r="E52" s="128" t="s">
        <v>27</v>
      </c>
      <c r="F52" s="127">
        <f>SUMIF($D$3:$D$42,I4,$B$3:$B$42)</f>
        <v>0</v>
      </c>
    </row>
    <row r="53" spans="1:6" ht="39.950000000000003" customHeight="1" x14ac:dyDescent="0.25">
      <c r="A53" s="126" t="s">
        <v>8</v>
      </c>
      <c r="B53" s="126">
        <f>COUNTIF($C$3:$C$49,H4)</f>
        <v>0</v>
      </c>
      <c r="C53" s="127">
        <f>SUMIF($C$3:$C$49,H4,$B$3:$B$49)</f>
        <v>0</v>
      </c>
      <c r="D53" s="126"/>
      <c r="E53" s="126" t="s">
        <v>21</v>
      </c>
      <c r="F53" s="127">
        <f>SUM(B52*140-C52+B53*120)</f>
        <v>1240</v>
      </c>
    </row>
    <row r="54" spans="1:6" ht="39.950000000000003" customHeight="1" x14ac:dyDescent="0.25">
      <c r="A54" s="126" t="s">
        <v>7</v>
      </c>
      <c r="B54" s="126">
        <f>COUNTIF($C$3:$C$49,H5)</f>
        <v>0</v>
      </c>
      <c r="C54" s="127">
        <f>SUMIF($C$3:$C$49,H5,$B$3:$B$49)</f>
        <v>0</v>
      </c>
      <c r="D54" s="126"/>
      <c r="E54" s="126" t="s">
        <v>20</v>
      </c>
      <c r="F54" s="127">
        <f>SUM(F51+F53)</f>
        <v>1590</v>
      </c>
    </row>
    <row r="55" spans="1:6" ht="39.950000000000003" customHeight="1" x14ac:dyDescent="0.25">
      <c r="A55" s="129" t="s">
        <v>23</v>
      </c>
      <c r="B55" s="129">
        <f>SUM(B50:B54)</f>
        <v>44</v>
      </c>
      <c r="C55" s="130">
        <f>SUM(C50:C54)</f>
        <v>5000</v>
      </c>
      <c r="D55" s="129"/>
      <c r="E55" s="131" t="s">
        <v>30</v>
      </c>
      <c r="F55" s="132">
        <f>SUM(C55+F53)</f>
        <v>6240</v>
      </c>
    </row>
    <row r="56" spans="1:6" ht="39.950000000000003" customHeight="1" x14ac:dyDescent="0.25">
      <c r="A56" s="126" t="s">
        <v>25</v>
      </c>
      <c r="B56" s="129">
        <f>COUNTIF($E$3:$E$49,H6)</f>
        <v>31</v>
      </c>
      <c r="C56" s="301"/>
      <c r="D56" s="301"/>
      <c r="E56" s="301"/>
      <c r="F56" s="301"/>
    </row>
    <row r="57" spans="1:6" ht="39.950000000000003" customHeight="1" x14ac:dyDescent="0.25">
      <c r="A57" s="126" t="s">
        <v>31</v>
      </c>
      <c r="B57" s="129">
        <f>COUNTIF(E3:E49,#REF!)</f>
        <v>0</v>
      </c>
      <c r="C57" s="301"/>
      <c r="D57" s="301"/>
      <c r="E57" s="301"/>
      <c r="F57" s="301"/>
    </row>
    <row r="58" spans="1:6" ht="39.950000000000003" customHeight="1" x14ac:dyDescent="0.25">
      <c r="A58" s="126" t="s">
        <v>33</v>
      </c>
      <c r="B58" s="129">
        <f>COUNTIF(E3:E49,H8)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24</v>
      </c>
      <c r="B59" s="129">
        <f>COUNTIF($E$3:$E$49,H7)</f>
        <v>12</v>
      </c>
      <c r="C59" s="301"/>
      <c r="D59" s="301"/>
      <c r="E59" s="301"/>
      <c r="F59" s="301"/>
    </row>
    <row r="60" spans="1:6" ht="39.950000000000003" customHeight="1" x14ac:dyDescent="0.25">
      <c r="A60" s="126" t="s">
        <v>26</v>
      </c>
      <c r="B60" s="129">
        <f>COUNTIF($E$3:$E$49,#REF!)</f>
        <v>0</v>
      </c>
      <c r="C60" s="301"/>
      <c r="D60" s="301"/>
      <c r="E60" s="301"/>
      <c r="F60" s="301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E3:E49">
      <formula1>$H$6:$H$9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C3:C49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32" orientation="portrait" horizontalDpi="0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workbookViewId="0">
      <selection activeCell="A25" sqref="A25"/>
    </sheetView>
  </sheetViews>
  <sheetFormatPr defaultRowHeight="15" x14ac:dyDescent="0.25"/>
  <cols>
    <col min="1" max="1" width="41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95" style="1" customWidth="1"/>
    <col min="7" max="7" width="8" hidden="1" customWidth="1"/>
    <col min="8" max="8" width="23" hidden="1" customWidth="1"/>
    <col min="9" max="9" width="11" hidden="1" customWidth="1"/>
    <col min="10" max="11" width="20.7109375" customWidth="1"/>
    <col min="12" max="12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2373</v>
      </c>
      <c r="F1" s="300"/>
      <c r="G1" s="32"/>
      <c r="H1" s="56" t="s">
        <v>12</v>
      </c>
      <c r="I1" s="56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ht="39.950000000000003" customHeight="1" x14ac:dyDescent="0.3">
      <c r="A3" s="100" t="s">
        <v>2417</v>
      </c>
      <c r="B3" s="101">
        <v>100</v>
      </c>
      <c r="C3" s="102" t="s">
        <v>13</v>
      </c>
      <c r="D3" s="102" t="s">
        <v>16</v>
      </c>
      <c r="E3" s="103" t="s">
        <v>0</v>
      </c>
      <c r="F3" s="104"/>
      <c r="G3" s="29"/>
      <c r="H3" s="56" t="s">
        <v>13</v>
      </c>
      <c r="I3" s="56" t="s">
        <v>17</v>
      </c>
      <c r="J3" s="55"/>
      <c r="K3" s="55"/>
      <c r="L3" s="55"/>
    </row>
    <row r="4" spans="1:12" ht="39.950000000000003" customHeight="1" x14ac:dyDescent="0.3">
      <c r="A4" s="105" t="s">
        <v>2418</v>
      </c>
      <c r="B4" s="101">
        <v>100</v>
      </c>
      <c r="C4" s="102" t="s">
        <v>13</v>
      </c>
      <c r="D4" s="102" t="s">
        <v>16</v>
      </c>
      <c r="E4" s="103" t="s">
        <v>0</v>
      </c>
      <c r="F4" s="104"/>
      <c r="G4" s="29"/>
      <c r="H4" s="56" t="s">
        <v>8</v>
      </c>
      <c r="I4" s="56" t="s">
        <v>22</v>
      </c>
      <c r="J4" s="55"/>
      <c r="K4" s="55"/>
      <c r="L4" s="55"/>
    </row>
    <row r="5" spans="1:12" ht="39.950000000000003" customHeight="1" x14ac:dyDescent="0.3">
      <c r="A5" s="105" t="s">
        <v>911</v>
      </c>
      <c r="B5" s="101">
        <v>100</v>
      </c>
      <c r="C5" s="102" t="s">
        <v>13</v>
      </c>
      <c r="D5" s="102" t="s">
        <v>4</v>
      </c>
      <c r="E5" s="103" t="s">
        <v>0</v>
      </c>
      <c r="F5" s="104"/>
      <c r="G5" s="29"/>
      <c r="H5" s="56" t="s">
        <v>6</v>
      </c>
      <c r="I5" s="56" t="s">
        <v>2086</v>
      </c>
      <c r="J5" s="55"/>
      <c r="K5" s="55"/>
      <c r="L5" s="55"/>
    </row>
    <row r="6" spans="1:12" ht="39.950000000000003" customHeight="1" x14ac:dyDescent="0.3">
      <c r="A6" s="105" t="s">
        <v>2419</v>
      </c>
      <c r="B6" s="101">
        <v>100</v>
      </c>
      <c r="C6" s="102" t="s">
        <v>13</v>
      </c>
      <c r="D6" s="102" t="s">
        <v>4</v>
      </c>
      <c r="E6" s="103" t="s">
        <v>0</v>
      </c>
      <c r="F6" s="104"/>
      <c r="G6" s="29"/>
      <c r="H6" s="56" t="s">
        <v>0</v>
      </c>
      <c r="I6" s="56"/>
      <c r="J6" s="55"/>
      <c r="K6" s="55"/>
      <c r="L6" s="55"/>
    </row>
    <row r="7" spans="1:12" ht="39.950000000000003" customHeight="1" x14ac:dyDescent="0.3">
      <c r="A7" s="105" t="s">
        <v>1517</v>
      </c>
      <c r="B7" s="101">
        <v>150</v>
      </c>
      <c r="C7" s="102" t="s">
        <v>11</v>
      </c>
      <c r="D7" s="102" t="s">
        <v>16</v>
      </c>
      <c r="E7" s="103" t="s">
        <v>2</v>
      </c>
      <c r="F7" s="104"/>
      <c r="G7" s="29"/>
      <c r="H7" s="56" t="s">
        <v>2</v>
      </c>
      <c r="I7" s="56"/>
      <c r="J7" s="55"/>
      <c r="K7" s="55"/>
      <c r="L7" s="55"/>
    </row>
    <row r="8" spans="1:12" ht="39.950000000000003" customHeight="1" x14ac:dyDescent="0.3">
      <c r="A8" s="105" t="s">
        <v>2420</v>
      </c>
      <c r="B8" s="106">
        <v>150</v>
      </c>
      <c r="C8" s="102" t="s">
        <v>11</v>
      </c>
      <c r="D8" s="102" t="s">
        <v>2086</v>
      </c>
      <c r="E8" s="103" t="s">
        <v>0</v>
      </c>
      <c r="F8" s="107"/>
      <c r="G8" s="30"/>
      <c r="H8" s="56" t="s">
        <v>32</v>
      </c>
      <c r="I8" s="58"/>
      <c r="J8" s="55"/>
      <c r="K8" s="55"/>
      <c r="L8" s="55"/>
    </row>
    <row r="9" spans="1:12" ht="39.950000000000003" customHeight="1" x14ac:dyDescent="0.3">
      <c r="A9" s="108" t="s">
        <v>2421</v>
      </c>
      <c r="B9" s="109">
        <v>100</v>
      </c>
      <c r="C9" s="110" t="s">
        <v>13</v>
      </c>
      <c r="D9" s="102" t="s">
        <v>16</v>
      </c>
      <c r="E9" s="103" t="s">
        <v>0</v>
      </c>
      <c r="F9" s="107"/>
      <c r="G9" s="30"/>
      <c r="H9" s="93" t="s">
        <v>5</v>
      </c>
      <c r="I9" s="30"/>
      <c r="J9" s="55"/>
      <c r="K9" s="55"/>
      <c r="L9" s="55"/>
    </row>
    <row r="10" spans="1:12" s="70" customFormat="1" ht="39.950000000000003" customHeight="1" x14ac:dyDescent="0.3">
      <c r="A10" s="105" t="s">
        <v>2422</v>
      </c>
      <c r="B10" s="101">
        <v>100</v>
      </c>
      <c r="C10" s="102" t="s">
        <v>13</v>
      </c>
      <c r="D10" s="102" t="s">
        <v>16</v>
      </c>
      <c r="E10" s="103" t="s">
        <v>0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17" t="s">
        <v>2423</v>
      </c>
      <c r="B11" s="118">
        <v>100</v>
      </c>
      <c r="C11" s="119" t="s">
        <v>13</v>
      </c>
      <c r="D11" s="119" t="s">
        <v>16</v>
      </c>
      <c r="E11" s="120" t="s">
        <v>0</v>
      </c>
      <c r="F11" s="120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2424</v>
      </c>
      <c r="B12" s="109">
        <v>100</v>
      </c>
      <c r="C12" s="110" t="s">
        <v>13</v>
      </c>
      <c r="D12" s="110" t="s">
        <v>16</v>
      </c>
      <c r="E12" s="111" t="s">
        <v>0</v>
      </c>
      <c r="F12" s="111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998</v>
      </c>
      <c r="B13" s="109">
        <v>100</v>
      </c>
      <c r="C13" s="110" t="s">
        <v>13</v>
      </c>
      <c r="D13" s="110" t="s">
        <v>16</v>
      </c>
      <c r="E13" s="111" t="s">
        <v>0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2425</v>
      </c>
      <c r="B14" s="101">
        <v>100</v>
      </c>
      <c r="C14" s="102" t="s">
        <v>13</v>
      </c>
      <c r="D14" s="102" t="s">
        <v>16</v>
      </c>
      <c r="E14" s="103" t="s">
        <v>0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2429</v>
      </c>
      <c r="B15" s="101">
        <v>100</v>
      </c>
      <c r="C15" s="102" t="s">
        <v>13</v>
      </c>
      <c r="D15" s="102" t="s">
        <v>16</v>
      </c>
      <c r="E15" s="103" t="s">
        <v>0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2426</v>
      </c>
      <c r="B16" s="101">
        <v>150</v>
      </c>
      <c r="C16" s="102" t="s">
        <v>11</v>
      </c>
      <c r="D16" s="102" t="s">
        <v>16</v>
      </c>
      <c r="E16" s="103" t="s">
        <v>2</v>
      </c>
      <c r="F16" s="103" t="s">
        <v>2430</v>
      </c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2427</v>
      </c>
      <c r="B17" s="101">
        <v>100</v>
      </c>
      <c r="C17" s="102" t="s">
        <v>13</v>
      </c>
      <c r="D17" s="102" t="s">
        <v>16</v>
      </c>
      <c r="E17" s="103" t="s">
        <v>0</v>
      </c>
      <c r="F17" s="103"/>
      <c r="I17" s="29"/>
    </row>
    <row r="18" spans="1:9" ht="39.950000000000003" customHeight="1" x14ac:dyDescent="0.3">
      <c r="A18" s="105" t="s">
        <v>2428</v>
      </c>
      <c r="B18" s="101">
        <v>100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9" ht="39.950000000000003" customHeight="1" x14ac:dyDescent="0.3">
      <c r="A19" s="108" t="s">
        <v>1487</v>
      </c>
      <c r="B19" s="109">
        <v>100</v>
      </c>
      <c r="C19" s="110" t="s">
        <v>13</v>
      </c>
      <c r="D19" s="110" t="s">
        <v>16</v>
      </c>
      <c r="E19" s="103" t="s">
        <v>0</v>
      </c>
      <c r="F19" s="111"/>
      <c r="I19" s="29"/>
    </row>
    <row r="20" spans="1:9" ht="39.950000000000003" customHeight="1" x14ac:dyDescent="0.3">
      <c r="A20" s="113" t="s">
        <v>2431</v>
      </c>
      <c r="B20" s="106">
        <v>150</v>
      </c>
      <c r="C20" s="114" t="s">
        <v>11</v>
      </c>
      <c r="D20" s="114" t="s">
        <v>16</v>
      </c>
      <c r="E20" s="115" t="s">
        <v>2</v>
      </c>
      <c r="F20" s="116"/>
      <c r="I20" s="29"/>
    </row>
    <row r="21" spans="1:9" ht="39.950000000000003" customHeight="1" x14ac:dyDescent="0.3">
      <c r="A21" s="105" t="s">
        <v>1137</v>
      </c>
      <c r="B21" s="101">
        <v>150</v>
      </c>
      <c r="C21" s="102" t="s">
        <v>11</v>
      </c>
      <c r="D21" s="102" t="s">
        <v>16</v>
      </c>
      <c r="E21" s="103" t="s">
        <v>2</v>
      </c>
      <c r="F21" s="111"/>
      <c r="I21" s="29"/>
    </row>
    <row r="22" spans="1:9" ht="39.950000000000003" customHeight="1" x14ac:dyDescent="0.3">
      <c r="A22" s="108" t="s">
        <v>2432</v>
      </c>
      <c r="B22" s="109">
        <v>100</v>
      </c>
      <c r="C22" s="110" t="s">
        <v>13</v>
      </c>
      <c r="D22" s="110" t="s">
        <v>16</v>
      </c>
      <c r="E22" s="111" t="s">
        <v>0</v>
      </c>
      <c r="F22" s="111"/>
      <c r="I22" s="29"/>
    </row>
    <row r="23" spans="1:9" ht="39.950000000000003" customHeight="1" x14ac:dyDescent="0.3">
      <c r="A23" s="105" t="s">
        <v>2433</v>
      </c>
      <c r="B23" s="101">
        <v>150</v>
      </c>
      <c r="C23" s="102" t="s">
        <v>11</v>
      </c>
      <c r="D23" s="102" t="s">
        <v>16</v>
      </c>
      <c r="E23" s="103" t="s">
        <v>2</v>
      </c>
      <c r="F23" s="121"/>
      <c r="I23" s="29"/>
    </row>
    <row r="24" spans="1:9" ht="39.950000000000003" customHeight="1" x14ac:dyDescent="0.3">
      <c r="A24" s="105" t="s">
        <v>2434</v>
      </c>
      <c r="B24" s="101">
        <v>150</v>
      </c>
      <c r="C24" s="102" t="s">
        <v>11</v>
      </c>
      <c r="D24" s="102" t="s">
        <v>16</v>
      </c>
      <c r="E24" s="103" t="s">
        <v>2</v>
      </c>
      <c r="F24" s="121" t="s">
        <v>2438</v>
      </c>
      <c r="I24" s="29"/>
    </row>
    <row r="25" spans="1:9" ht="39.950000000000003" customHeight="1" x14ac:dyDescent="0.3">
      <c r="A25" s="108" t="s">
        <v>2435</v>
      </c>
      <c r="B25" s="101">
        <v>100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2436</v>
      </c>
      <c r="B26" s="101">
        <v>100</v>
      </c>
      <c r="C26" s="102" t="s">
        <v>13</v>
      </c>
      <c r="D26" s="102" t="s">
        <v>16</v>
      </c>
      <c r="E26" s="103" t="s">
        <v>0</v>
      </c>
      <c r="F26" s="121"/>
    </row>
    <row r="27" spans="1:9" ht="39.950000000000003" customHeight="1" x14ac:dyDescent="0.3">
      <c r="A27" s="105" t="s">
        <v>2437</v>
      </c>
      <c r="B27" s="101">
        <v>150</v>
      </c>
      <c r="C27" s="102" t="s">
        <v>11</v>
      </c>
      <c r="D27" s="102" t="s">
        <v>16</v>
      </c>
      <c r="E27" s="103" t="s">
        <v>0</v>
      </c>
      <c r="F27" s="121"/>
    </row>
    <row r="28" spans="1:9" ht="39.950000000000003" customHeight="1" x14ac:dyDescent="0.3">
      <c r="A28" s="122" t="s">
        <v>2439</v>
      </c>
      <c r="B28" s="101">
        <v>150</v>
      </c>
      <c r="C28" s="102" t="s">
        <v>11</v>
      </c>
      <c r="D28" s="102" t="s">
        <v>4</v>
      </c>
      <c r="E28" s="103" t="s">
        <v>2</v>
      </c>
      <c r="F28" s="121"/>
    </row>
    <row r="29" spans="1:9" ht="39.950000000000003" customHeight="1" x14ac:dyDescent="0.3">
      <c r="A29" s="122" t="s">
        <v>2440</v>
      </c>
      <c r="B29" s="101">
        <v>100</v>
      </c>
      <c r="C29" s="102" t="s">
        <v>11</v>
      </c>
      <c r="D29" s="102" t="s">
        <v>16</v>
      </c>
      <c r="E29" s="103" t="s">
        <v>0</v>
      </c>
      <c r="F29" s="121"/>
    </row>
    <row r="30" spans="1:9" ht="39.950000000000003" customHeight="1" x14ac:dyDescent="0.3">
      <c r="A30" s="122" t="s">
        <v>2441</v>
      </c>
      <c r="B30" s="101">
        <v>150</v>
      </c>
      <c r="C30" s="102" t="s">
        <v>11</v>
      </c>
      <c r="D30" s="102" t="s">
        <v>16</v>
      </c>
      <c r="E30" s="103" t="s">
        <v>2</v>
      </c>
      <c r="F30" s="121"/>
    </row>
    <row r="31" spans="1:9" ht="39.950000000000003" customHeight="1" x14ac:dyDescent="0.3">
      <c r="A31" s="122" t="s">
        <v>2442</v>
      </c>
      <c r="B31" s="101">
        <v>100</v>
      </c>
      <c r="C31" s="102" t="s">
        <v>13</v>
      </c>
      <c r="D31" s="102" t="s">
        <v>4</v>
      </c>
      <c r="E31" s="103" t="s">
        <v>0</v>
      </c>
      <c r="F31" s="121"/>
    </row>
    <row r="32" spans="1:9" ht="39.950000000000003" customHeight="1" x14ac:dyDescent="0.3">
      <c r="A32" s="122" t="s">
        <v>2443</v>
      </c>
      <c r="B32" s="101">
        <v>150</v>
      </c>
      <c r="C32" s="102" t="s">
        <v>11</v>
      </c>
      <c r="D32" s="102" t="s">
        <v>16</v>
      </c>
      <c r="E32" s="103" t="s">
        <v>2</v>
      </c>
      <c r="F32" s="121"/>
    </row>
    <row r="33" spans="1:6" ht="39.950000000000003" customHeight="1" x14ac:dyDescent="0.3">
      <c r="A33" s="122" t="s">
        <v>2444</v>
      </c>
      <c r="B33" s="101">
        <v>150</v>
      </c>
      <c r="C33" s="102" t="s">
        <v>11</v>
      </c>
      <c r="D33" s="102" t="s">
        <v>16</v>
      </c>
      <c r="E33" s="103" t="s">
        <v>2</v>
      </c>
      <c r="F33" s="121"/>
    </row>
    <row r="34" spans="1:6" ht="39.950000000000003" customHeight="1" x14ac:dyDescent="0.3">
      <c r="A34" s="122" t="s">
        <v>2445</v>
      </c>
      <c r="B34" s="101">
        <v>100</v>
      </c>
      <c r="C34" s="102" t="s">
        <v>13</v>
      </c>
      <c r="D34" s="102" t="s">
        <v>16</v>
      </c>
      <c r="E34" s="103" t="s">
        <v>0</v>
      </c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8"/>
      <c r="B49" s="123"/>
      <c r="C49" s="107"/>
      <c r="D49" s="102"/>
      <c r="E49" s="103"/>
      <c r="F49" s="121"/>
    </row>
    <row r="50" spans="1:6" ht="39.950000000000003" customHeight="1" x14ac:dyDescent="0.25">
      <c r="A50" s="124" t="s">
        <v>10</v>
      </c>
      <c r="B50" s="124">
        <f>COUNTIF($C$3:$C$49,H1)</f>
        <v>0</v>
      </c>
      <c r="C50" s="125">
        <f>SUMIF($C$3:$C$49,H1,$B$3:$B$49)</f>
        <v>0</v>
      </c>
      <c r="D50" s="124"/>
      <c r="E50" s="124" t="s">
        <v>19</v>
      </c>
      <c r="F50" s="125">
        <f>SUMIF($D$3:$D$49,I1,$B$3:$B$49)</f>
        <v>3200</v>
      </c>
    </row>
    <row r="51" spans="1:6" ht="39.950000000000003" customHeight="1" x14ac:dyDescent="0.25">
      <c r="A51" s="126" t="s">
        <v>11</v>
      </c>
      <c r="B51" s="126">
        <f>COUNTIF($C$3:$C$49,H2)</f>
        <v>13</v>
      </c>
      <c r="C51" s="127">
        <f>SUMIF($C$3:$C$49,H2,$B$3:$B$49)</f>
        <v>1900</v>
      </c>
      <c r="D51" s="126"/>
      <c r="E51" s="126" t="s">
        <v>18</v>
      </c>
      <c r="F51" s="127">
        <f>SUMIF($D$3:$D$42,I2,$B$3:$B$42)</f>
        <v>450</v>
      </c>
    </row>
    <row r="52" spans="1:6" ht="39.950000000000003" customHeight="1" x14ac:dyDescent="0.25">
      <c r="A52" s="126" t="s">
        <v>29</v>
      </c>
      <c r="B52" s="126">
        <f>COUNTIF($C$3:$C$49,H3)</f>
        <v>19</v>
      </c>
      <c r="C52" s="127">
        <f>SUMIF($C$3:$C$49,H3,$B$3:$B$49)</f>
        <v>1900</v>
      </c>
      <c r="D52" s="126"/>
      <c r="E52" s="128" t="s">
        <v>27</v>
      </c>
      <c r="F52" s="127">
        <f>SUMIF($D$3:$D$42,I4,$B$3:$B$42)</f>
        <v>0</v>
      </c>
    </row>
    <row r="53" spans="1:6" ht="39.950000000000003" customHeight="1" x14ac:dyDescent="0.25">
      <c r="A53" s="126" t="s">
        <v>8</v>
      </c>
      <c r="B53" s="126">
        <f>COUNTIF($C$3:$C$49,H4)</f>
        <v>0</v>
      </c>
      <c r="C53" s="127">
        <f>SUMIF($C$3:$C$49,H4,$B$3:$B$49)</f>
        <v>0</v>
      </c>
      <c r="D53" s="126"/>
      <c r="E53" s="126" t="s">
        <v>21</v>
      </c>
      <c r="F53" s="127">
        <f>SUM(B52*140-C52+B53*120)</f>
        <v>760</v>
      </c>
    </row>
    <row r="54" spans="1:6" ht="39.950000000000003" customHeight="1" x14ac:dyDescent="0.25">
      <c r="A54" s="126" t="s">
        <v>7</v>
      </c>
      <c r="B54" s="126">
        <f>COUNTIF($C$3:$C$49,H5)</f>
        <v>0</v>
      </c>
      <c r="C54" s="127">
        <f>SUMIF($C$3:$C$49,H5,$B$3:$B$49)</f>
        <v>0</v>
      </c>
      <c r="D54" s="126"/>
      <c r="E54" s="126" t="s">
        <v>20</v>
      </c>
      <c r="F54" s="127">
        <f>SUM(F51+F53)</f>
        <v>1210</v>
      </c>
    </row>
    <row r="55" spans="1:6" ht="39.950000000000003" customHeight="1" x14ac:dyDescent="0.25">
      <c r="A55" s="129" t="s">
        <v>23</v>
      </c>
      <c r="B55" s="129">
        <f>SUM(B50:B54)</f>
        <v>32</v>
      </c>
      <c r="C55" s="130">
        <f>SUM(C50:C54)</f>
        <v>3800</v>
      </c>
      <c r="D55" s="129"/>
      <c r="E55" s="131" t="s">
        <v>30</v>
      </c>
      <c r="F55" s="132">
        <f>SUM(C55+F53)</f>
        <v>4560</v>
      </c>
    </row>
    <row r="56" spans="1:6" ht="39.950000000000003" customHeight="1" x14ac:dyDescent="0.25">
      <c r="A56" s="126" t="s">
        <v>25</v>
      </c>
      <c r="B56" s="129">
        <f>COUNTIF($E$3:$E$49,H6)</f>
        <v>22</v>
      </c>
      <c r="C56" s="301"/>
      <c r="D56" s="301"/>
      <c r="E56" s="301"/>
      <c r="F56" s="301"/>
    </row>
    <row r="57" spans="1:6" ht="39.950000000000003" customHeight="1" x14ac:dyDescent="0.25">
      <c r="A57" s="126" t="s">
        <v>31</v>
      </c>
      <c r="B57" s="129">
        <f>COUNTIF(E3:E49,#REF!)</f>
        <v>0</v>
      </c>
      <c r="C57" s="301"/>
      <c r="D57" s="301"/>
      <c r="E57" s="301"/>
      <c r="F57" s="301"/>
    </row>
    <row r="58" spans="1:6" ht="39.950000000000003" customHeight="1" x14ac:dyDescent="0.25">
      <c r="A58" s="126" t="s">
        <v>33</v>
      </c>
      <c r="B58" s="129">
        <f>COUNTIF(E3:E49,H8)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24</v>
      </c>
      <c r="B59" s="129">
        <f>COUNTIF($E$3:$E$49,H7)</f>
        <v>10</v>
      </c>
      <c r="C59" s="301"/>
      <c r="D59" s="301"/>
      <c r="E59" s="301"/>
      <c r="F59" s="301"/>
    </row>
    <row r="60" spans="1:6" ht="39.950000000000003" customHeight="1" x14ac:dyDescent="0.25">
      <c r="A60" s="126" t="s">
        <v>26</v>
      </c>
      <c r="B60" s="129">
        <f>COUNTIF($E$3:$E$49,#REF!)</f>
        <v>0</v>
      </c>
      <c r="C60" s="301"/>
      <c r="D60" s="301"/>
      <c r="E60" s="301"/>
      <c r="F60" s="301"/>
    </row>
    <row r="61" spans="1:6" x14ac:dyDescent="0.25">
      <c r="A61" s="29"/>
      <c r="B61" s="29"/>
      <c r="C61" s="29"/>
      <c r="D61" s="29"/>
      <c r="E61" s="34"/>
      <c r="F61" s="34"/>
    </row>
    <row r="86" spans="6:6" x14ac:dyDescent="0.25">
      <c r="F86" s="1" t="s">
        <v>387</v>
      </c>
    </row>
  </sheetData>
  <mergeCells count="3">
    <mergeCell ref="A1:D1"/>
    <mergeCell ref="E1:F1"/>
    <mergeCell ref="C56:F60"/>
  </mergeCells>
  <dataValidations count="3">
    <dataValidation type="list" allowBlank="1" showInputMessage="1" showErrorMessage="1" sqref="C3:C49">
      <formula1>$H$1:$H$5</formula1>
    </dataValidation>
    <dataValidation type="list" allowBlank="1" showInputMessage="1" showErrorMessage="1" sqref="D3:D49">
      <formula1>$I$1:$I$5</formula1>
    </dataValidation>
    <dataValidation type="list" allowBlank="1" showInputMessage="1" showErrorMessage="1" sqref="E3:E49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48" workbookViewId="0">
      <selection activeCell="C57" sqref="C57:F61"/>
    </sheetView>
  </sheetViews>
  <sheetFormatPr defaultRowHeight="15" x14ac:dyDescent="0.25"/>
  <cols>
    <col min="1" max="1" width="47.85546875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2446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2447</v>
      </c>
      <c r="B3" s="101">
        <v>170</v>
      </c>
      <c r="C3" s="102" t="s">
        <v>11</v>
      </c>
      <c r="D3" s="102" t="s">
        <v>16</v>
      </c>
      <c r="E3" s="103" t="s">
        <v>2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2455</v>
      </c>
      <c r="B4" s="101">
        <v>120</v>
      </c>
      <c r="C4" s="102" t="s">
        <v>13</v>
      </c>
      <c r="D4" s="102" t="s">
        <v>16</v>
      </c>
      <c r="E4" s="103" t="s">
        <v>0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2448</v>
      </c>
      <c r="B5" s="101">
        <v>120</v>
      </c>
      <c r="C5" s="102" t="s">
        <v>13</v>
      </c>
      <c r="D5" s="102" t="s">
        <v>16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2449</v>
      </c>
      <c r="B6" s="101">
        <v>600</v>
      </c>
      <c r="C6" s="102" t="s">
        <v>12</v>
      </c>
      <c r="D6" s="102" t="s">
        <v>16</v>
      </c>
      <c r="E6" s="103" t="s">
        <v>2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2450</v>
      </c>
      <c r="B7" s="101">
        <v>120</v>
      </c>
      <c r="C7" s="102" t="s">
        <v>13</v>
      </c>
      <c r="D7" s="102" t="s">
        <v>16</v>
      </c>
      <c r="E7" s="103" t="s">
        <v>0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2451</v>
      </c>
      <c r="B8" s="106">
        <v>170</v>
      </c>
      <c r="C8" s="102" t="s">
        <v>11</v>
      </c>
      <c r="D8" s="102" t="s">
        <v>16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2452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2453</v>
      </c>
      <c r="B10" s="101">
        <v>170</v>
      </c>
      <c r="C10" s="102" t="s">
        <v>11</v>
      </c>
      <c r="D10" s="102" t="s">
        <v>4</v>
      </c>
      <c r="E10" s="103" t="s">
        <v>2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2454</v>
      </c>
      <c r="B11" s="101">
        <v>170</v>
      </c>
      <c r="C11" s="102" t="s">
        <v>11</v>
      </c>
      <c r="D11" s="102" t="s">
        <v>16</v>
      </c>
      <c r="E11" s="103" t="s">
        <v>2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2456</v>
      </c>
      <c r="B12" s="109">
        <v>120</v>
      </c>
      <c r="C12" s="110" t="s">
        <v>13</v>
      </c>
      <c r="D12" s="110" t="s">
        <v>16</v>
      </c>
      <c r="E12" s="111" t="s">
        <v>0</v>
      </c>
      <c r="F12" s="111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2457</v>
      </c>
      <c r="B13" s="109">
        <v>170</v>
      </c>
      <c r="C13" s="110" t="s">
        <v>11</v>
      </c>
      <c r="D13" s="110" t="s">
        <v>16</v>
      </c>
      <c r="E13" s="111" t="s">
        <v>2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2460</v>
      </c>
      <c r="B14" s="101">
        <v>170</v>
      </c>
      <c r="C14" s="102" t="s">
        <v>11</v>
      </c>
      <c r="D14" s="102" t="s">
        <v>16</v>
      </c>
      <c r="E14" s="103" t="s">
        <v>2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2458</v>
      </c>
      <c r="B15" s="101">
        <v>120</v>
      </c>
      <c r="C15" s="102" t="s">
        <v>13</v>
      </c>
      <c r="D15" s="102" t="s">
        <v>16</v>
      </c>
      <c r="E15" s="103" t="s">
        <v>0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2459</v>
      </c>
      <c r="B16" s="101">
        <v>120</v>
      </c>
      <c r="C16" s="102" t="s">
        <v>13</v>
      </c>
      <c r="D16" s="102" t="s">
        <v>4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2461</v>
      </c>
      <c r="B17" s="101">
        <v>120</v>
      </c>
      <c r="C17" s="102" t="s">
        <v>13</v>
      </c>
      <c r="D17" s="102" t="s">
        <v>16</v>
      </c>
      <c r="E17" s="103" t="s">
        <v>0</v>
      </c>
      <c r="F17" s="103"/>
      <c r="I17" s="29"/>
    </row>
    <row r="18" spans="1:9" ht="39.950000000000003" customHeight="1" x14ac:dyDescent="0.3">
      <c r="A18" s="105" t="s">
        <v>2462</v>
      </c>
      <c r="B18" s="101">
        <v>120</v>
      </c>
      <c r="C18" s="102" t="s">
        <v>13</v>
      </c>
      <c r="D18" s="102" t="s">
        <v>2086</v>
      </c>
      <c r="E18" s="103" t="s">
        <v>0</v>
      </c>
      <c r="F18" s="103" t="s">
        <v>2468</v>
      </c>
      <c r="I18" s="29"/>
    </row>
    <row r="19" spans="1:9" ht="39.950000000000003" customHeight="1" x14ac:dyDescent="0.3">
      <c r="A19" s="108" t="s">
        <v>2463</v>
      </c>
      <c r="B19" s="109">
        <v>170</v>
      </c>
      <c r="C19" s="110" t="s">
        <v>11</v>
      </c>
      <c r="D19" s="110" t="s">
        <v>16</v>
      </c>
      <c r="E19" s="103" t="s">
        <v>5</v>
      </c>
      <c r="F19" s="111" t="s">
        <v>2466</v>
      </c>
      <c r="I19" s="29"/>
    </row>
    <row r="20" spans="1:9" ht="39.950000000000003" customHeight="1" x14ac:dyDescent="0.3">
      <c r="A20" s="113" t="s">
        <v>2464</v>
      </c>
      <c r="B20" s="106">
        <v>170</v>
      </c>
      <c r="C20" s="114" t="s">
        <v>11</v>
      </c>
      <c r="D20" s="114" t="s">
        <v>4</v>
      </c>
      <c r="E20" s="115" t="s">
        <v>2</v>
      </c>
      <c r="F20" s="116"/>
      <c r="I20" s="29"/>
    </row>
    <row r="21" spans="1:9" ht="39.950000000000003" customHeight="1" x14ac:dyDescent="0.3">
      <c r="A21" s="105" t="s">
        <v>2465</v>
      </c>
      <c r="B21" s="101">
        <v>120</v>
      </c>
      <c r="C21" s="102" t="s">
        <v>13</v>
      </c>
      <c r="D21" s="102" t="s">
        <v>16</v>
      </c>
      <c r="E21" s="103" t="s">
        <v>0</v>
      </c>
      <c r="F21" s="111"/>
      <c r="I21" s="29"/>
    </row>
    <row r="22" spans="1:9" ht="39.950000000000003" customHeight="1" x14ac:dyDescent="0.3">
      <c r="A22" s="108" t="s">
        <v>2467</v>
      </c>
      <c r="B22" s="109">
        <v>120</v>
      </c>
      <c r="C22" s="110" t="s">
        <v>13</v>
      </c>
      <c r="D22" s="110" t="s">
        <v>4</v>
      </c>
      <c r="E22" s="111" t="s">
        <v>0</v>
      </c>
      <c r="F22" s="111"/>
      <c r="I22" s="29"/>
    </row>
    <row r="23" spans="1:9" ht="39.950000000000003" customHeight="1" x14ac:dyDescent="0.3">
      <c r="A23" s="105" t="s">
        <v>2469</v>
      </c>
      <c r="B23" s="101">
        <v>120</v>
      </c>
      <c r="C23" s="102" t="s">
        <v>13</v>
      </c>
      <c r="D23" s="102" t="s">
        <v>16</v>
      </c>
      <c r="E23" s="103" t="s">
        <v>0</v>
      </c>
      <c r="F23" s="121"/>
      <c r="I23" s="29"/>
    </row>
    <row r="24" spans="1:9" ht="39.950000000000003" customHeight="1" x14ac:dyDescent="0.3">
      <c r="A24" s="117" t="s">
        <v>2470</v>
      </c>
      <c r="B24" s="118">
        <v>120</v>
      </c>
      <c r="C24" s="119" t="s">
        <v>13</v>
      </c>
      <c r="D24" s="119" t="s">
        <v>2086</v>
      </c>
      <c r="E24" s="120" t="s">
        <v>0</v>
      </c>
      <c r="F24" s="120"/>
      <c r="I24" s="29"/>
    </row>
    <row r="25" spans="1:9" ht="39.950000000000003" customHeight="1" x14ac:dyDescent="0.3">
      <c r="A25" s="108" t="s">
        <v>2471</v>
      </c>
      <c r="B25" s="101">
        <v>120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2479</v>
      </c>
      <c r="B26" s="101">
        <v>170</v>
      </c>
      <c r="C26" s="102" t="s">
        <v>11</v>
      </c>
      <c r="D26" s="102" t="s">
        <v>16</v>
      </c>
      <c r="E26" s="103" t="s">
        <v>2</v>
      </c>
      <c r="F26" s="121"/>
    </row>
    <row r="27" spans="1:9" ht="39.950000000000003" customHeight="1" x14ac:dyDescent="0.3">
      <c r="A27" s="105" t="s">
        <v>2472</v>
      </c>
      <c r="B27" s="101">
        <v>170</v>
      </c>
      <c r="C27" s="102" t="s">
        <v>11</v>
      </c>
      <c r="D27" s="102" t="s">
        <v>16</v>
      </c>
      <c r="E27" s="103" t="s">
        <v>2</v>
      </c>
      <c r="F27" s="121"/>
    </row>
    <row r="28" spans="1:9" ht="39.950000000000003" customHeight="1" x14ac:dyDescent="0.3">
      <c r="A28" s="122" t="s">
        <v>2241</v>
      </c>
      <c r="B28" s="101">
        <v>170</v>
      </c>
      <c r="C28" s="102" t="s">
        <v>11</v>
      </c>
      <c r="D28" s="102" t="s">
        <v>16</v>
      </c>
      <c r="E28" s="103" t="s">
        <v>2</v>
      </c>
      <c r="F28" s="121"/>
    </row>
    <row r="29" spans="1:9" ht="39.950000000000003" customHeight="1" x14ac:dyDescent="0.3">
      <c r="A29" s="122" t="s">
        <v>2473</v>
      </c>
      <c r="B29" s="101">
        <v>170</v>
      </c>
      <c r="C29" s="102" t="s">
        <v>11</v>
      </c>
      <c r="D29" s="102" t="s">
        <v>16</v>
      </c>
      <c r="E29" s="103" t="s">
        <v>2</v>
      </c>
      <c r="F29" s="121"/>
    </row>
    <row r="30" spans="1:9" ht="39.950000000000003" customHeight="1" x14ac:dyDescent="0.3">
      <c r="A30" s="122" t="s">
        <v>2474</v>
      </c>
      <c r="B30" s="101">
        <v>120</v>
      </c>
      <c r="C30" s="102" t="s">
        <v>13</v>
      </c>
      <c r="D30" s="102" t="s">
        <v>16</v>
      </c>
      <c r="E30" s="103" t="s">
        <v>0</v>
      </c>
      <c r="F30" s="121"/>
    </row>
    <row r="31" spans="1:9" ht="39.950000000000003" customHeight="1" x14ac:dyDescent="0.3">
      <c r="A31" s="122" t="s">
        <v>2475</v>
      </c>
      <c r="B31" s="101">
        <v>170</v>
      </c>
      <c r="C31" s="102" t="s">
        <v>11</v>
      </c>
      <c r="D31" s="102" t="s">
        <v>16</v>
      </c>
      <c r="E31" s="103" t="s">
        <v>5</v>
      </c>
      <c r="F31" s="121"/>
    </row>
    <row r="32" spans="1:9" ht="39.950000000000003" customHeight="1" x14ac:dyDescent="0.3">
      <c r="A32" s="122" t="s">
        <v>2476</v>
      </c>
      <c r="B32" s="101">
        <v>170</v>
      </c>
      <c r="C32" s="102" t="s">
        <v>11</v>
      </c>
      <c r="D32" s="102" t="s">
        <v>16</v>
      </c>
      <c r="E32" s="103" t="s">
        <v>5</v>
      </c>
      <c r="F32" s="121"/>
    </row>
    <row r="33" spans="1:6" ht="39.950000000000003" customHeight="1" x14ac:dyDescent="0.3">
      <c r="A33" s="122" t="s">
        <v>2477</v>
      </c>
      <c r="B33" s="101">
        <v>120</v>
      </c>
      <c r="C33" s="102" t="s">
        <v>13</v>
      </c>
      <c r="D33" s="102" t="s">
        <v>4</v>
      </c>
      <c r="E33" s="103" t="s">
        <v>0</v>
      </c>
      <c r="F33" s="121" t="s">
        <v>2484</v>
      </c>
    </row>
    <row r="34" spans="1:6" ht="39.950000000000003" customHeight="1" x14ac:dyDescent="0.3">
      <c r="A34" s="122" t="s">
        <v>2478</v>
      </c>
      <c r="B34" s="101">
        <v>170</v>
      </c>
      <c r="C34" s="102" t="s">
        <v>11</v>
      </c>
      <c r="D34" s="102" t="s">
        <v>16</v>
      </c>
      <c r="E34" s="103" t="s">
        <v>5</v>
      </c>
      <c r="F34" s="121" t="s">
        <v>620</v>
      </c>
    </row>
    <row r="35" spans="1:6" ht="39.950000000000003" customHeight="1" x14ac:dyDescent="0.3">
      <c r="A35" s="122" t="s">
        <v>1343</v>
      </c>
      <c r="B35" s="101">
        <v>120</v>
      </c>
      <c r="C35" s="102" t="s">
        <v>13</v>
      </c>
      <c r="D35" s="102" t="s">
        <v>16</v>
      </c>
      <c r="E35" s="103" t="s">
        <v>0</v>
      </c>
      <c r="F35" s="121"/>
    </row>
    <row r="36" spans="1:6" ht="39.950000000000003" customHeight="1" x14ac:dyDescent="0.3">
      <c r="A36" s="122" t="s">
        <v>2480</v>
      </c>
      <c r="B36" s="101">
        <v>170</v>
      </c>
      <c r="C36" s="102" t="s">
        <v>11</v>
      </c>
      <c r="D36" s="102" t="s">
        <v>2086</v>
      </c>
      <c r="E36" s="103" t="s">
        <v>5</v>
      </c>
      <c r="F36" s="121"/>
    </row>
    <row r="37" spans="1:6" ht="39.950000000000003" customHeight="1" x14ac:dyDescent="0.3">
      <c r="A37" s="122" t="s">
        <v>2481</v>
      </c>
      <c r="B37" s="101">
        <v>120</v>
      </c>
      <c r="C37" s="102" t="s">
        <v>13</v>
      </c>
      <c r="D37" s="102" t="s">
        <v>16</v>
      </c>
      <c r="E37" s="103" t="s">
        <v>0</v>
      </c>
      <c r="F37" s="121"/>
    </row>
    <row r="38" spans="1:6" ht="39.950000000000003" customHeight="1" x14ac:dyDescent="0.3">
      <c r="A38" s="122" t="s">
        <v>2482</v>
      </c>
      <c r="B38" s="101">
        <v>120</v>
      </c>
      <c r="C38" s="102" t="s">
        <v>13</v>
      </c>
      <c r="D38" s="102" t="s">
        <v>16</v>
      </c>
      <c r="E38" s="103" t="s">
        <v>0</v>
      </c>
      <c r="F38" s="121"/>
    </row>
    <row r="39" spans="1:6" ht="39.950000000000003" customHeight="1" x14ac:dyDescent="0.3">
      <c r="A39" s="122" t="s">
        <v>2483</v>
      </c>
      <c r="B39" s="101">
        <v>120</v>
      </c>
      <c r="C39" s="102" t="s">
        <v>13</v>
      </c>
      <c r="D39" s="102" t="s">
        <v>16</v>
      </c>
      <c r="E39" s="103" t="s">
        <v>0</v>
      </c>
      <c r="F39" s="121"/>
    </row>
    <row r="40" spans="1:6" ht="39.950000000000003" customHeight="1" x14ac:dyDescent="0.3">
      <c r="A40" s="122" t="s">
        <v>2485</v>
      </c>
      <c r="B40" s="101">
        <v>170</v>
      </c>
      <c r="C40" s="102" t="s">
        <v>11</v>
      </c>
      <c r="D40" s="102" t="s">
        <v>16</v>
      </c>
      <c r="E40" s="103" t="s">
        <v>2</v>
      </c>
      <c r="F40" s="121"/>
    </row>
    <row r="41" spans="1:6" ht="39.950000000000003" customHeight="1" x14ac:dyDescent="0.3">
      <c r="A41" s="122" t="s">
        <v>2486</v>
      </c>
      <c r="B41" s="101">
        <v>120</v>
      </c>
      <c r="C41" s="102" t="s">
        <v>13</v>
      </c>
      <c r="D41" s="102" t="s">
        <v>16</v>
      </c>
      <c r="E41" s="103" t="s">
        <v>5</v>
      </c>
      <c r="F41" s="121" t="s">
        <v>2492</v>
      </c>
    </row>
    <row r="42" spans="1:6" ht="39.950000000000003" customHeight="1" x14ac:dyDescent="0.3">
      <c r="A42" s="105" t="s">
        <v>2487</v>
      </c>
      <c r="B42" s="101">
        <v>120</v>
      </c>
      <c r="C42" s="102" t="s">
        <v>13</v>
      </c>
      <c r="D42" s="102" t="s">
        <v>4</v>
      </c>
      <c r="E42" s="103" t="s">
        <v>0</v>
      </c>
      <c r="F42" s="121"/>
    </row>
    <row r="43" spans="1:6" ht="39.950000000000003" customHeight="1" x14ac:dyDescent="0.3">
      <c r="A43" s="122" t="s">
        <v>2488</v>
      </c>
      <c r="B43" s="101">
        <v>130</v>
      </c>
      <c r="C43" s="102" t="s">
        <v>13</v>
      </c>
      <c r="D43" s="102" t="s">
        <v>16</v>
      </c>
      <c r="E43" s="103" t="s">
        <v>0</v>
      </c>
      <c r="F43" s="103" t="s">
        <v>2496</v>
      </c>
    </row>
    <row r="44" spans="1:6" ht="39.950000000000003" customHeight="1" x14ac:dyDescent="0.3">
      <c r="A44" s="105" t="s">
        <v>2489</v>
      </c>
      <c r="B44" s="106">
        <v>120</v>
      </c>
      <c r="C44" s="102" t="s">
        <v>13</v>
      </c>
      <c r="D44" s="102" t="s">
        <v>16</v>
      </c>
      <c r="E44" s="103" t="s">
        <v>0</v>
      </c>
      <c r="F44" s="111"/>
    </row>
    <row r="45" spans="1:6" ht="39.950000000000003" customHeight="1" x14ac:dyDescent="0.3">
      <c r="A45" s="105" t="s">
        <v>1484</v>
      </c>
      <c r="B45" s="109">
        <v>170</v>
      </c>
      <c r="C45" s="102" t="s">
        <v>11</v>
      </c>
      <c r="D45" s="102" t="s">
        <v>16</v>
      </c>
      <c r="E45" s="103" t="s">
        <v>2</v>
      </c>
      <c r="F45" s="121"/>
    </row>
    <row r="46" spans="1:6" ht="39.950000000000003" customHeight="1" x14ac:dyDescent="0.3">
      <c r="A46" s="105" t="s">
        <v>2490</v>
      </c>
      <c r="B46" s="101">
        <v>170</v>
      </c>
      <c r="C46" s="102" t="s">
        <v>11</v>
      </c>
      <c r="D46" s="102" t="s">
        <v>16</v>
      </c>
      <c r="E46" s="103" t="s">
        <v>5</v>
      </c>
      <c r="F46" s="121" t="s">
        <v>620</v>
      </c>
    </row>
    <row r="47" spans="1:6" ht="39.950000000000003" customHeight="1" x14ac:dyDescent="0.3">
      <c r="A47" s="105" t="s">
        <v>2491</v>
      </c>
      <c r="B47" s="101">
        <v>170</v>
      </c>
      <c r="C47" s="102" t="s">
        <v>11</v>
      </c>
      <c r="D47" s="102" t="s">
        <v>16</v>
      </c>
      <c r="E47" s="103" t="s">
        <v>2</v>
      </c>
      <c r="F47" s="121"/>
    </row>
    <row r="48" spans="1:6" ht="39.950000000000003" customHeight="1" x14ac:dyDescent="0.3">
      <c r="A48" s="105" t="s">
        <v>2493</v>
      </c>
      <c r="B48" s="101">
        <v>120</v>
      </c>
      <c r="C48" s="102" t="s">
        <v>13</v>
      </c>
      <c r="D48" s="102" t="s">
        <v>16</v>
      </c>
      <c r="E48" s="103" t="s">
        <v>0</v>
      </c>
      <c r="F48" s="121"/>
    </row>
    <row r="49" spans="1:6" ht="39.950000000000003" customHeight="1" x14ac:dyDescent="0.3">
      <c r="A49" s="105" t="s">
        <v>2495</v>
      </c>
      <c r="B49" s="101">
        <v>120</v>
      </c>
      <c r="C49" s="102" t="s">
        <v>13</v>
      </c>
      <c r="D49" s="102" t="s">
        <v>16</v>
      </c>
      <c r="E49" s="103" t="s">
        <v>0</v>
      </c>
      <c r="F49" s="121"/>
    </row>
    <row r="50" spans="1:6" ht="39.950000000000003" customHeight="1" x14ac:dyDescent="0.3">
      <c r="A50" s="108" t="s">
        <v>2494</v>
      </c>
      <c r="B50" s="123">
        <v>170</v>
      </c>
      <c r="C50" s="107" t="s">
        <v>11</v>
      </c>
      <c r="D50" s="102" t="s">
        <v>16</v>
      </c>
      <c r="E50" s="103" t="s">
        <v>5</v>
      </c>
      <c r="F50" s="121" t="s">
        <v>620</v>
      </c>
    </row>
    <row r="51" spans="1:6" ht="39.950000000000003" customHeight="1" x14ac:dyDescent="0.25">
      <c r="A51" s="124" t="s">
        <v>10</v>
      </c>
      <c r="B51" s="124">
        <f>COUNTIF($C$3:$C$50,H1)</f>
        <v>1</v>
      </c>
      <c r="C51" s="125">
        <f>SUMIF($C$3:$C$50,H1,$B$3:$B$50)</f>
        <v>600</v>
      </c>
      <c r="D51" s="124"/>
      <c r="E51" s="124" t="s">
        <v>19</v>
      </c>
      <c r="F51" s="125">
        <f>SUMIF($D$3:$D$50,I1,$B$3:$B$50)</f>
        <v>6070</v>
      </c>
    </row>
    <row r="52" spans="1:6" ht="39.950000000000003" customHeight="1" x14ac:dyDescent="0.25">
      <c r="A52" s="126" t="s">
        <v>11</v>
      </c>
      <c r="B52" s="126">
        <f>COUNTIF($C$3:$C$50,H2)</f>
        <v>21</v>
      </c>
      <c r="C52" s="127">
        <f>SUMIF($C$3:$C$50,H2,$B$3:$B$50)</f>
        <v>3570</v>
      </c>
      <c r="D52" s="126"/>
      <c r="E52" s="126" t="s">
        <v>18</v>
      </c>
      <c r="F52" s="127">
        <f>SUMIF($D$3:$D$42,I2,$B$3:$B$42)</f>
        <v>820</v>
      </c>
    </row>
    <row r="53" spans="1:6" ht="39.950000000000003" customHeight="1" x14ac:dyDescent="0.25">
      <c r="A53" s="126" t="s">
        <v>29</v>
      </c>
      <c r="B53" s="126">
        <f>COUNTIF($C$3:$C$50,H3)</f>
        <v>26</v>
      </c>
      <c r="C53" s="127">
        <f>SUMIF($C$3:$C$50,H3,$B$3:$B$50)</f>
        <v>3130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510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1330</v>
      </c>
    </row>
    <row r="56" spans="1:6" ht="39.950000000000003" customHeight="1" x14ac:dyDescent="0.25">
      <c r="A56" s="129" t="s">
        <v>23</v>
      </c>
      <c r="B56" s="129">
        <f>SUM(B51:B55)</f>
        <v>48</v>
      </c>
      <c r="C56" s="130">
        <f>SUM(C51:C55)</f>
        <v>7300</v>
      </c>
      <c r="D56" s="129"/>
      <c r="E56" s="131" t="s">
        <v>30</v>
      </c>
      <c r="F56" s="132">
        <f>SUM(C56+F54)</f>
        <v>7810</v>
      </c>
    </row>
    <row r="57" spans="1:6" ht="39.950000000000003" customHeight="1" x14ac:dyDescent="0.25">
      <c r="A57" s="126" t="s">
        <v>25</v>
      </c>
      <c r="B57" s="129">
        <f>COUNTIF($E$3:$E$50,H6)</f>
        <v>25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15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8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54" workbookViewId="0">
      <selection activeCell="F41" sqref="F41"/>
    </sheetView>
  </sheetViews>
  <sheetFormatPr defaultRowHeight="15" x14ac:dyDescent="0.25"/>
  <cols>
    <col min="1" max="1" width="47.85546875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2500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2497</v>
      </c>
      <c r="B3" s="101">
        <v>170</v>
      </c>
      <c r="C3" s="102" t="s">
        <v>11</v>
      </c>
      <c r="D3" s="102" t="s">
        <v>16</v>
      </c>
      <c r="E3" s="103" t="s">
        <v>2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2501</v>
      </c>
      <c r="B4" s="101">
        <v>170</v>
      </c>
      <c r="C4" s="102" t="s">
        <v>11</v>
      </c>
      <c r="D4" s="102" t="s">
        <v>4</v>
      </c>
      <c r="E4" s="103" t="s">
        <v>2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2498</v>
      </c>
      <c r="B5" s="101">
        <v>120</v>
      </c>
      <c r="C5" s="102" t="s">
        <v>13</v>
      </c>
      <c r="D5" s="102" t="s">
        <v>16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1769</v>
      </c>
      <c r="B6" s="101">
        <v>120</v>
      </c>
      <c r="C6" s="102" t="s">
        <v>13</v>
      </c>
      <c r="D6" s="102" t="s">
        <v>4</v>
      </c>
      <c r="E6" s="103" t="s">
        <v>0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2499</v>
      </c>
      <c r="B7" s="101">
        <v>170</v>
      </c>
      <c r="C7" s="102" t="s">
        <v>11</v>
      </c>
      <c r="D7" s="102" t="s">
        <v>16</v>
      </c>
      <c r="E7" s="103" t="s">
        <v>2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1401</v>
      </c>
      <c r="B8" s="106">
        <v>120</v>
      </c>
      <c r="C8" s="102" t="s">
        <v>13</v>
      </c>
      <c r="D8" s="102" t="s">
        <v>4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2508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2505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2502</v>
      </c>
      <c r="B11" s="101">
        <v>120</v>
      </c>
      <c r="C11" s="102" t="s">
        <v>13</v>
      </c>
      <c r="D11" s="102" t="s">
        <v>2086</v>
      </c>
      <c r="E11" s="103" t="s">
        <v>0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2503</v>
      </c>
      <c r="B12" s="109">
        <v>170</v>
      </c>
      <c r="C12" s="110" t="s">
        <v>11</v>
      </c>
      <c r="D12" s="110" t="s">
        <v>16</v>
      </c>
      <c r="E12" s="111" t="s">
        <v>2</v>
      </c>
      <c r="F12" s="111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2504</v>
      </c>
      <c r="B13" s="109">
        <v>120</v>
      </c>
      <c r="C13" s="110" t="s">
        <v>13</v>
      </c>
      <c r="D13" s="110" t="s">
        <v>16</v>
      </c>
      <c r="E13" s="111" t="s">
        <v>0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2506</v>
      </c>
      <c r="B14" s="101">
        <v>120</v>
      </c>
      <c r="C14" s="102" t="s">
        <v>13</v>
      </c>
      <c r="D14" s="102" t="s">
        <v>16</v>
      </c>
      <c r="E14" s="103" t="s">
        <v>0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2507</v>
      </c>
      <c r="B15" s="101">
        <v>170</v>
      </c>
      <c r="C15" s="102" t="s">
        <v>11</v>
      </c>
      <c r="D15" s="102" t="s">
        <v>16</v>
      </c>
      <c r="E15" s="103" t="s">
        <v>2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2509</v>
      </c>
      <c r="B16" s="101">
        <v>120</v>
      </c>
      <c r="C16" s="102" t="s">
        <v>13</v>
      </c>
      <c r="D16" s="102" t="s">
        <v>16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2510</v>
      </c>
      <c r="B17" s="101">
        <v>120</v>
      </c>
      <c r="C17" s="102" t="s">
        <v>13</v>
      </c>
      <c r="D17" s="102" t="s">
        <v>16</v>
      </c>
      <c r="E17" s="103" t="s">
        <v>0</v>
      </c>
      <c r="F17" s="103"/>
      <c r="I17" s="29"/>
    </row>
    <row r="18" spans="1:9" ht="39.950000000000003" customHeight="1" x14ac:dyDescent="0.3">
      <c r="A18" s="105" t="s">
        <v>2511</v>
      </c>
      <c r="B18" s="101">
        <v>120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9" ht="39.950000000000003" customHeight="1" x14ac:dyDescent="0.3">
      <c r="A19" s="108" t="s">
        <v>2512</v>
      </c>
      <c r="B19" s="109">
        <v>170</v>
      </c>
      <c r="C19" s="110" t="s">
        <v>11</v>
      </c>
      <c r="D19" s="110" t="s">
        <v>16</v>
      </c>
      <c r="E19" s="103" t="s">
        <v>2</v>
      </c>
      <c r="F19" s="111"/>
      <c r="I19" s="29"/>
    </row>
    <row r="20" spans="1:9" ht="39.950000000000003" customHeight="1" x14ac:dyDescent="0.3">
      <c r="A20" s="137" t="s">
        <v>2513</v>
      </c>
      <c r="B20" s="138">
        <v>170</v>
      </c>
      <c r="C20" s="139" t="s">
        <v>11</v>
      </c>
      <c r="D20" s="139" t="s">
        <v>16</v>
      </c>
      <c r="E20" s="140" t="s">
        <v>2</v>
      </c>
      <c r="F20" s="141"/>
      <c r="I20" s="29"/>
    </row>
    <row r="21" spans="1:9" ht="39.950000000000003" customHeight="1" x14ac:dyDescent="0.3">
      <c r="A21" s="117" t="s">
        <v>2514</v>
      </c>
      <c r="B21" s="118">
        <v>170</v>
      </c>
      <c r="C21" s="119" t="s">
        <v>11</v>
      </c>
      <c r="D21" s="119" t="s">
        <v>16</v>
      </c>
      <c r="E21" s="120" t="s">
        <v>2</v>
      </c>
      <c r="F21" s="120"/>
      <c r="I21" s="29"/>
    </row>
    <row r="22" spans="1:9" ht="39.950000000000003" customHeight="1" x14ac:dyDescent="0.3">
      <c r="A22" s="108" t="s">
        <v>2515</v>
      </c>
      <c r="B22" s="109">
        <v>120</v>
      </c>
      <c r="C22" s="110" t="s">
        <v>13</v>
      </c>
      <c r="D22" s="110" t="s">
        <v>16</v>
      </c>
      <c r="E22" s="111" t="s">
        <v>0</v>
      </c>
      <c r="F22" s="111"/>
      <c r="I22" s="29"/>
    </row>
    <row r="23" spans="1:9" ht="39.950000000000003" customHeight="1" x14ac:dyDescent="0.3">
      <c r="A23" s="105" t="s">
        <v>2516</v>
      </c>
      <c r="B23" s="101">
        <v>170</v>
      </c>
      <c r="C23" s="102" t="s">
        <v>11</v>
      </c>
      <c r="D23" s="102" t="s">
        <v>16</v>
      </c>
      <c r="E23" s="103" t="s">
        <v>2</v>
      </c>
      <c r="F23" s="121"/>
      <c r="I23" s="29"/>
    </row>
    <row r="24" spans="1:9" ht="39.950000000000003" customHeight="1" x14ac:dyDescent="0.3">
      <c r="A24" s="105" t="s">
        <v>2517</v>
      </c>
      <c r="B24" s="101">
        <v>170</v>
      </c>
      <c r="C24" s="102" t="s">
        <v>11</v>
      </c>
      <c r="D24" s="102" t="s">
        <v>4</v>
      </c>
      <c r="E24" s="103" t="s">
        <v>2</v>
      </c>
      <c r="F24" s="103"/>
      <c r="I24" s="29"/>
    </row>
    <row r="25" spans="1:9" ht="39.950000000000003" customHeight="1" x14ac:dyDescent="0.3">
      <c r="A25" s="108" t="s">
        <v>2518</v>
      </c>
      <c r="B25" s="101">
        <v>120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684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9" ht="39.950000000000003" customHeight="1" x14ac:dyDescent="0.3">
      <c r="A27" s="105" t="s">
        <v>1626</v>
      </c>
      <c r="B27" s="101">
        <v>120</v>
      </c>
      <c r="C27" s="102" t="s">
        <v>13</v>
      </c>
      <c r="D27" s="102" t="s">
        <v>16</v>
      </c>
      <c r="E27" s="103" t="s">
        <v>0</v>
      </c>
      <c r="F27" s="121"/>
    </row>
    <row r="28" spans="1:9" ht="39.950000000000003" customHeight="1" x14ac:dyDescent="0.3">
      <c r="A28" s="122" t="s">
        <v>2520</v>
      </c>
      <c r="B28" s="101">
        <v>170</v>
      </c>
      <c r="C28" s="102" t="s">
        <v>11</v>
      </c>
      <c r="D28" s="102" t="s">
        <v>16</v>
      </c>
      <c r="E28" s="103" t="s">
        <v>5</v>
      </c>
      <c r="F28" s="121"/>
    </row>
    <row r="29" spans="1:9" ht="39.950000000000003" customHeight="1" x14ac:dyDescent="0.3">
      <c r="A29" s="122" t="s">
        <v>2519</v>
      </c>
      <c r="B29" s="101">
        <v>170</v>
      </c>
      <c r="C29" s="102" t="s">
        <v>11</v>
      </c>
      <c r="D29" s="102" t="s">
        <v>16</v>
      </c>
      <c r="E29" s="103" t="s">
        <v>2</v>
      </c>
      <c r="F29" s="121"/>
    </row>
    <row r="30" spans="1:9" ht="39.950000000000003" customHeight="1" x14ac:dyDescent="0.3">
      <c r="A30" s="122" t="s">
        <v>2521</v>
      </c>
      <c r="B30" s="101">
        <v>120</v>
      </c>
      <c r="C30" s="102" t="s">
        <v>13</v>
      </c>
      <c r="D30" s="102" t="s">
        <v>4</v>
      </c>
      <c r="E30" s="103" t="s">
        <v>0</v>
      </c>
      <c r="F30" s="121"/>
    </row>
    <row r="31" spans="1:9" ht="39.950000000000003" customHeight="1" x14ac:dyDescent="0.3">
      <c r="A31" s="122" t="s">
        <v>2522</v>
      </c>
      <c r="B31" s="101">
        <v>130</v>
      </c>
      <c r="C31" s="102" t="s">
        <v>13</v>
      </c>
      <c r="D31" s="102" t="s">
        <v>16</v>
      </c>
      <c r="E31" s="103" t="s">
        <v>0</v>
      </c>
      <c r="F31" s="121" t="s">
        <v>2529</v>
      </c>
    </row>
    <row r="32" spans="1:9" ht="39.950000000000003" customHeight="1" x14ac:dyDescent="0.3">
      <c r="A32" s="122" t="s">
        <v>2523</v>
      </c>
      <c r="B32" s="101">
        <v>170</v>
      </c>
      <c r="C32" s="102" t="s">
        <v>11</v>
      </c>
      <c r="D32" s="102" t="s">
        <v>16</v>
      </c>
      <c r="E32" s="103" t="s">
        <v>2</v>
      </c>
      <c r="F32" s="121"/>
    </row>
    <row r="33" spans="1:6" ht="39.950000000000003" customHeight="1" x14ac:dyDescent="0.3">
      <c r="A33" s="122" t="s">
        <v>2524</v>
      </c>
      <c r="B33" s="101">
        <v>170</v>
      </c>
      <c r="C33" s="102" t="s">
        <v>11</v>
      </c>
      <c r="D33" s="102" t="s">
        <v>16</v>
      </c>
      <c r="E33" s="103" t="s">
        <v>5</v>
      </c>
      <c r="F33" s="121"/>
    </row>
    <row r="34" spans="1:6" ht="39.950000000000003" customHeight="1" x14ac:dyDescent="0.3">
      <c r="A34" s="122" t="s">
        <v>2525</v>
      </c>
      <c r="B34" s="101">
        <v>120</v>
      </c>
      <c r="C34" s="102" t="s">
        <v>13</v>
      </c>
      <c r="D34" s="102" t="s">
        <v>16</v>
      </c>
      <c r="E34" s="103" t="s">
        <v>0</v>
      </c>
      <c r="F34" s="121"/>
    </row>
    <row r="35" spans="1:6" ht="39.950000000000003" customHeight="1" x14ac:dyDescent="0.3">
      <c r="A35" s="122" t="s">
        <v>85</v>
      </c>
      <c r="B35" s="101">
        <v>170</v>
      </c>
      <c r="C35" s="102" t="s">
        <v>11</v>
      </c>
      <c r="D35" s="102" t="s">
        <v>16</v>
      </c>
      <c r="E35" s="103" t="s">
        <v>2</v>
      </c>
      <c r="F35" s="121"/>
    </row>
    <row r="36" spans="1:6" ht="39.950000000000003" customHeight="1" x14ac:dyDescent="0.3">
      <c r="A36" s="122" t="s">
        <v>2526</v>
      </c>
      <c r="B36" s="101">
        <v>170</v>
      </c>
      <c r="C36" s="102" t="s">
        <v>11</v>
      </c>
      <c r="D36" s="102" t="s">
        <v>16</v>
      </c>
      <c r="E36" s="103" t="s">
        <v>2</v>
      </c>
      <c r="F36" s="121"/>
    </row>
    <row r="37" spans="1:6" ht="39.950000000000003" customHeight="1" x14ac:dyDescent="0.3">
      <c r="A37" s="122" t="s">
        <v>1636</v>
      </c>
      <c r="B37" s="101">
        <v>120</v>
      </c>
      <c r="C37" s="102" t="s">
        <v>13</v>
      </c>
      <c r="D37" s="102" t="s">
        <v>16</v>
      </c>
      <c r="E37" s="103" t="s">
        <v>0</v>
      </c>
      <c r="F37" s="121"/>
    </row>
    <row r="38" spans="1:6" ht="39.950000000000003" customHeight="1" x14ac:dyDescent="0.3">
      <c r="A38" s="122" t="s">
        <v>347</v>
      </c>
      <c r="B38" s="101">
        <v>120</v>
      </c>
      <c r="C38" s="102" t="s">
        <v>13</v>
      </c>
      <c r="D38" s="102" t="s">
        <v>16</v>
      </c>
      <c r="E38" s="103" t="s">
        <v>0</v>
      </c>
      <c r="F38" s="121"/>
    </row>
    <row r="39" spans="1:6" ht="39.950000000000003" customHeight="1" x14ac:dyDescent="0.3">
      <c r="A39" s="122" t="s">
        <v>2527</v>
      </c>
      <c r="B39" s="101">
        <v>170</v>
      </c>
      <c r="C39" s="102" t="s">
        <v>11</v>
      </c>
      <c r="D39" s="102" t="s">
        <v>16</v>
      </c>
      <c r="E39" s="103" t="s">
        <v>2</v>
      </c>
      <c r="F39" s="121"/>
    </row>
    <row r="40" spans="1:6" ht="39.950000000000003" customHeight="1" x14ac:dyDescent="0.3">
      <c r="A40" s="122" t="s">
        <v>2528</v>
      </c>
      <c r="B40" s="101">
        <v>130</v>
      </c>
      <c r="C40" s="102" t="s">
        <v>13</v>
      </c>
      <c r="D40" s="102" t="s">
        <v>16</v>
      </c>
      <c r="E40" s="103" t="s">
        <v>0</v>
      </c>
      <c r="F40" s="121" t="s">
        <v>2533</v>
      </c>
    </row>
    <row r="41" spans="1:6" ht="39.950000000000003" customHeight="1" x14ac:dyDescent="0.3">
      <c r="A41" s="122" t="s">
        <v>1040</v>
      </c>
      <c r="B41" s="101">
        <v>120</v>
      </c>
      <c r="C41" s="102" t="s">
        <v>13</v>
      </c>
      <c r="D41" s="102" t="s">
        <v>16</v>
      </c>
      <c r="E41" s="103" t="s">
        <v>0</v>
      </c>
      <c r="F41" s="121"/>
    </row>
    <row r="42" spans="1:6" ht="39.950000000000003" customHeight="1" x14ac:dyDescent="0.3">
      <c r="A42" s="105" t="s">
        <v>2530</v>
      </c>
      <c r="B42" s="101">
        <v>120</v>
      </c>
      <c r="C42" s="102" t="s">
        <v>13</v>
      </c>
      <c r="D42" s="102" t="s">
        <v>16</v>
      </c>
      <c r="E42" s="103" t="s">
        <v>0</v>
      </c>
      <c r="F42" s="121"/>
    </row>
    <row r="43" spans="1:6" ht="39.950000000000003" customHeight="1" x14ac:dyDescent="0.3">
      <c r="A43" s="122" t="s">
        <v>2531</v>
      </c>
      <c r="B43" s="101">
        <v>120</v>
      </c>
      <c r="C43" s="102" t="s">
        <v>13</v>
      </c>
      <c r="D43" s="102" t="s">
        <v>2086</v>
      </c>
      <c r="E43" s="103" t="s">
        <v>0</v>
      </c>
      <c r="F43" s="103"/>
    </row>
    <row r="44" spans="1:6" ht="39.950000000000003" customHeight="1" x14ac:dyDescent="0.3">
      <c r="A44" s="105" t="s">
        <v>2532</v>
      </c>
      <c r="B44" s="106">
        <v>120</v>
      </c>
      <c r="C44" s="102" t="s">
        <v>13</v>
      </c>
      <c r="D44" s="102" t="s">
        <v>4</v>
      </c>
      <c r="E44" s="103" t="s">
        <v>0</v>
      </c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4900</v>
      </c>
    </row>
    <row r="52" spans="1:6" ht="39.950000000000003" customHeight="1" x14ac:dyDescent="0.25">
      <c r="A52" s="126" t="s">
        <v>11</v>
      </c>
      <c r="B52" s="126">
        <f>COUNTIF($C$3:$C$50,H2)</f>
        <v>18</v>
      </c>
      <c r="C52" s="127">
        <f>SUMIF($C$3:$C$50,H2,$B$3:$B$50)</f>
        <v>3060</v>
      </c>
      <c r="D52" s="126"/>
      <c r="E52" s="126" t="s">
        <v>18</v>
      </c>
      <c r="F52" s="127">
        <f>SUMIF($D$3:$D$42,I2,$B$3:$B$42)</f>
        <v>700</v>
      </c>
    </row>
    <row r="53" spans="1:6" ht="39.950000000000003" customHeight="1" x14ac:dyDescent="0.25">
      <c r="A53" s="126" t="s">
        <v>29</v>
      </c>
      <c r="B53" s="126">
        <f>COUNTIF($C$3:$C$50,H3)</f>
        <v>24</v>
      </c>
      <c r="C53" s="127">
        <f>SUMIF($C$3:$C$50,H3,$B$3:$B$50)</f>
        <v>2900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460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1160</v>
      </c>
    </row>
    <row r="56" spans="1:6" ht="39.950000000000003" customHeight="1" x14ac:dyDescent="0.25">
      <c r="A56" s="129" t="s">
        <v>23</v>
      </c>
      <c r="B56" s="129">
        <f>SUM(B51:B55)</f>
        <v>42</v>
      </c>
      <c r="C56" s="130">
        <f>SUM(C51:C55)</f>
        <v>5960</v>
      </c>
      <c r="D56" s="129"/>
      <c r="E56" s="131" t="s">
        <v>30</v>
      </c>
      <c r="F56" s="132">
        <f>SUM(C56+F54)</f>
        <v>6420</v>
      </c>
    </row>
    <row r="57" spans="1:6" ht="39.950000000000003" customHeight="1" x14ac:dyDescent="0.25">
      <c r="A57" s="126" t="s">
        <v>25</v>
      </c>
      <c r="B57" s="129">
        <f>COUNTIF($E$3:$E$50,H6)</f>
        <v>24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16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2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E3:E50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49" workbookViewId="0">
      <selection activeCell="F35" sqref="F35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2534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2535</v>
      </c>
      <c r="B3" s="101">
        <v>170</v>
      </c>
      <c r="C3" s="102" t="s">
        <v>11</v>
      </c>
      <c r="D3" s="102" t="s">
        <v>16</v>
      </c>
      <c r="E3" s="103" t="s">
        <v>2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2536</v>
      </c>
      <c r="B4" s="101">
        <v>170</v>
      </c>
      <c r="C4" s="102" t="s">
        <v>11</v>
      </c>
      <c r="D4" s="102" t="s">
        <v>16</v>
      </c>
      <c r="E4" s="103" t="s">
        <v>2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2537</v>
      </c>
      <c r="B5" s="101">
        <v>170</v>
      </c>
      <c r="C5" s="102" t="s">
        <v>11</v>
      </c>
      <c r="D5" s="102" t="s">
        <v>16</v>
      </c>
      <c r="E5" s="103" t="s">
        <v>2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2538</v>
      </c>
      <c r="B6" s="101">
        <v>120</v>
      </c>
      <c r="C6" s="102" t="s">
        <v>13</v>
      </c>
      <c r="D6" s="102" t="s">
        <v>16</v>
      </c>
      <c r="E6" s="103" t="s">
        <v>0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2539</v>
      </c>
      <c r="B7" s="101">
        <v>120</v>
      </c>
      <c r="C7" s="102" t="s">
        <v>13</v>
      </c>
      <c r="D7" s="102" t="s">
        <v>16</v>
      </c>
      <c r="E7" s="103" t="s">
        <v>0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1053</v>
      </c>
      <c r="B8" s="106">
        <v>170</v>
      </c>
      <c r="C8" s="102" t="s">
        <v>11</v>
      </c>
      <c r="D8" s="102" t="s">
        <v>16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2540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2541</v>
      </c>
      <c r="B10" s="101">
        <v>120</v>
      </c>
      <c r="C10" s="102" t="s">
        <v>13</v>
      </c>
      <c r="D10" s="102" t="s">
        <v>16</v>
      </c>
      <c r="E10" s="103" t="s">
        <v>0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2542</v>
      </c>
      <c r="B11" s="101">
        <v>120</v>
      </c>
      <c r="C11" s="102" t="s">
        <v>13</v>
      </c>
      <c r="D11" s="102" t="s">
        <v>16</v>
      </c>
      <c r="E11" s="103" t="s">
        <v>0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2543</v>
      </c>
      <c r="B12" s="109">
        <v>120</v>
      </c>
      <c r="C12" s="110" t="s">
        <v>13</v>
      </c>
      <c r="D12" s="110" t="s">
        <v>4</v>
      </c>
      <c r="E12" s="111" t="s">
        <v>0</v>
      </c>
      <c r="F12" s="111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2544</v>
      </c>
      <c r="B13" s="109">
        <v>170</v>
      </c>
      <c r="C13" s="110" t="s">
        <v>11</v>
      </c>
      <c r="D13" s="110" t="s">
        <v>16</v>
      </c>
      <c r="E13" s="111" t="s">
        <v>2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2545</v>
      </c>
      <c r="B14" s="101">
        <v>120</v>
      </c>
      <c r="C14" s="102" t="s">
        <v>13</v>
      </c>
      <c r="D14" s="102" t="s">
        <v>16</v>
      </c>
      <c r="E14" s="103" t="s">
        <v>0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2546</v>
      </c>
      <c r="B15" s="101">
        <v>120</v>
      </c>
      <c r="C15" s="102" t="s">
        <v>13</v>
      </c>
      <c r="D15" s="102" t="s">
        <v>16</v>
      </c>
      <c r="E15" s="103" t="s">
        <v>0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2547</v>
      </c>
      <c r="B16" s="101">
        <v>120</v>
      </c>
      <c r="C16" s="102" t="s">
        <v>13</v>
      </c>
      <c r="D16" s="102" t="s">
        <v>2086</v>
      </c>
      <c r="E16" s="103" t="s">
        <v>0</v>
      </c>
      <c r="F16" s="142" t="s">
        <v>2551</v>
      </c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2548</v>
      </c>
      <c r="B17" s="101">
        <v>170</v>
      </c>
      <c r="C17" s="102" t="s">
        <v>11</v>
      </c>
      <c r="D17" s="102" t="s">
        <v>16</v>
      </c>
      <c r="E17" s="103" t="s">
        <v>2</v>
      </c>
      <c r="F17" s="103"/>
      <c r="I17" s="29"/>
    </row>
    <row r="18" spans="1:9" ht="39.950000000000003" customHeight="1" x14ac:dyDescent="0.3">
      <c r="A18" s="117" t="s">
        <v>2549</v>
      </c>
      <c r="B18" s="118">
        <v>120</v>
      </c>
      <c r="C18" s="119" t="s">
        <v>13</v>
      </c>
      <c r="D18" s="119" t="s">
        <v>16</v>
      </c>
      <c r="E18" s="120" t="s">
        <v>0</v>
      </c>
      <c r="F18" s="120"/>
      <c r="I18" s="29"/>
    </row>
    <row r="19" spans="1:9" ht="39.950000000000003" customHeight="1" x14ac:dyDescent="0.3">
      <c r="A19" s="108" t="s">
        <v>2550</v>
      </c>
      <c r="B19" s="109">
        <v>170</v>
      </c>
      <c r="C19" s="110" t="s">
        <v>11</v>
      </c>
      <c r="D19" s="110" t="s">
        <v>4</v>
      </c>
      <c r="E19" s="103" t="s">
        <v>2</v>
      </c>
      <c r="F19" s="111"/>
      <c r="I19" s="29"/>
    </row>
    <row r="20" spans="1:9" ht="39.950000000000003" customHeight="1" x14ac:dyDescent="0.3">
      <c r="A20" s="137" t="s">
        <v>2552</v>
      </c>
      <c r="B20" s="138">
        <v>120</v>
      </c>
      <c r="C20" s="139" t="s">
        <v>13</v>
      </c>
      <c r="D20" s="139" t="s">
        <v>16</v>
      </c>
      <c r="E20" s="140" t="s">
        <v>0</v>
      </c>
      <c r="F20" s="141"/>
      <c r="I20" s="29"/>
    </row>
    <row r="21" spans="1:9" ht="39.950000000000003" customHeight="1" x14ac:dyDescent="0.3">
      <c r="A21" s="108" t="s">
        <v>2553</v>
      </c>
      <c r="B21" s="109">
        <v>170</v>
      </c>
      <c r="C21" s="110" t="s">
        <v>11</v>
      </c>
      <c r="D21" s="110" t="s">
        <v>16</v>
      </c>
      <c r="E21" s="111" t="s">
        <v>5</v>
      </c>
      <c r="F21" s="111"/>
      <c r="I21" s="29"/>
    </row>
    <row r="22" spans="1:9" ht="39.950000000000003" customHeight="1" x14ac:dyDescent="0.3">
      <c r="A22" s="108" t="s">
        <v>2554</v>
      </c>
      <c r="B22" s="109">
        <v>120</v>
      </c>
      <c r="C22" s="110" t="s">
        <v>13</v>
      </c>
      <c r="D22" s="110" t="s">
        <v>16</v>
      </c>
      <c r="E22" s="111" t="s">
        <v>0</v>
      </c>
      <c r="F22" s="111"/>
      <c r="I22" s="29"/>
    </row>
    <row r="23" spans="1:9" ht="39.950000000000003" customHeight="1" x14ac:dyDescent="0.3">
      <c r="A23" s="105" t="s">
        <v>2555</v>
      </c>
      <c r="B23" s="101">
        <v>170</v>
      </c>
      <c r="C23" s="102" t="s">
        <v>11</v>
      </c>
      <c r="D23" s="102" t="s">
        <v>16</v>
      </c>
      <c r="E23" s="103" t="s">
        <v>2</v>
      </c>
      <c r="F23" s="121"/>
      <c r="I23" s="29"/>
    </row>
    <row r="24" spans="1:9" ht="39.950000000000003" customHeight="1" x14ac:dyDescent="0.3">
      <c r="A24" s="105" t="s">
        <v>2556</v>
      </c>
      <c r="B24" s="101">
        <v>170</v>
      </c>
      <c r="C24" s="102" t="s">
        <v>11</v>
      </c>
      <c r="D24" s="102" t="s">
        <v>16</v>
      </c>
      <c r="E24" s="103" t="s">
        <v>2</v>
      </c>
      <c r="F24" s="103"/>
      <c r="I24" s="29"/>
    </row>
    <row r="25" spans="1:9" ht="39.950000000000003" customHeight="1" x14ac:dyDescent="0.3">
      <c r="A25" s="108" t="s">
        <v>2565</v>
      </c>
      <c r="B25" s="101">
        <v>120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2557</v>
      </c>
      <c r="B26" s="101">
        <v>170</v>
      </c>
      <c r="C26" s="102" t="s">
        <v>11</v>
      </c>
      <c r="D26" s="102" t="s">
        <v>4</v>
      </c>
      <c r="E26" s="103" t="s">
        <v>5</v>
      </c>
      <c r="F26" s="121"/>
    </row>
    <row r="27" spans="1:9" ht="39.950000000000003" customHeight="1" x14ac:dyDescent="0.3">
      <c r="A27" s="105" t="s">
        <v>2558</v>
      </c>
      <c r="B27" s="101">
        <v>120</v>
      </c>
      <c r="C27" s="102" t="s">
        <v>13</v>
      </c>
      <c r="D27" s="102" t="s">
        <v>16</v>
      </c>
      <c r="E27" s="103" t="s">
        <v>0</v>
      </c>
      <c r="F27" s="121"/>
    </row>
    <row r="28" spans="1:9" ht="39.950000000000003" customHeight="1" x14ac:dyDescent="0.3">
      <c r="A28" s="122" t="s">
        <v>2559</v>
      </c>
      <c r="B28" s="101">
        <v>170</v>
      </c>
      <c r="C28" s="102" t="s">
        <v>11</v>
      </c>
      <c r="D28" s="102" t="s">
        <v>4</v>
      </c>
      <c r="E28" s="103" t="s">
        <v>5</v>
      </c>
      <c r="F28" s="121"/>
    </row>
    <row r="29" spans="1:9" ht="39.950000000000003" customHeight="1" x14ac:dyDescent="0.3">
      <c r="A29" s="122" t="s">
        <v>2560</v>
      </c>
      <c r="B29" s="101">
        <v>170</v>
      </c>
      <c r="C29" s="102" t="s">
        <v>11</v>
      </c>
      <c r="D29" s="102" t="s">
        <v>4</v>
      </c>
      <c r="E29" s="103" t="s">
        <v>2</v>
      </c>
      <c r="F29" s="121" t="s">
        <v>2567</v>
      </c>
    </row>
    <row r="30" spans="1:9" ht="39.950000000000003" customHeight="1" x14ac:dyDescent="0.3">
      <c r="A30" s="122" t="s">
        <v>2561</v>
      </c>
      <c r="B30" s="101">
        <v>120</v>
      </c>
      <c r="C30" s="102" t="s">
        <v>13</v>
      </c>
      <c r="D30" s="102" t="s">
        <v>16</v>
      </c>
      <c r="E30" s="103" t="s">
        <v>0</v>
      </c>
      <c r="F30" s="121"/>
    </row>
    <row r="31" spans="1:9" ht="39.950000000000003" customHeight="1" x14ac:dyDescent="0.3">
      <c r="A31" s="122" t="s">
        <v>2562</v>
      </c>
      <c r="B31" s="101">
        <v>170</v>
      </c>
      <c r="C31" s="102" t="s">
        <v>11</v>
      </c>
      <c r="D31" s="102" t="s">
        <v>16</v>
      </c>
      <c r="E31" s="103" t="s">
        <v>2</v>
      </c>
      <c r="F31" s="121"/>
    </row>
    <row r="32" spans="1:9" ht="39.950000000000003" customHeight="1" x14ac:dyDescent="0.3">
      <c r="A32" s="122" t="s">
        <v>2563</v>
      </c>
      <c r="B32" s="101">
        <v>120</v>
      </c>
      <c r="C32" s="102" t="s">
        <v>13</v>
      </c>
      <c r="D32" s="102" t="s">
        <v>16</v>
      </c>
      <c r="E32" s="103" t="s">
        <v>0</v>
      </c>
      <c r="F32" s="121"/>
    </row>
    <row r="33" spans="1:6" ht="39.950000000000003" customHeight="1" x14ac:dyDescent="0.3">
      <c r="A33" s="122" t="s">
        <v>2564</v>
      </c>
      <c r="B33" s="101">
        <v>120</v>
      </c>
      <c r="C33" s="102" t="s">
        <v>13</v>
      </c>
      <c r="D33" s="102" t="s">
        <v>16</v>
      </c>
      <c r="E33" s="103" t="s">
        <v>0</v>
      </c>
      <c r="F33" s="121"/>
    </row>
    <row r="34" spans="1:6" ht="39.950000000000003" customHeight="1" x14ac:dyDescent="0.3">
      <c r="A34" s="122" t="s">
        <v>2566</v>
      </c>
      <c r="B34" s="101">
        <v>120</v>
      </c>
      <c r="C34" s="102" t="s">
        <v>13</v>
      </c>
      <c r="D34" s="102" t="s">
        <v>16</v>
      </c>
      <c r="E34" s="103" t="s">
        <v>0</v>
      </c>
      <c r="F34" s="121"/>
    </row>
    <row r="35" spans="1:6" ht="39.950000000000003" customHeight="1" x14ac:dyDescent="0.3">
      <c r="A35" s="122" t="s">
        <v>2568</v>
      </c>
      <c r="B35" s="101">
        <v>130</v>
      </c>
      <c r="C35" s="102" t="s">
        <v>13</v>
      </c>
      <c r="D35" s="102" t="s">
        <v>16</v>
      </c>
      <c r="E35" s="103" t="s">
        <v>0</v>
      </c>
      <c r="F35" s="121" t="s">
        <v>2533</v>
      </c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3750</v>
      </c>
    </row>
    <row r="52" spans="1:6" ht="39.950000000000003" customHeight="1" x14ac:dyDescent="0.25">
      <c r="A52" s="126" t="s">
        <v>11</v>
      </c>
      <c r="B52" s="126">
        <f>COUNTIF($C$3:$C$50,H2)</f>
        <v>14</v>
      </c>
      <c r="C52" s="127">
        <f>SUMIF($C$3:$C$50,H2,$B$3:$B$50)</f>
        <v>2380</v>
      </c>
      <c r="D52" s="126"/>
      <c r="E52" s="126" t="s">
        <v>18</v>
      </c>
      <c r="F52" s="127">
        <f>SUMIF($D$3:$D$42,I2,$B$3:$B$42)</f>
        <v>800</v>
      </c>
    </row>
    <row r="53" spans="1:6" ht="39.950000000000003" customHeight="1" x14ac:dyDescent="0.25">
      <c r="A53" s="126" t="s">
        <v>29</v>
      </c>
      <c r="B53" s="126">
        <f>COUNTIF($C$3:$C$50,H3)</f>
        <v>19</v>
      </c>
      <c r="C53" s="127">
        <f>SUMIF($C$3:$C$50,H3,$B$3:$B$50)</f>
        <v>2290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370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1170</v>
      </c>
    </row>
    <row r="56" spans="1:6" ht="39.950000000000003" customHeight="1" x14ac:dyDescent="0.25">
      <c r="A56" s="129" t="s">
        <v>23</v>
      </c>
      <c r="B56" s="129">
        <f>SUM(B51:B55)</f>
        <v>33</v>
      </c>
      <c r="C56" s="130">
        <f>SUM(C51:C55)</f>
        <v>4670</v>
      </c>
      <c r="D56" s="129"/>
      <c r="E56" s="131" t="s">
        <v>30</v>
      </c>
      <c r="F56" s="132">
        <f>SUM(C56+F54)</f>
        <v>5040</v>
      </c>
    </row>
    <row r="57" spans="1:6" ht="39.950000000000003" customHeight="1" x14ac:dyDescent="0.25">
      <c r="A57" s="126" t="s">
        <v>25</v>
      </c>
      <c r="B57" s="129">
        <f>COUNTIF($E$3:$E$50,H6)</f>
        <v>19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11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3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16" workbookViewId="0">
      <selection activeCell="E24" sqref="E24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2569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2576</v>
      </c>
      <c r="B3" s="101">
        <v>120</v>
      </c>
      <c r="C3" s="102" t="s">
        <v>13</v>
      </c>
      <c r="D3" s="102" t="s">
        <v>16</v>
      </c>
      <c r="E3" s="103" t="s">
        <v>0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2570</v>
      </c>
      <c r="B4" s="101">
        <v>170</v>
      </c>
      <c r="C4" s="102" t="s">
        <v>11</v>
      </c>
      <c r="D4" s="102" t="s">
        <v>16</v>
      </c>
      <c r="E4" s="103" t="s">
        <v>2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2571</v>
      </c>
      <c r="B5" s="101">
        <v>120</v>
      </c>
      <c r="C5" s="102" t="s">
        <v>13</v>
      </c>
      <c r="D5" s="102" t="s">
        <v>4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2572</v>
      </c>
      <c r="B6" s="101">
        <v>170</v>
      </c>
      <c r="C6" s="102" t="s">
        <v>11</v>
      </c>
      <c r="D6" s="102" t="s">
        <v>4</v>
      </c>
      <c r="E6" s="103" t="s">
        <v>2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2573</v>
      </c>
      <c r="B7" s="101">
        <v>170</v>
      </c>
      <c r="C7" s="102" t="s">
        <v>11</v>
      </c>
      <c r="D7" s="102" t="s">
        <v>16</v>
      </c>
      <c r="E7" s="103" t="s">
        <v>5</v>
      </c>
      <c r="F7" s="104" t="s">
        <v>2579</v>
      </c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2574</v>
      </c>
      <c r="B8" s="106">
        <v>170</v>
      </c>
      <c r="C8" s="102" t="s">
        <v>11</v>
      </c>
      <c r="D8" s="143" t="s">
        <v>2086</v>
      </c>
      <c r="E8" s="103" t="s">
        <v>2</v>
      </c>
      <c r="F8" s="107" t="s">
        <v>2575</v>
      </c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2580</v>
      </c>
      <c r="B9" s="109">
        <v>170</v>
      </c>
      <c r="C9" s="110" t="s">
        <v>11</v>
      </c>
      <c r="D9" s="102" t="s">
        <v>16</v>
      </c>
      <c r="E9" s="103" t="s">
        <v>2</v>
      </c>
      <c r="F9" s="107" t="s">
        <v>2583</v>
      </c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2577</v>
      </c>
      <c r="B10" s="101">
        <v>120</v>
      </c>
      <c r="C10" s="102" t="s">
        <v>13</v>
      </c>
      <c r="D10" s="102" t="s">
        <v>16</v>
      </c>
      <c r="E10" s="103" t="s">
        <v>0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2578</v>
      </c>
      <c r="B11" s="101">
        <v>170</v>
      </c>
      <c r="C11" s="102" t="s">
        <v>11</v>
      </c>
      <c r="D11" s="143" t="s">
        <v>2086</v>
      </c>
      <c r="E11" s="103" t="s">
        <v>2</v>
      </c>
      <c r="F11" s="103" t="s">
        <v>2575</v>
      </c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2581</v>
      </c>
      <c r="B12" s="109">
        <v>170</v>
      </c>
      <c r="C12" s="110" t="s">
        <v>11</v>
      </c>
      <c r="D12" s="110" t="s">
        <v>4</v>
      </c>
      <c r="E12" s="111" t="s">
        <v>5</v>
      </c>
      <c r="F12" s="120" t="s">
        <v>2594</v>
      </c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2582</v>
      </c>
      <c r="B13" s="109">
        <v>120</v>
      </c>
      <c r="C13" s="110" t="s">
        <v>13</v>
      </c>
      <c r="D13" s="110" t="s">
        <v>16</v>
      </c>
      <c r="E13" s="111" t="s">
        <v>0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2584</v>
      </c>
      <c r="B14" s="101">
        <v>170</v>
      </c>
      <c r="C14" s="102" t="s">
        <v>11</v>
      </c>
      <c r="D14" s="102" t="s">
        <v>16</v>
      </c>
      <c r="E14" s="103" t="s">
        <v>2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2585</v>
      </c>
      <c r="B15" s="101">
        <v>170</v>
      </c>
      <c r="C15" s="102" t="s">
        <v>11</v>
      </c>
      <c r="D15" s="102" t="s">
        <v>4</v>
      </c>
      <c r="E15" s="103" t="s">
        <v>2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17" t="s">
        <v>2586</v>
      </c>
      <c r="B16" s="118">
        <v>120</v>
      </c>
      <c r="C16" s="119" t="s">
        <v>13</v>
      </c>
      <c r="D16" s="119" t="s">
        <v>16</v>
      </c>
      <c r="E16" s="120" t="s">
        <v>0</v>
      </c>
      <c r="F16" s="120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2587</v>
      </c>
      <c r="B17" s="101">
        <v>170</v>
      </c>
      <c r="C17" s="102" t="s">
        <v>11</v>
      </c>
      <c r="D17" s="102" t="s">
        <v>4</v>
      </c>
      <c r="E17" s="103" t="s">
        <v>5</v>
      </c>
      <c r="F17" s="103"/>
      <c r="I17" s="29"/>
    </row>
    <row r="18" spans="1:9" ht="39.950000000000003" customHeight="1" x14ac:dyDescent="0.3">
      <c r="A18" s="105" t="s">
        <v>2593</v>
      </c>
      <c r="B18" s="101">
        <v>170</v>
      </c>
      <c r="C18" s="102" t="s">
        <v>11</v>
      </c>
      <c r="D18" s="102" t="s">
        <v>16</v>
      </c>
      <c r="E18" s="103" t="s">
        <v>2</v>
      </c>
      <c r="F18" s="103"/>
      <c r="I18" s="29"/>
    </row>
    <row r="19" spans="1:9" ht="39.950000000000003" customHeight="1" x14ac:dyDescent="0.3">
      <c r="A19" s="108" t="s">
        <v>2588</v>
      </c>
      <c r="B19" s="109">
        <v>170</v>
      </c>
      <c r="C19" s="110" t="s">
        <v>11</v>
      </c>
      <c r="D19" s="110" t="s">
        <v>16</v>
      </c>
      <c r="E19" s="103" t="s">
        <v>5</v>
      </c>
      <c r="F19" s="111"/>
      <c r="I19" s="29"/>
    </row>
    <row r="20" spans="1:9" ht="39.950000000000003" customHeight="1" x14ac:dyDescent="0.3">
      <c r="A20" s="137" t="s">
        <v>2589</v>
      </c>
      <c r="B20" s="138">
        <v>120</v>
      </c>
      <c r="C20" s="139" t="s">
        <v>13</v>
      </c>
      <c r="D20" s="139" t="s">
        <v>16</v>
      </c>
      <c r="E20" s="140" t="s">
        <v>0</v>
      </c>
      <c r="F20" s="141"/>
      <c r="I20" s="29"/>
    </row>
    <row r="21" spans="1:9" ht="39.950000000000003" customHeight="1" x14ac:dyDescent="0.3">
      <c r="A21" s="108" t="s">
        <v>2590</v>
      </c>
      <c r="B21" s="109">
        <v>170</v>
      </c>
      <c r="C21" s="110" t="s">
        <v>11</v>
      </c>
      <c r="D21" s="110" t="s">
        <v>16</v>
      </c>
      <c r="E21" s="111" t="s">
        <v>2</v>
      </c>
      <c r="F21" s="111"/>
      <c r="I21" s="29"/>
    </row>
    <row r="22" spans="1:9" ht="39.950000000000003" customHeight="1" x14ac:dyDescent="0.3">
      <c r="A22" s="108" t="s">
        <v>2142</v>
      </c>
      <c r="B22" s="109">
        <v>170</v>
      </c>
      <c r="C22" s="110" t="s">
        <v>11</v>
      </c>
      <c r="D22" s="110" t="s">
        <v>16</v>
      </c>
      <c r="E22" s="111" t="s">
        <v>2</v>
      </c>
      <c r="F22" s="111"/>
      <c r="I22" s="29"/>
    </row>
    <row r="23" spans="1:9" ht="39.950000000000003" customHeight="1" x14ac:dyDescent="0.3">
      <c r="A23" s="105" t="s">
        <v>2591</v>
      </c>
      <c r="B23" s="101">
        <v>120</v>
      </c>
      <c r="C23" s="102" t="s">
        <v>13</v>
      </c>
      <c r="D23" s="102" t="s">
        <v>16</v>
      </c>
      <c r="E23" s="103" t="s">
        <v>0</v>
      </c>
      <c r="F23" s="121"/>
      <c r="I23" s="29"/>
    </row>
    <row r="24" spans="1:9" ht="39.950000000000003" customHeight="1" x14ac:dyDescent="0.3">
      <c r="A24" s="105" t="s">
        <v>2592</v>
      </c>
      <c r="B24" s="101">
        <v>120</v>
      </c>
      <c r="C24" s="102" t="s">
        <v>13</v>
      </c>
      <c r="D24" s="102" t="s">
        <v>16</v>
      </c>
      <c r="E24" s="103" t="s">
        <v>0</v>
      </c>
      <c r="F24" s="103"/>
      <c r="I24" s="29"/>
    </row>
    <row r="25" spans="1:9" ht="39.950000000000003" customHeight="1" x14ac:dyDescent="0.3">
      <c r="A25" s="108"/>
      <c r="B25" s="101"/>
      <c r="C25" s="102"/>
      <c r="D25" s="102"/>
      <c r="E25" s="103"/>
      <c r="F25" s="121"/>
    </row>
    <row r="26" spans="1:9" ht="39.950000000000003" customHeight="1" x14ac:dyDescent="0.3">
      <c r="A26" s="105"/>
      <c r="B26" s="101"/>
      <c r="C26" s="102"/>
      <c r="D26" s="102"/>
      <c r="E26" s="103"/>
      <c r="F26" s="121"/>
    </row>
    <row r="27" spans="1:9" ht="39.950000000000003" customHeight="1" x14ac:dyDescent="0.3">
      <c r="A27" s="105"/>
      <c r="B27" s="101"/>
      <c r="C27" s="102"/>
      <c r="D27" s="102"/>
      <c r="E27" s="103"/>
      <c r="F27" s="121"/>
    </row>
    <row r="28" spans="1:9" ht="39.950000000000003" customHeight="1" x14ac:dyDescent="0.3">
      <c r="A28" s="122"/>
      <c r="B28" s="101"/>
      <c r="C28" s="102"/>
      <c r="D28" s="102"/>
      <c r="E28" s="103"/>
      <c r="F28" s="121"/>
    </row>
    <row r="29" spans="1:9" ht="39.950000000000003" customHeight="1" x14ac:dyDescent="0.3">
      <c r="A29" s="122"/>
      <c r="B29" s="101"/>
      <c r="C29" s="102"/>
      <c r="D29" s="102"/>
      <c r="E29" s="103"/>
      <c r="F29" s="121"/>
    </row>
    <row r="30" spans="1:9" ht="39.950000000000003" customHeight="1" x14ac:dyDescent="0.3">
      <c r="A30" s="122"/>
      <c r="B30" s="101"/>
      <c r="C30" s="102"/>
      <c r="D30" s="102"/>
      <c r="E30" s="103"/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2200</v>
      </c>
    </row>
    <row r="52" spans="1:6" ht="39.950000000000003" customHeight="1" x14ac:dyDescent="0.25">
      <c r="A52" s="126" t="s">
        <v>11</v>
      </c>
      <c r="B52" s="126">
        <f>COUNTIF($C$3:$C$50,H2)</f>
        <v>14</v>
      </c>
      <c r="C52" s="127">
        <f>SUMIF($C$3:$C$50,H2,$B$3:$B$50)</f>
        <v>2380</v>
      </c>
      <c r="D52" s="126"/>
      <c r="E52" s="126" t="s">
        <v>18</v>
      </c>
      <c r="F52" s="127">
        <f>SUMIF($D$3:$D$42,I2,$B$3:$B$42)</f>
        <v>800</v>
      </c>
    </row>
    <row r="53" spans="1:6" ht="39.950000000000003" customHeight="1" x14ac:dyDescent="0.25">
      <c r="A53" s="126" t="s">
        <v>29</v>
      </c>
      <c r="B53" s="126">
        <f>COUNTIF($C$3:$C$50,H3)</f>
        <v>8</v>
      </c>
      <c r="C53" s="127">
        <f>SUMIF($C$3:$C$50,H3,$B$3:$B$50)</f>
        <v>960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160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960</v>
      </c>
    </row>
    <row r="56" spans="1:6" ht="39.950000000000003" customHeight="1" x14ac:dyDescent="0.25">
      <c r="A56" s="129" t="s">
        <v>23</v>
      </c>
      <c r="B56" s="129">
        <f>SUM(B51:B55)</f>
        <v>22</v>
      </c>
      <c r="C56" s="130">
        <f>SUM(C51:C55)</f>
        <v>3340</v>
      </c>
      <c r="D56" s="129"/>
      <c r="E56" s="131" t="s">
        <v>30</v>
      </c>
      <c r="F56" s="132">
        <f>SUM(C56+F54)</f>
        <v>3500</v>
      </c>
    </row>
    <row r="57" spans="1:6" ht="39.950000000000003" customHeight="1" x14ac:dyDescent="0.25">
      <c r="A57" s="126" t="s">
        <v>25</v>
      </c>
      <c r="B57" s="129">
        <f>COUNTIF($E$3:$E$50,H6)</f>
        <v>8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10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4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E3:E50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52" workbookViewId="0">
      <selection activeCell="A24" sqref="A24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2569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2595</v>
      </c>
      <c r="B3" s="101">
        <v>120</v>
      </c>
      <c r="C3" s="102" t="s">
        <v>13</v>
      </c>
      <c r="D3" s="102" t="s">
        <v>16</v>
      </c>
      <c r="E3" s="103" t="s">
        <v>0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2596</v>
      </c>
      <c r="B4" s="101">
        <v>120</v>
      </c>
      <c r="C4" s="102" t="s">
        <v>13</v>
      </c>
      <c r="D4" s="102" t="s">
        <v>16</v>
      </c>
      <c r="E4" s="103" t="s">
        <v>0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2597</v>
      </c>
      <c r="B5" s="101">
        <v>120</v>
      </c>
      <c r="C5" s="102" t="s">
        <v>13</v>
      </c>
      <c r="D5" s="102" t="s">
        <v>4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2600</v>
      </c>
      <c r="B6" s="101">
        <v>120</v>
      </c>
      <c r="C6" s="102" t="s">
        <v>13</v>
      </c>
      <c r="D6" s="102" t="s">
        <v>16</v>
      </c>
      <c r="E6" s="103" t="s">
        <v>0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2598</v>
      </c>
      <c r="B7" s="101">
        <v>170</v>
      </c>
      <c r="C7" s="102" t="s">
        <v>11</v>
      </c>
      <c r="D7" s="102" t="s">
        <v>16</v>
      </c>
      <c r="E7" s="103" t="s">
        <v>2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2599</v>
      </c>
      <c r="B8" s="106">
        <v>170</v>
      </c>
      <c r="C8" s="102" t="s">
        <v>11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1919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2601</v>
      </c>
      <c r="B10" s="101">
        <v>170</v>
      </c>
      <c r="C10" s="102" t="s">
        <v>11</v>
      </c>
      <c r="D10" s="102" t="s">
        <v>4</v>
      </c>
      <c r="E10" s="103" t="s">
        <v>2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2602</v>
      </c>
      <c r="B11" s="101">
        <v>170</v>
      </c>
      <c r="C11" s="102" t="s">
        <v>11</v>
      </c>
      <c r="D11" s="102" t="s">
        <v>16</v>
      </c>
      <c r="E11" s="103" t="s">
        <v>5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2603</v>
      </c>
      <c r="B12" s="109">
        <v>120</v>
      </c>
      <c r="C12" s="110" t="s">
        <v>13</v>
      </c>
      <c r="D12" s="110" t="s">
        <v>4</v>
      </c>
      <c r="E12" s="111" t="s">
        <v>0</v>
      </c>
      <c r="F12" s="103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17" t="s">
        <v>2604</v>
      </c>
      <c r="B13" s="118">
        <v>120</v>
      </c>
      <c r="C13" s="119" t="s">
        <v>11</v>
      </c>
      <c r="D13" s="119" t="s">
        <v>16</v>
      </c>
      <c r="E13" s="120" t="s">
        <v>5</v>
      </c>
      <c r="F13" s="120" t="s">
        <v>2614</v>
      </c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2605</v>
      </c>
      <c r="B14" s="101">
        <v>120</v>
      </c>
      <c r="C14" s="102" t="s">
        <v>13</v>
      </c>
      <c r="D14" s="102" t="s">
        <v>4</v>
      </c>
      <c r="E14" s="103" t="s">
        <v>0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1585</v>
      </c>
      <c r="B15" s="101">
        <v>130</v>
      </c>
      <c r="C15" s="102" t="s">
        <v>13</v>
      </c>
      <c r="D15" s="102" t="s">
        <v>16</v>
      </c>
      <c r="E15" s="103" t="s">
        <v>0</v>
      </c>
      <c r="F15" s="103" t="s">
        <v>2607</v>
      </c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2606</v>
      </c>
      <c r="B16" s="101">
        <v>170</v>
      </c>
      <c r="C16" s="102" t="s">
        <v>11</v>
      </c>
      <c r="D16" s="102" t="s">
        <v>16</v>
      </c>
      <c r="E16" s="103" t="s">
        <v>2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5" t="s">
        <v>2608</v>
      </c>
      <c r="B17" s="101">
        <v>170</v>
      </c>
      <c r="C17" s="102" t="s">
        <v>11</v>
      </c>
      <c r="D17" s="102" t="s">
        <v>16</v>
      </c>
      <c r="E17" s="103" t="s">
        <v>2</v>
      </c>
      <c r="F17" s="103"/>
      <c r="I17" s="29"/>
    </row>
    <row r="18" spans="1:9" ht="39.950000000000003" customHeight="1" x14ac:dyDescent="0.3">
      <c r="A18" s="105" t="s">
        <v>2609</v>
      </c>
      <c r="B18" s="101">
        <v>120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9" ht="39.950000000000003" customHeight="1" x14ac:dyDescent="0.3">
      <c r="A19" s="108" t="s">
        <v>2610</v>
      </c>
      <c r="B19" s="109">
        <v>120</v>
      </c>
      <c r="C19" s="110" t="s">
        <v>13</v>
      </c>
      <c r="D19" s="110" t="s">
        <v>16</v>
      </c>
      <c r="E19" s="103" t="s">
        <v>0</v>
      </c>
      <c r="F19" s="111"/>
      <c r="I19" s="29"/>
    </row>
    <row r="20" spans="1:9" ht="39.950000000000003" customHeight="1" x14ac:dyDescent="0.3">
      <c r="A20" s="137" t="s">
        <v>2611</v>
      </c>
      <c r="B20" s="138">
        <v>120</v>
      </c>
      <c r="C20" s="139" t="s">
        <v>13</v>
      </c>
      <c r="D20" s="139" t="s">
        <v>16</v>
      </c>
      <c r="E20" s="140" t="s">
        <v>0</v>
      </c>
      <c r="F20" s="141"/>
      <c r="I20" s="29"/>
    </row>
    <row r="21" spans="1:9" ht="39.950000000000003" customHeight="1" x14ac:dyDescent="0.3">
      <c r="A21" s="108" t="s">
        <v>2612</v>
      </c>
      <c r="B21" s="109">
        <v>170</v>
      </c>
      <c r="C21" s="110" t="s">
        <v>11</v>
      </c>
      <c r="D21" s="110" t="s">
        <v>16</v>
      </c>
      <c r="E21" s="111" t="s">
        <v>2</v>
      </c>
      <c r="F21" s="111"/>
      <c r="I21" s="29"/>
    </row>
    <row r="22" spans="1:9" ht="39.950000000000003" customHeight="1" x14ac:dyDescent="0.3">
      <c r="A22" s="108" t="s">
        <v>2613</v>
      </c>
      <c r="B22" s="109">
        <v>120</v>
      </c>
      <c r="C22" s="110" t="s">
        <v>13</v>
      </c>
      <c r="D22" s="110" t="s">
        <v>4</v>
      </c>
      <c r="E22" s="111" t="s">
        <v>0</v>
      </c>
      <c r="F22" s="111"/>
      <c r="I22" s="29"/>
    </row>
    <row r="23" spans="1:9" ht="39.950000000000003" customHeight="1" x14ac:dyDescent="0.3">
      <c r="A23" s="105" t="s">
        <v>2615</v>
      </c>
      <c r="B23" s="101">
        <v>170</v>
      </c>
      <c r="C23" s="102" t="s">
        <v>11</v>
      </c>
      <c r="D23" s="102" t="s">
        <v>4</v>
      </c>
      <c r="E23" s="103" t="s">
        <v>2</v>
      </c>
      <c r="F23" s="121"/>
      <c r="I23" s="29"/>
    </row>
    <row r="24" spans="1:9" ht="39.950000000000003" customHeight="1" x14ac:dyDescent="0.3">
      <c r="A24" s="105"/>
      <c r="B24" s="101"/>
      <c r="C24" s="102"/>
      <c r="D24" s="102"/>
      <c r="E24" s="103"/>
      <c r="F24" s="103"/>
      <c r="I24" s="29"/>
    </row>
    <row r="25" spans="1:9" ht="39.950000000000003" customHeight="1" x14ac:dyDescent="0.3">
      <c r="A25" s="108"/>
      <c r="B25" s="101"/>
      <c r="C25" s="102"/>
      <c r="D25" s="102"/>
      <c r="E25" s="103"/>
      <c r="F25" s="121"/>
    </row>
    <row r="26" spans="1:9" ht="39.950000000000003" customHeight="1" x14ac:dyDescent="0.3">
      <c r="A26" s="105"/>
      <c r="B26" s="101"/>
      <c r="C26" s="102"/>
      <c r="D26" s="102"/>
      <c r="E26" s="103"/>
      <c r="F26" s="121"/>
    </row>
    <row r="27" spans="1:9" ht="39.950000000000003" customHeight="1" x14ac:dyDescent="0.3">
      <c r="A27" s="105"/>
      <c r="B27" s="101"/>
      <c r="C27" s="102"/>
      <c r="D27" s="102"/>
      <c r="E27" s="103"/>
      <c r="F27" s="121"/>
    </row>
    <row r="28" spans="1:9" ht="39.950000000000003" customHeight="1" x14ac:dyDescent="0.3">
      <c r="A28" s="122"/>
      <c r="B28" s="101"/>
      <c r="C28" s="102"/>
      <c r="D28" s="102"/>
      <c r="E28" s="103"/>
      <c r="F28" s="121"/>
    </row>
    <row r="29" spans="1:9" ht="39.950000000000003" customHeight="1" x14ac:dyDescent="0.3">
      <c r="A29" s="122"/>
      <c r="B29" s="101"/>
      <c r="C29" s="102"/>
      <c r="D29" s="102"/>
      <c r="E29" s="103"/>
      <c r="F29" s="121"/>
    </row>
    <row r="30" spans="1:9" ht="39.950000000000003" customHeight="1" x14ac:dyDescent="0.3">
      <c r="A30" s="122"/>
      <c r="B30" s="101"/>
      <c r="C30" s="102"/>
      <c r="D30" s="102"/>
      <c r="E30" s="103"/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2110</v>
      </c>
    </row>
    <row r="52" spans="1:6" ht="39.950000000000003" customHeight="1" x14ac:dyDescent="0.25">
      <c r="A52" s="126" t="s">
        <v>11</v>
      </c>
      <c r="B52" s="126">
        <f>COUNTIF($C$3:$C$50,H2)</f>
        <v>9</v>
      </c>
      <c r="C52" s="127">
        <f>SUMIF($C$3:$C$50,H2,$B$3:$B$50)</f>
        <v>1480</v>
      </c>
      <c r="D52" s="126"/>
      <c r="E52" s="126" t="s">
        <v>18</v>
      </c>
      <c r="F52" s="127">
        <f>SUMIF($D$3:$D$42,I2,$B$3:$B$42)</f>
        <v>820</v>
      </c>
    </row>
    <row r="53" spans="1:6" ht="39.950000000000003" customHeight="1" x14ac:dyDescent="0.25">
      <c r="A53" s="126" t="s">
        <v>29</v>
      </c>
      <c r="B53" s="126">
        <f>COUNTIF($C$3:$C$50,H3)</f>
        <v>12</v>
      </c>
      <c r="C53" s="127">
        <f>SUMIF($C$3:$C$50,H3,$B$3:$B$50)</f>
        <v>1450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230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1050</v>
      </c>
    </row>
    <row r="56" spans="1:6" ht="39.950000000000003" customHeight="1" x14ac:dyDescent="0.25">
      <c r="A56" s="129" t="s">
        <v>23</v>
      </c>
      <c r="B56" s="129">
        <f>SUM(B51:B55)</f>
        <v>21</v>
      </c>
      <c r="C56" s="130">
        <f>SUM(C51:C55)</f>
        <v>2930</v>
      </c>
      <c r="D56" s="129"/>
      <c r="E56" s="131" t="s">
        <v>30</v>
      </c>
      <c r="F56" s="132">
        <f>SUM(C56+F54)</f>
        <v>3160</v>
      </c>
    </row>
    <row r="57" spans="1:6" ht="39.950000000000003" customHeight="1" x14ac:dyDescent="0.25">
      <c r="A57" s="126" t="s">
        <v>25</v>
      </c>
      <c r="B57" s="129">
        <f>COUNTIF($E$3:$E$50,H6)</f>
        <v>13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6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2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56" workbookViewId="0">
      <selection activeCell="A3" sqref="A3:F38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2619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2616</v>
      </c>
      <c r="B3" s="101">
        <v>130</v>
      </c>
      <c r="C3" s="102" t="s">
        <v>13</v>
      </c>
      <c r="D3" s="102" t="s">
        <v>16</v>
      </c>
      <c r="E3" s="103" t="s">
        <v>0</v>
      </c>
      <c r="F3" s="104" t="s">
        <v>2627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2617</v>
      </c>
      <c r="B4" s="101">
        <v>130</v>
      </c>
      <c r="C4" s="102" t="s">
        <v>13</v>
      </c>
      <c r="D4" s="102" t="s">
        <v>16</v>
      </c>
      <c r="E4" s="103" t="s">
        <v>0</v>
      </c>
      <c r="F4" s="104" t="s">
        <v>2627</v>
      </c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2618</v>
      </c>
      <c r="B5" s="101">
        <v>300</v>
      </c>
      <c r="C5" s="102" t="s">
        <v>12</v>
      </c>
      <c r="D5" s="102" t="s">
        <v>4</v>
      </c>
      <c r="E5" s="103" t="s">
        <v>2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2620</v>
      </c>
      <c r="B6" s="101">
        <v>170</v>
      </c>
      <c r="C6" s="102" t="s">
        <v>11</v>
      </c>
      <c r="D6" s="102" t="s">
        <v>16</v>
      </c>
      <c r="E6" s="103" t="s">
        <v>5</v>
      </c>
      <c r="F6" s="104" t="s">
        <v>2631</v>
      </c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2621</v>
      </c>
      <c r="B7" s="101">
        <v>120</v>
      </c>
      <c r="C7" s="102" t="s">
        <v>13</v>
      </c>
      <c r="D7" s="102" t="s">
        <v>16</v>
      </c>
      <c r="E7" s="103" t="s">
        <v>0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2622</v>
      </c>
      <c r="B8" s="106">
        <v>170</v>
      </c>
      <c r="C8" s="102" t="s">
        <v>11</v>
      </c>
      <c r="D8" s="102" t="s">
        <v>16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2623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2624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2625</v>
      </c>
      <c r="B11" s="101">
        <v>170</v>
      </c>
      <c r="C11" s="102" t="s">
        <v>11</v>
      </c>
      <c r="D11" s="102" t="s">
        <v>16</v>
      </c>
      <c r="E11" s="103" t="s">
        <v>5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2626</v>
      </c>
      <c r="B12" s="109">
        <v>170</v>
      </c>
      <c r="C12" s="110" t="s">
        <v>11</v>
      </c>
      <c r="D12" s="110" t="s">
        <v>16</v>
      </c>
      <c r="E12" s="111" t="s">
        <v>5</v>
      </c>
      <c r="F12" s="103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1964</v>
      </c>
      <c r="B13" s="109">
        <v>120</v>
      </c>
      <c r="C13" s="110" t="s">
        <v>13</v>
      </c>
      <c r="D13" s="110" t="s">
        <v>16</v>
      </c>
      <c r="E13" s="111" t="s">
        <v>0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2628</v>
      </c>
      <c r="B14" s="101">
        <v>170</v>
      </c>
      <c r="C14" s="102" t="s">
        <v>11</v>
      </c>
      <c r="D14" s="102" t="s">
        <v>4</v>
      </c>
      <c r="E14" s="103" t="s">
        <v>2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5" t="s">
        <v>2629</v>
      </c>
      <c r="B15" s="101">
        <v>170</v>
      </c>
      <c r="C15" s="102" t="s">
        <v>11</v>
      </c>
      <c r="D15" s="102" t="s">
        <v>16</v>
      </c>
      <c r="E15" s="103" t="s">
        <v>2</v>
      </c>
      <c r="F15" s="103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2630</v>
      </c>
      <c r="B16" s="101">
        <v>120</v>
      </c>
      <c r="C16" s="102" t="s">
        <v>13</v>
      </c>
      <c r="D16" s="102" t="s">
        <v>16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17" t="s">
        <v>2632</v>
      </c>
      <c r="B17" s="118">
        <v>170</v>
      </c>
      <c r="C17" s="119" t="s">
        <v>11</v>
      </c>
      <c r="D17" s="119" t="s">
        <v>4</v>
      </c>
      <c r="E17" s="120" t="s">
        <v>2</v>
      </c>
      <c r="F17" s="120"/>
      <c r="I17" s="29"/>
    </row>
    <row r="18" spans="1:9" ht="39.950000000000003" customHeight="1" x14ac:dyDescent="0.3">
      <c r="A18" s="105" t="s">
        <v>2633</v>
      </c>
      <c r="B18" s="101">
        <v>120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9" ht="39.950000000000003" customHeight="1" x14ac:dyDescent="0.3">
      <c r="A19" s="108" t="s">
        <v>2634</v>
      </c>
      <c r="B19" s="109">
        <v>120</v>
      </c>
      <c r="C19" s="110" t="s">
        <v>13</v>
      </c>
      <c r="D19" s="110" t="s">
        <v>16</v>
      </c>
      <c r="E19" s="103" t="s">
        <v>0</v>
      </c>
      <c r="F19" s="111"/>
      <c r="I19" s="29"/>
    </row>
    <row r="20" spans="1:9" ht="39.950000000000003" customHeight="1" x14ac:dyDescent="0.3">
      <c r="A20" s="137" t="s">
        <v>2635</v>
      </c>
      <c r="B20" s="138">
        <v>120</v>
      </c>
      <c r="C20" s="139" t="s">
        <v>13</v>
      </c>
      <c r="D20" s="139" t="s">
        <v>4</v>
      </c>
      <c r="E20" s="140" t="s">
        <v>0</v>
      </c>
      <c r="F20" s="141"/>
      <c r="I20" s="29"/>
    </row>
    <row r="21" spans="1:9" ht="39.950000000000003" customHeight="1" x14ac:dyDescent="0.3">
      <c r="A21" s="108" t="s">
        <v>2636</v>
      </c>
      <c r="B21" s="109">
        <v>170</v>
      </c>
      <c r="C21" s="110" t="s">
        <v>11</v>
      </c>
      <c r="D21" s="110" t="s">
        <v>16</v>
      </c>
      <c r="E21" s="111" t="s">
        <v>2</v>
      </c>
      <c r="F21" s="111"/>
      <c r="I21" s="29"/>
    </row>
    <row r="22" spans="1:9" ht="39.950000000000003" customHeight="1" x14ac:dyDescent="0.3">
      <c r="A22" s="108" t="s">
        <v>2637</v>
      </c>
      <c r="B22" s="109">
        <v>170</v>
      </c>
      <c r="C22" s="110" t="s">
        <v>11</v>
      </c>
      <c r="D22" s="110" t="s">
        <v>4</v>
      </c>
      <c r="E22" s="111" t="s">
        <v>5</v>
      </c>
      <c r="F22" s="111"/>
      <c r="I22" s="29"/>
    </row>
    <row r="23" spans="1:9" ht="39.950000000000003" customHeight="1" x14ac:dyDescent="0.3">
      <c r="A23" s="105" t="s">
        <v>2638</v>
      </c>
      <c r="B23" s="101">
        <v>120</v>
      </c>
      <c r="C23" s="102" t="s">
        <v>13</v>
      </c>
      <c r="D23" s="143" t="s">
        <v>2086</v>
      </c>
      <c r="E23" s="103" t="s">
        <v>0</v>
      </c>
      <c r="F23" s="121" t="s">
        <v>2551</v>
      </c>
      <c r="I23" s="29"/>
    </row>
    <row r="24" spans="1:9" ht="39.950000000000003" customHeight="1" x14ac:dyDescent="0.3">
      <c r="A24" s="105" t="s">
        <v>2639</v>
      </c>
      <c r="B24" s="101">
        <v>120</v>
      </c>
      <c r="C24" s="102" t="s">
        <v>13</v>
      </c>
      <c r="D24" s="143" t="s">
        <v>2086</v>
      </c>
      <c r="E24" s="103" t="s">
        <v>0</v>
      </c>
      <c r="F24" s="121" t="s">
        <v>2551</v>
      </c>
      <c r="I24" s="29"/>
    </row>
    <row r="25" spans="1:9" ht="39.950000000000003" customHeight="1" x14ac:dyDescent="0.3">
      <c r="A25" s="108" t="s">
        <v>2640</v>
      </c>
      <c r="B25" s="101">
        <v>170</v>
      </c>
      <c r="C25" s="102" t="s">
        <v>11</v>
      </c>
      <c r="D25" s="102" t="s">
        <v>16</v>
      </c>
      <c r="E25" s="103" t="s">
        <v>2</v>
      </c>
      <c r="F25" s="121"/>
    </row>
    <row r="26" spans="1:9" ht="39.950000000000003" customHeight="1" x14ac:dyDescent="0.3">
      <c r="A26" s="105" t="s">
        <v>2641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9" ht="39.950000000000003" customHeight="1" x14ac:dyDescent="0.3">
      <c r="A27" s="105" t="s">
        <v>2642</v>
      </c>
      <c r="B27" s="101">
        <v>170</v>
      </c>
      <c r="C27" s="102" t="s">
        <v>11</v>
      </c>
      <c r="D27" s="102" t="s">
        <v>16</v>
      </c>
      <c r="E27" s="103" t="s">
        <v>2</v>
      </c>
      <c r="F27" s="121"/>
    </row>
    <row r="28" spans="1:9" ht="39.950000000000003" customHeight="1" x14ac:dyDescent="0.3">
      <c r="A28" s="122" t="s">
        <v>2643</v>
      </c>
      <c r="B28" s="101">
        <v>170</v>
      </c>
      <c r="C28" s="102" t="s">
        <v>11</v>
      </c>
      <c r="D28" s="102" t="s">
        <v>16</v>
      </c>
      <c r="E28" s="103" t="s">
        <v>5</v>
      </c>
      <c r="F28" s="121" t="s">
        <v>2644</v>
      </c>
    </row>
    <row r="29" spans="1:9" ht="39.950000000000003" customHeight="1" x14ac:dyDescent="0.3">
      <c r="A29" s="122" t="s">
        <v>2645</v>
      </c>
      <c r="B29" s="101">
        <v>120</v>
      </c>
      <c r="C29" s="102" t="s">
        <v>13</v>
      </c>
      <c r="D29" s="102" t="s">
        <v>16</v>
      </c>
      <c r="E29" s="103" t="s">
        <v>0</v>
      </c>
      <c r="F29" s="121"/>
    </row>
    <row r="30" spans="1:9" ht="39.950000000000003" customHeight="1" x14ac:dyDescent="0.3">
      <c r="A30" s="122" t="s">
        <v>2646</v>
      </c>
      <c r="B30" s="101">
        <v>120</v>
      </c>
      <c r="C30" s="102" t="s">
        <v>13</v>
      </c>
      <c r="D30" s="102" t="s">
        <v>16</v>
      </c>
      <c r="E30" s="103" t="s">
        <v>0</v>
      </c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1</v>
      </c>
      <c r="C51" s="125">
        <f>SUMIF($C$3:$C$50,H1,$B$3:$B$50)</f>
        <v>300</v>
      </c>
      <c r="D51" s="124"/>
      <c r="E51" s="124" t="s">
        <v>19</v>
      </c>
      <c r="F51" s="125">
        <f>SUMIF($D$3:$D$50,I1,$B$3:$B$50)</f>
        <v>3040</v>
      </c>
    </row>
    <row r="52" spans="1:6" ht="39.950000000000003" customHeight="1" x14ac:dyDescent="0.25">
      <c r="A52" s="126" t="s">
        <v>11</v>
      </c>
      <c r="B52" s="126">
        <f>COUNTIF($C$3:$C$50,H2)</f>
        <v>13</v>
      </c>
      <c r="C52" s="127">
        <f>SUMIF($C$3:$C$50,H2,$B$3:$B$50)</f>
        <v>2210</v>
      </c>
      <c r="D52" s="126"/>
      <c r="E52" s="126" t="s">
        <v>18</v>
      </c>
      <c r="F52" s="127">
        <f>SUMIF($D$3:$D$42,I2,$B$3:$B$42)</f>
        <v>930</v>
      </c>
    </row>
    <row r="53" spans="1:6" ht="39.950000000000003" customHeight="1" x14ac:dyDescent="0.25">
      <c r="A53" s="126" t="s">
        <v>29</v>
      </c>
      <c r="B53" s="126">
        <f>COUNTIF($C$3:$C$50,H3)</f>
        <v>14</v>
      </c>
      <c r="C53" s="127">
        <f>SUMIF($C$3:$C$50,H3,$B$3:$B$50)</f>
        <v>1700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260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1190</v>
      </c>
    </row>
    <row r="56" spans="1:6" ht="39.950000000000003" customHeight="1" x14ac:dyDescent="0.25">
      <c r="A56" s="129" t="s">
        <v>23</v>
      </c>
      <c r="B56" s="129">
        <f>SUM(B51:B55)</f>
        <v>28</v>
      </c>
      <c r="C56" s="130">
        <f>SUM(C51:C55)</f>
        <v>4210</v>
      </c>
      <c r="D56" s="129"/>
      <c r="E56" s="131" t="s">
        <v>30</v>
      </c>
      <c r="F56" s="132">
        <f>SUM(C56+F54)</f>
        <v>4470</v>
      </c>
    </row>
    <row r="57" spans="1:6" ht="39.950000000000003" customHeight="1" x14ac:dyDescent="0.25">
      <c r="A57" s="126" t="s">
        <v>25</v>
      </c>
      <c r="B57" s="129">
        <f>COUNTIF($E$3:$E$50,H6)</f>
        <v>14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9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5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E3:E50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55" workbookViewId="0">
      <selection activeCell="A15" sqref="A15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2647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2648</v>
      </c>
      <c r="B3" s="101">
        <v>320</v>
      </c>
      <c r="C3" s="102" t="s">
        <v>12</v>
      </c>
      <c r="D3" s="102" t="s">
        <v>4</v>
      </c>
      <c r="E3" s="103" t="s">
        <v>2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1053</v>
      </c>
      <c r="B4" s="101">
        <v>170</v>
      </c>
      <c r="C4" s="102" t="s">
        <v>11</v>
      </c>
      <c r="D4" s="102" t="s">
        <v>16</v>
      </c>
      <c r="E4" s="103" t="s">
        <v>2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2649</v>
      </c>
      <c r="B5" s="101">
        <v>120</v>
      </c>
      <c r="C5" s="102" t="s">
        <v>13</v>
      </c>
      <c r="D5" s="102" t="s">
        <v>16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2650</v>
      </c>
      <c r="B6" s="101">
        <v>170</v>
      </c>
      <c r="C6" s="102" t="s">
        <v>11</v>
      </c>
      <c r="D6" s="102" t="s">
        <v>16</v>
      </c>
      <c r="E6" s="103" t="s">
        <v>2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1490</v>
      </c>
      <c r="B7" s="101">
        <v>120</v>
      </c>
      <c r="C7" s="102" t="s">
        <v>13</v>
      </c>
      <c r="D7" s="102" t="s">
        <v>16</v>
      </c>
      <c r="E7" s="103" t="s">
        <v>0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2651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2652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2653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2654</v>
      </c>
      <c r="B11" s="101">
        <v>170</v>
      </c>
      <c r="C11" s="102" t="s">
        <v>11</v>
      </c>
      <c r="D11" s="102" t="s">
        <v>16</v>
      </c>
      <c r="E11" s="103" t="s">
        <v>5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2655</v>
      </c>
      <c r="B12" s="109">
        <v>170</v>
      </c>
      <c r="C12" s="110" t="s">
        <v>11</v>
      </c>
      <c r="D12" s="110" t="s">
        <v>2086</v>
      </c>
      <c r="E12" s="111" t="s">
        <v>5</v>
      </c>
      <c r="F12" s="103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2656</v>
      </c>
      <c r="B13" s="109">
        <v>170</v>
      </c>
      <c r="C13" s="110" t="s">
        <v>11</v>
      </c>
      <c r="D13" s="110" t="s">
        <v>16</v>
      </c>
      <c r="E13" s="111" t="s">
        <v>2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2657</v>
      </c>
      <c r="B14" s="101">
        <v>170</v>
      </c>
      <c r="C14" s="102" t="s">
        <v>11</v>
      </c>
      <c r="D14" s="102" t="s">
        <v>16</v>
      </c>
      <c r="E14" s="103" t="s">
        <v>0</v>
      </c>
      <c r="F14" s="103" t="s">
        <v>1647</v>
      </c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17"/>
      <c r="B15" s="118"/>
      <c r="C15" s="119"/>
      <c r="D15" s="119"/>
      <c r="E15" s="120"/>
      <c r="F15" s="120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/>
      <c r="B16" s="101"/>
      <c r="C16" s="102"/>
      <c r="D16" s="102"/>
      <c r="E16" s="103"/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8"/>
      <c r="B17" s="109"/>
      <c r="C17" s="110"/>
      <c r="D17" s="110"/>
      <c r="E17" s="111"/>
      <c r="F17" s="111"/>
      <c r="I17" s="29"/>
    </row>
    <row r="18" spans="1:9" ht="39.950000000000003" customHeight="1" x14ac:dyDescent="0.3">
      <c r="A18" s="105"/>
      <c r="B18" s="101"/>
      <c r="C18" s="102"/>
      <c r="D18" s="102"/>
      <c r="E18" s="103"/>
      <c r="F18" s="103"/>
      <c r="I18" s="29"/>
    </row>
    <row r="19" spans="1:9" ht="39.950000000000003" customHeight="1" x14ac:dyDescent="0.3">
      <c r="A19" s="108"/>
      <c r="B19" s="109"/>
      <c r="C19" s="110"/>
      <c r="D19" s="110"/>
      <c r="E19" s="103"/>
      <c r="F19" s="111"/>
      <c r="I19" s="29"/>
    </row>
    <row r="20" spans="1:9" ht="39.950000000000003" customHeight="1" x14ac:dyDescent="0.3">
      <c r="A20" s="137"/>
      <c r="B20" s="138"/>
      <c r="C20" s="139"/>
      <c r="D20" s="139"/>
      <c r="E20" s="140"/>
      <c r="F20" s="141"/>
      <c r="I20" s="29"/>
    </row>
    <row r="21" spans="1:9" ht="39.950000000000003" customHeight="1" x14ac:dyDescent="0.3">
      <c r="A21" s="108"/>
      <c r="B21" s="109"/>
      <c r="C21" s="110"/>
      <c r="D21" s="110"/>
      <c r="E21" s="111"/>
      <c r="F21" s="111"/>
      <c r="I21" s="29"/>
    </row>
    <row r="22" spans="1:9" ht="39.950000000000003" customHeight="1" x14ac:dyDescent="0.3">
      <c r="A22" s="108"/>
      <c r="B22" s="109"/>
      <c r="C22" s="110"/>
      <c r="D22" s="110"/>
      <c r="E22" s="111"/>
      <c r="F22" s="111"/>
      <c r="I22" s="29"/>
    </row>
    <row r="23" spans="1:9" ht="39.950000000000003" customHeight="1" x14ac:dyDescent="0.3">
      <c r="A23" s="105"/>
      <c r="B23" s="101"/>
      <c r="C23" s="102"/>
      <c r="D23" s="110"/>
      <c r="E23" s="103"/>
      <c r="F23" s="121"/>
      <c r="I23" s="29"/>
    </row>
    <row r="24" spans="1:9" ht="39.950000000000003" customHeight="1" x14ac:dyDescent="0.3">
      <c r="A24" s="105"/>
      <c r="B24" s="101"/>
      <c r="C24" s="102"/>
      <c r="D24" s="110"/>
      <c r="E24" s="103"/>
      <c r="F24" s="121"/>
      <c r="I24" s="29"/>
    </row>
    <row r="25" spans="1:9" ht="39.950000000000003" customHeight="1" x14ac:dyDescent="0.3">
      <c r="A25" s="108"/>
      <c r="B25" s="101"/>
      <c r="C25" s="102"/>
      <c r="D25" s="102"/>
      <c r="E25" s="103"/>
      <c r="F25" s="121"/>
    </row>
    <row r="26" spans="1:9" ht="39.950000000000003" customHeight="1" x14ac:dyDescent="0.3">
      <c r="A26" s="105"/>
      <c r="B26" s="101"/>
      <c r="C26" s="102"/>
      <c r="D26" s="102"/>
      <c r="E26" s="103"/>
      <c r="F26" s="121"/>
    </row>
    <row r="27" spans="1:9" ht="39.950000000000003" customHeight="1" x14ac:dyDescent="0.3">
      <c r="A27" s="105"/>
      <c r="B27" s="101"/>
      <c r="C27" s="102"/>
      <c r="D27" s="102"/>
      <c r="E27" s="103"/>
      <c r="F27" s="121"/>
    </row>
    <row r="28" spans="1:9" ht="39.950000000000003" customHeight="1" x14ac:dyDescent="0.3">
      <c r="A28" s="122"/>
      <c r="B28" s="101"/>
      <c r="C28" s="102"/>
      <c r="D28" s="102"/>
      <c r="E28" s="103"/>
      <c r="F28" s="121"/>
    </row>
    <row r="29" spans="1:9" ht="39.950000000000003" customHeight="1" x14ac:dyDescent="0.3">
      <c r="A29" s="122"/>
      <c r="B29" s="101"/>
      <c r="C29" s="102"/>
      <c r="D29" s="102"/>
      <c r="E29" s="103"/>
      <c r="F29" s="121"/>
    </row>
    <row r="30" spans="1:9" ht="39.950000000000003" customHeight="1" x14ac:dyDescent="0.3">
      <c r="A30" s="122"/>
      <c r="B30" s="101"/>
      <c r="C30" s="102"/>
      <c r="D30" s="102"/>
      <c r="E30" s="103"/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1</v>
      </c>
      <c r="C51" s="125">
        <f>SUMIF($C$3:$C$50,H1,$B$3:$B$50)</f>
        <v>320</v>
      </c>
      <c r="D51" s="124"/>
      <c r="E51" s="124" t="s">
        <v>19</v>
      </c>
      <c r="F51" s="125">
        <f>SUMIF($D$3:$D$50,I1,$B$3:$B$50)</f>
        <v>1500</v>
      </c>
    </row>
    <row r="52" spans="1:6" ht="39.950000000000003" customHeight="1" x14ac:dyDescent="0.25">
      <c r="A52" s="126" t="s">
        <v>11</v>
      </c>
      <c r="B52" s="126">
        <f>COUNTIF($C$3:$C$50,H2)</f>
        <v>7</v>
      </c>
      <c r="C52" s="127">
        <f>SUMIF($C$3:$C$50,H2,$B$3:$B$50)</f>
        <v>1190</v>
      </c>
      <c r="D52" s="126"/>
      <c r="E52" s="126" t="s">
        <v>18</v>
      </c>
      <c r="F52" s="127">
        <f>SUMIF($D$3:$D$42,I2,$B$3:$B$42)</f>
        <v>320</v>
      </c>
    </row>
    <row r="53" spans="1:6" ht="39.950000000000003" customHeight="1" x14ac:dyDescent="0.25">
      <c r="A53" s="126" t="s">
        <v>29</v>
      </c>
      <c r="B53" s="126">
        <f>COUNTIF($C$3:$C$50,H3)</f>
        <v>4</v>
      </c>
      <c r="C53" s="127">
        <f>SUMIF($C$3:$C$50,H3,$B$3:$B$50)</f>
        <v>480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80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400</v>
      </c>
    </row>
    <row r="56" spans="1:6" ht="39.950000000000003" customHeight="1" x14ac:dyDescent="0.25">
      <c r="A56" s="129" t="s">
        <v>23</v>
      </c>
      <c r="B56" s="129">
        <f>SUM(B51:B55)</f>
        <v>12</v>
      </c>
      <c r="C56" s="130">
        <f>SUM(C51:C55)</f>
        <v>1990</v>
      </c>
      <c r="D56" s="129"/>
      <c r="E56" s="131" t="s">
        <v>30</v>
      </c>
      <c r="F56" s="132">
        <f>SUM(C56+F54)</f>
        <v>2070</v>
      </c>
    </row>
    <row r="57" spans="1:6" ht="39.950000000000003" customHeight="1" x14ac:dyDescent="0.25">
      <c r="A57" s="126" t="s">
        <v>25</v>
      </c>
      <c r="B57" s="129">
        <f>COUNTIF($E$3:$E$50,H6)</f>
        <v>5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5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2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52" workbookViewId="0">
      <selection activeCell="F13" sqref="F13"/>
    </sheetView>
  </sheetViews>
  <sheetFormatPr defaultRowHeight="15" x14ac:dyDescent="0.25"/>
  <cols>
    <col min="1" max="1" width="59" customWidth="1"/>
    <col min="2" max="2" width="16.28515625" customWidth="1"/>
    <col min="3" max="3" width="18.8554687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2658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2659</v>
      </c>
      <c r="B3" s="101">
        <v>120</v>
      </c>
      <c r="C3" s="102" t="s">
        <v>13</v>
      </c>
      <c r="D3" s="102" t="s">
        <v>16</v>
      </c>
      <c r="E3" s="103" t="s">
        <v>0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2660</v>
      </c>
      <c r="B4" s="101">
        <v>120</v>
      </c>
      <c r="C4" s="102" t="s">
        <v>13</v>
      </c>
      <c r="D4" s="102" t="s">
        <v>16</v>
      </c>
      <c r="E4" s="103" t="s">
        <v>0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1604</v>
      </c>
      <c r="B5" s="101">
        <v>120</v>
      </c>
      <c r="C5" s="102" t="s">
        <v>13</v>
      </c>
      <c r="D5" s="102" t="s">
        <v>4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2661</v>
      </c>
      <c r="B6" s="101">
        <v>120</v>
      </c>
      <c r="C6" s="102" t="s">
        <v>13</v>
      </c>
      <c r="D6" s="102" t="s">
        <v>16</v>
      </c>
      <c r="E6" s="103" t="s">
        <v>0</v>
      </c>
      <c r="F6" s="104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2662</v>
      </c>
      <c r="B7" s="101">
        <v>0</v>
      </c>
      <c r="C7" s="102" t="s">
        <v>13</v>
      </c>
      <c r="D7" s="102" t="s">
        <v>17</v>
      </c>
      <c r="E7" s="103" t="s">
        <v>0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2663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2664</v>
      </c>
      <c r="B9" s="109">
        <v>170</v>
      </c>
      <c r="C9" s="110" t="s">
        <v>11</v>
      </c>
      <c r="D9" s="102" t="s">
        <v>2086</v>
      </c>
      <c r="E9" s="103" t="s">
        <v>2</v>
      </c>
      <c r="F9" s="107" t="s">
        <v>2669</v>
      </c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2665</v>
      </c>
      <c r="B10" s="101">
        <v>120</v>
      </c>
      <c r="C10" s="102" t="s">
        <v>13</v>
      </c>
      <c r="D10" s="102" t="s">
        <v>16</v>
      </c>
      <c r="E10" s="103" t="s">
        <v>0</v>
      </c>
      <c r="F10" s="107"/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2666</v>
      </c>
      <c r="B11" s="101">
        <v>120</v>
      </c>
      <c r="C11" s="102" t="s">
        <v>13</v>
      </c>
      <c r="D11" s="102" t="s">
        <v>16</v>
      </c>
      <c r="E11" s="103" t="s">
        <v>0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2667</v>
      </c>
      <c r="B12" s="109">
        <v>120</v>
      </c>
      <c r="C12" s="110" t="s">
        <v>13</v>
      </c>
      <c r="D12" s="110" t="s">
        <v>16</v>
      </c>
      <c r="E12" s="111" t="s">
        <v>0</v>
      </c>
      <c r="F12" s="103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2668</v>
      </c>
      <c r="B13" s="109">
        <v>120</v>
      </c>
      <c r="C13" s="110" t="s">
        <v>13</v>
      </c>
      <c r="D13" s="144" t="s">
        <v>2086</v>
      </c>
      <c r="E13" s="111" t="s">
        <v>0</v>
      </c>
      <c r="F13" s="111" t="s">
        <v>2669</v>
      </c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2670</v>
      </c>
      <c r="B14" s="101">
        <v>120</v>
      </c>
      <c r="C14" s="102" t="s">
        <v>13</v>
      </c>
      <c r="D14" s="102" t="s">
        <v>16</v>
      </c>
      <c r="E14" s="103" t="s">
        <v>0</v>
      </c>
      <c r="F14" s="103"/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17" t="s">
        <v>2671</v>
      </c>
      <c r="B15" s="118">
        <v>120</v>
      </c>
      <c r="C15" s="119" t="s">
        <v>13</v>
      </c>
      <c r="D15" s="119" t="s">
        <v>16</v>
      </c>
      <c r="E15" s="120" t="s">
        <v>0</v>
      </c>
      <c r="F15" s="120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05" t="s">
        <v>1248</v>
      </c>
      <c r="B16" s="101">
        <v>170</v>
      </c>
      <c r="C16" s="102" t="s">
        <v>11</v>
      </c>
      <c r="D16" s="102" t="s">
        <v>16</v>
      </c>
      <c r="E16" s="103" t="s">
        <v>2</v>
      </c>
      <c r="F16" s="103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8" t="s">
        <v>2672</v>
      </c>
      <c r="B17" s="109">
        <v>170</v>
      </c>
      <c r="C17" s="110" t="s">
        <v>11</v>
      </c>
      <c r="D17" s="143" t="s">
        <v>2086</v>
      </c>
      <c r="E17" s="111" t="s">
        <v>2</v>
      </c>
      <c r="F17" s="111" t="s">
        <v>2669</v>
      </c>
      <c r="I17" s="29"/>
    </row>
    <row r="18" spans="1:9" ht="39.950000000000003" customHeight="1" x14ac:dyDescent="0.3">
      <c r="A18" s="105" t="s">
        <v>2673</v>
      </c>
      <c r="B18" s="101">
        <v>170</v>
      </c>
      <c r="C18" s="102" t="s">
        <v>11</v>
      </c>
      <c r="D18" s="102" t="s">
        <v>16</v>
      </c>
      <c r="E18" s="103" t="s">
        <v>2</v>
      </c>
      <c r="F18" s="103"/>
      <c r="I18" s="29"/>
    </row>
    <row r="19" spans="1:9" ht="39.950000000000003" customHeight="1" x14ac:dyDescent="0.3">
      <c r="A19" s="108" t="s">
        <v>2674</v>
      </c>
      <c r="B19" s="109">
        <v>120</v>
      </c>
      <c r="C19" s="110" t="s">
        <v>13</v>
      </c>
      <c r="D19" s="110" t="s">
        <v>16</v>
      </c>
      <c r="E19" s="103" t="s">
        <v>0</v>
      </c>
      <c r="F19" s="111"/>
      <c r="I19" s="29"/>
    </row>
    <row r="20" spans="1:9" ht="39.950000000000003" customHeight="1" x14ac:dyDescent="0.3">
      <c r="A20" s="137" t="s">
        <v>2675</v>
      </c>
      <c r="B20" s="138">
        <v>170</v>
      </c>
      <c r="C20" s="139" t="s">
        <v>11</v>
      </c>
      <c r="D20" s="139" t="s">
        <v>16</v>
      </c>
      <c r="E20" s="140" t="s">
        <v>5</v>
      </c>
      <c r="F20" s="141"/>
      <c r="I20" s="29"/>
    </row>
    <row r="21" spans="1:9" ht="39.950000000000003" customHeight="1" x14ac:dyDescent="0.3">
      <c r="A21" s="108" t="s">
        <v>2676</v>
      </c>
      <c r="B21" s="109">
        <v>120</v>
      </c>
      <c r="C21" s="110" t="s">
        <v>13</v>
      </c>
      <c r="D21" s="110" t="s">
        <v>16</v>
      </c>
      <c r="E21" s="111" t="s">
        <v>0</v>
      </c>
      <c r="F21" s="111"/>
      <c r="I21" s="29"/>
    </row>
    <row r="22" spans="1:9" ht="39.950000000000003" customHeight="1" x14ac:dyDescent="0.3">
      <c r="A22" s="108" t="s">
        <v>2677</v>
      </c>
      <c r="B22" s="109">
        <v>120</v>
      </c>
      <c r="C22" s="110" t="s">
        <v>13</v>
      </c>
      <c r="D22" s="110" t="s">
        <v>4</v>
      </c>
      <c r="E22" s="111" t="s">
        <v>0</v>
      </c>
      <c r="F22" s="111"/>
      <c r="I22" s="29"/>
    </row>
    <row r="23" spans="1:9" ht="39.950000000000003" customHeight="1" x14ac:dyDescent="0.3">
      <c r="A23" s="105"/>
      <c r="B23" s="101"/>
      <c r="C23" s="102"/>
      <c r="D23" s="110"/>
      <c r="E23" s="103"/>
      <c r="F23" s="121"/>
      <c r="I23" s="29"/>
    </row>
    <row r="24" spans="1:9" ht="39.950000000000003" customHeight="1" x14ac:dyDescent="0.3">
      <c r="A24" s="105"/>
      <c r="B24" s="101"/>
      <c r="C24" s="102"/>
      <c r="D24" s="110"/>
      <c r="E24" s="103"/>
      <c r="F24" s="121"/>
      <c r="I24" s="29"/>
    </row>
    <row r="25" spans="1:9" ht="39.950000000000003" customHeight="1" x14ac:dyDescent="0.3">
      <c r="A25" s="108"/>
      <c r="B25" s="101"/>
      <c r="C25" s="102"/>
      <c r="D25" s="102"/>
      <c r="E25" s="103"/>
      <c r="F25" s="121"/>
    </row>
    <row r="26" spans="1:9" ht="39.950000000000003" customHeight="1" x14ac:dyDescent="0.3">
      <c r="A26" s="105"/>
      <c r="B26" s="101"/>
      <c r="C26" s="102"/>
      <c r="D26" s="102"/>
      <c r="E26" s="103"/>
      <c r="F26" s="121"/>
    </row>
    <row r="27" spans="1:9" ht="39.950000000000003" customHeight="1" x14ac:dyDescent="0.3">
      <c r="A27" s="105"/>
      <c r="B27" s="101"/>
      <c r="C27" s="102"/>
      <c r="D27" s="102"/>
      <c r="E27" s="103"/>
      <c r="F27" s="121"/>
    </row>
    <row r="28" spans="1:9" ht="39.950000000000003" customHeight="1" x14ac:dyDescent="0.3">
      <c r="A28" s="122"/>
      <c r="B28" s="101"/>
      <c r="C28" s="102"/>
      <c r="D28" s="102"/>
      <c r="E28" s="103"/>
      <c r="F28" s="121"/>
    </row>
    <row r="29" spans="1:9" ht="39.950000000000003" customHeight="1" x14ac:dyDescent="0.3">
      <c r="A29" s="122"/>
      <c r="B29" s="101"/>
      <c r="C29" s="102"/>
      <c r="D29" s="102"/>
      <c r="E29" s="103"/>
      <c r="F29" s="121"/>
    </row>
    <row r="30" spans="1:9" ht="39.950000000000003" customHeight="1" x14ac:dyDescent="0.3">
      <c r="A30" s="122"/>
      <c r="B30" s="101"/>
      <c r="C30" s="102"/>
      <c r="D30" s="102"/>
      <c r="E30" s="103"/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1830</v>
      </c>
    </row>
    <row r="52" spans="1:6" ht="39.950000000000003" customHeight="1" x14ac:dyDescent="0.25">
      <c r="A52" s="126" t="s">
        <v>11</v>
      </c>
      <c r="B52" s="126">
        <f>COUNTIF($C$3:$C$50,H2)</f>
        <v>5</v>
      </c>
      <c r="C52" s="127">
        <f>SUMIF($C$3:$C$50,H2,$B$3:$B$50)</f>
        <v>850</v>
      </c>
      <c r="D52" s="126"/>
      <c r="E52" s="126" t="s">
        <v>18</v>
      </c>
      <c r="F52" s="127">
        <f>SUMIF($D$3:$D$42,I2,$B$3:$B$42)</f>
        <v>240</v>
      </c>
    </row>
    <row r="53" spans="1:6" ht="39.950000000000003" customHeight="1" x14ac:dyDescent="0.25">
      <c r="A53" s="126" t="s">
        <v>29</v>
      </c>
      <c r="B53" s="126">
        <f>COUNTIF($C$3:$C$50,H3)</f>
        <v>15</v>
      </c>
      <c r="C53" s="127">
        <f>SUMIF($C$3:$C$50,H3,$B$3:$B$50)</f>
        <v>1680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420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660</v>
      </c>
    </row>
    <row r="56" spans="1:6" ht="39.950000000000003" customHeight="1" x14ac:dyDescent="0.25">
      <c r="A56" s="129" t="s">
        <v>23</v>
      </c>
      <c r="B56" s="129">
        <f>SUM(B51:B55)</f>
        <v>20</v>
      </c>
      <c r="C56" s="130">
        <f>SUM(C51:C55)</f>
        <v>2530</v>
      </c>
      <c r="D56" s="129"/>
      <c r="E56" s="131" t="s">
        <v>30</v>
      </c>
      <c r="F56" s="132">
        <f>SUM(C56+F54)</f>
        <v>2950</v>
      </c>
    </row>
    <row r="57" spans="1:6" ht="39.950000000000003" customHeight="1" x14ac:dyDescent="0.25">
      <c r="A57" s="126" t="s">
        <v>25</v>
      </c>
      <c r="B57" s="129">
        <f>COUNTIF($E$3:$E$50,H6)</f>
        <v>15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4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1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C3:C50">
      <formula1>$H$1:$H$5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E3:E50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E28" sqref="E28"/>
    </sheetView>
  </sheetViews>
  <sheetFormatPr defaultRowHeight="15" x14ac:dyDescent="0.25"/>
  <cols>
    <col min="1" max="1" width="41" customWidth="1"/>
    <col min="2" max="2" width="16.28515625" customWidth="1"/>
    <col min="3" max="4" width="14.5703125" customWidth="1"/>
    <col min="5" max="5" width="47.85546875" style="1" customWidth="1"/>
    <col min="6" max="6" width="46.140625" style="1" customWidth="1"/>
    <col min="7" max="8" width="0.140625" hidden="1" customWidth="1"/>
    <col min="9" max="9" width="14.42578125" hidden="1" customWidth="1"/>
    <col min="10" max="11" width="9.140625" hidden="1" customWidth="1"/>
  </cols>
  <sheetData>
    <row r="1" spans="1:12" ht="26.25" x14ac:dyDescent="0.4">
      <c r="A1" s="289" t="s">
        <v>72</v>
      </c>
      <c r="B1" s="290"/>
      <c r="C1" s="290"/>
      <c r="D1" s="290"/>
      <c r="E1" s="291">
        <v>43461</v>
      </c>
      <c r="F1" s="292"/>
      <c r="G1" s="32"/>
      <c r="H1" s="56" t="s">
        <v>12</v>
      </c>
      <c r="I1" s="56" t="s">
        <v>16</v>
      </c>
      <c r="J1" s="55"/>
      <c r="K1" s="55"/>
      <c r="L1" s="55"/>
    </row>
    <row r="2" spans="1:12" ht="31.5" x14ac:dyDescent="0.25">
      <c r="A2" s="42" t="s">
        <v>1</v>
      </c>
      <c r="B2" s="43" t="s">
        <v>9</v>
      </c>
      <c r="C2" s="43" t="s">
        <v>14</v>
      </c>
      <c r="D2" s="43" t="s">
        <v>15</v>
      </c>
      <c r="E2" s="42" t="s">
        <v>3</v>
      </c>
      <c r="F2" s="42" t="s">
        <v>28</v>
      </c>
      <c r="G2" s="28"/>
      <c r="H2" s="56" t="s">
        <v>11</v>
      </c>
      <c r="I2" s="56" t="s">
        <v>4</v>
      </c>
      <c r="J2" s="55"/>
      <c r="K2" s="55"/>
      <c r="L2" s="55"/>
    </row>
    <row r="3" spans="1:12" x14ac:dyDescent="0.25">
      <c r="A3" s="5" t="s">
        <v>256</v>
      </c>
      <c r="B3" s="22">
        <v>90</v>
      </c>
      <c r="C3" s="19" t="s">
        <v>13</v>
      </c>
      <c r="D3" s="19" t="s">
        <v>16</v>
      </c>
      <c r="E3" s="3" t="s">
        <v>0</v>
      </c>
      <c r="F3" s="9"/>
      <c r="G3" s="29"/>
      <c r="H3" s="56" t="s">
        <v>13</v>
      </c>
      <c r="I3" s="56" t="s">
        <v>17</v>
      </c>
      <c r="J3" s="55"/>
      <c r="K3" s="55"/>
      <c r="L3" s="55"/>
    </row>
    <row r="4" spans="1:12" x14ac:dyDescent="0.25">
      <c r="A4" s="4" t="s">
        <v>257</v>
      </c>
      <c r="B4" s="22">
        <v>120</v>
      </c>
      <c r="C4" s="19" t="s">
        <v>11</v>
      </c>
      <c r="D4" s="19" t="s">
        <v>16</v>
      </c>
      <c r="E4" s="3" t="s">
        <v>2</v>
      </c>
      <c r="F4" s="9"/>
      <c r="G4" s="29"/>
      <c r="H4" s="56" t="s">
        <v>8</v>
      </c>
      <c r="I4" s="56" t="s">
        <v>22</v>
      </c>
      <c r="J4" s="55"/>
      <c r="K4" s="55"/>
      <c r="L4" s="55"/>
    </row>
    <row r="5" spans="1:12" x14ac:dyDescent="0.25">
      <c r="A5" s="4" t="s">
        <v>258</v>
      </c>
      <c r="B5" s="22">
        <v>90</v>
      </c>
      <c r="C5" s="19" t="s">
        <v>13</v>
      </c>
      <c r="D5" s="19" t="s">
        <v>16</v>
      </c>
      <c r="E5" s="3" t="s">
        <v>0</v>
      </c>
      <c r="F5" s="9"/>
      <c r="G5" s="29"/>
      <c r="H5" s="56" t="s">
        <v>6</v>
      </c>
      <c r="I5" s="56"/>
      <c r="J5" s="55"/>
      <c r="K5" s="55"/>
      <c r="L5" s="55"/>
    </row>
    <row r="6" spans="1:12" x14ac:dyDescent="0.25">
      <c r="A6" s="4" t="s">
        <v>259</v>
      </c>
      <c r="B6" s="7">
        <v>90</v>
      </c>
      <c r="C6" s="19" t="s">
        <v>13</v>
      </c>
      <c r="D6" s="19" t="s">
        <v>16</v>
      </c>
      <c r="E6" s="3" t="s">
        <v>0</v>
      </c>
      <c r="F6" s="9"/>
      <c r="G6" s="29"/>
      <c r="H6" s="56" t="s">
        <v>0</v>
      </c>
      <c r="I6" s="56">
        <v>120</v>
      </c>
      <c r="J6" s="55"/>
      <c r="K6" s="55"/>
      <c r="L6" s="55"/>
    </row>
    <row r="7" spans="1:12" x14ac:dyDescent="0.25">
      <c r="A7" s="4" t="s">
        <v>266</v>
      </c>
      <c r="B7" s="7">
        <v>120</v>
      </c>
      <c r="C7" s="19" t="s">
        <v>11</v>
      </c>
      <c r="D7" s="19" t="s">
        <v>16</v>
      </c>
      <c r="E7" s="3" t="s">
        <v>2</v>
      </c>
      <c r="F7" s="9"/>
      <c r="G7" s="29"/>
      <c r="H7" s="56" t="s">
        <v>2</v>
      </c>
      <c r="I7" s="56"/>
      <c r="J7" s="55"/>
      <c r="K7" s="55"/>
      <c r="L7" s="55"/>
    </row>
    <row r="8" spans="1:12" x14ac:dyDescent="0.25">
      <c r="A8" s="8" t="s">
        <v>260</v>
      </c>
      <c r="B8" s="12">
        <v>90</v>
      </c>
      <c r="C8" s="26" t="s">
        <v>13</v>
      </c>
      <c r="D8" s="54" t="s">
        <v>16</v>
      </c>
      <c r="E8" s="25" t="s">
        <v>31</v>
      </c>
      <c r="F8" s="9"/>
      <c r="G8" s="29"/>
      <c r="H8" s="56" t="s">
        <v>5</v>
      </c>
      <c r="I8" s="56"/>
      <c r="J8" s="55"/>
      <c r="K8" s="55"/>
      <c r="L8" s="55"/>
    </row>
    <row r="9" spans="1:12" x14ac:dyDescent="0.25">
      <c r="A9" s="8" t="s">
        <v>261</v>
      </c>
      <c r="B9" s="23">
        <v>90</v>
      </c>
      <c r="C9" s="26" t="s">
        <v>13</v>
      </c>
      <c r="D9" s="26" t="s">
        <v>16</v>
      </c>
      <c r="E9" s="25" t="s">
        <v>31</v>
      </c>
      <c r="F9" s="9"/>
      <c r="G9" s="29"/>
      <c r="H9" s="56" t="s">
        <v>31</v>
      </c>
      <c r="I9" s="57"/>
      <c r="J9" s="55"/>
      <c r="K9" s="55"/>
      <c r="L9" s="55"/>
    </row>
    <row r="10" spans="1:12" x14ac:dyDescent="0.25">
      <c r="A10" s="14" t="s">
        <v>262</v>
      </c>
      <c r="B10" s="17">
        <v>90</v>
      </c>
      <c r="C10" s="19" t="s">
        <v>13</v>
      </c>
      <c r="D10" s="19" t="s">
        <v>16</v>
      </c>
      <c r="E10" s="3" t="s">
        <v>0</v>
      </c>
      <c r="F10" s="9"/>
      <c r="G10" s="30"/>
      <c r="H10" s="56" t="s">
        <v>32</v>
      </c>
      <c r="I10" s="58"/>
      <c r="J10" s="55"/>
      <c r="K10" s="55"/>
      <c r="L10" s="55"/>
    </row>
    <row r="11" spans="1:12" x14ac:dyDescent="0.25">
      <c r="A11" s="8" t="s">
        <v>263</v>
      </c>
      <c r="B11" s="23">
        <v>90</v>
      </c>
      <c r="C11" s="54" t="s">
        <v>13</v>
      </c>
      <c r="D11" s="26" t="s">
        <v>16</v>
      </c>
      <c r="E11" s="25" t="s">
        <v>0</v>
      </c>
      <c r="F11" s="45"/>
      <c r="G11" s="30"/>
      <c r="H11" s="30"/>
      <c r="I11" s="30"/>
      <c r="J11" s="55"/>
      <c r="K11" s="55"/>
      <c r="L11" s="55"/>
    </row>
    <row r="12" spans="1:12" x14ac:dyDescent="0.25">
      <c r="A12" s="4" t="s">
        <v>264</v>
      </c>
      <c r="B12" s="22">
        <v>90</v>
      </c>
      <c r="C12" s="19" t="s">
        <v>13</v>
      </c>
      <c r="D12" s="19" t="s">
        <v>16</v>
      </c>
      <c r="E12" s="3" t="s">
        <v>0</v>
      </c>
      <c r="F12" s="16"/>
      <c r="G12" s="30"/>
      <c r="H12" s="31"/>
      <c r="I12" s="30"/>
      <c r="J12" s="55"/>
      <c r="K12" s="55"/>
      <c r="L12" s="55"/>
    </row>
    <row r="13" spans="1:12" x14ac:dyDescent="0.25">
      <c r="A13" s="4" t="s">
        <v>265</v>
      </c>
      <c r="B13" s="22">
        <v>120</v>
      </c>
      <c r="C13" s="6" t="s">
        <v>11</v>
      </c>
      <c r="D13" s="6" t="s">
        <v>16</v>
      </c>
      <c r="E13" s="3" t="s">
        <v>2</v>
      </c>
      <c r="F13" s="3"/>
      <c r="G13" s="30"/>
      <c r="H13" s="30"/>
      <c r="I13" s="30"/>
      <c r="J13" s="55"/>
      <c r="K13" s="55"/>
      <c r="L13" s="55"/>
    </row>
    <row r="14" spans="1:12" x14ac:dyDescent="0.25">
      <c r="A14" s="4" t="s">
        <v>267</v>
      </c>
      <c r="B14" s="22">
        <v>90</v>
      </c>
      <c r="C14" s="6" t="s">
        <v>13</v>
      </c>
      <c r="D14" s="6" t="s">
        <v>16</v>
      </c>
      <c r="E14" s="3" t="s">
        <v>0</v>
      </c>
      <c r="F14" s="3"/>
      <c r="G14" s="30"/>
      <c r="H14" s="30"/>
      <c r="I14" s="30"/>
      <c r="J14" s="55"/>
      <c r="K14" s="55"/>
      <c r="L14" s="55"/>
    </row>
    <row r="15" spans="1:12" x14ac:dyDescent="0.25">
      <c r="A15" s="4" t="s">
        <v>268</v>
      </c>
      <c r="B15" s="22">
        <v>90</v>
      </c>
      <c r="C15" s="19" t="s">
        <v>13</v>
      </c>
      <c r="D15" s="19" t="s">
        <v>16</v>
      </c>
      <c r="E15" s="3" t="s">
        <v>0</v>
      </c>
      <c r="F15" s="20"/>
      <c r="G15" s="30"/>
      <c r="H15" s="30"/>
      <c r="I15" s="30"/>
      <c r="J15" s="55"/>
      <c r="K15" s="55"/>
      <c r="L15" s="55"/>
    </row>
    <row r="16" spans="1:12" x14ac:dyDescent="0.25">
      <c r="A16" s="4" t="s">
        <v>269</v>
      </c>
      <c r="B16" s="7">
        <v>90</v>
      </c>
      <c r="C16" s="19" t="s">
        <v>13</v>
      </c>
      <c r="D16" s="19" t="s">
        <v>16</v>
      </c>
      <c r="E16" s="3" t="s">
        <v>0</v>
      </c>
      <c r="F16" s="3"/>
      <c r="G16" s="30"/>
      <c r="H16" s="30"/>
      <c r="I16" s="30"/>
      <c r="J16" s="55"/>
      <c r="K16" s="55"/>
      <c r="L16" s="55"/>
    </row>
    <row r="17" spans="1:12" x14ac:dyDescent="0.25">
      <c r="A17" s="4" t="s">
        <v>270</v>
      </c>
      <c r="B17" s="22">
        <v>90</v>
      </c>
      <c r="C17" s="6" t="s">
        <v>13</v>
      </c>
      <c r="D17" s="6" t="s">
        <v>16</v>
      </c>
      <c r="E17" s="3" t="s">
        <v>0</v>
      </c>
      <c r="F17" s="2"/>
      <c r="G17" s="30"/>
      <c r="H17" s="30"/>
      <c r="I17" s="30"/>
      <c r="J17" s="55"/>
      <c r="K17" s="55"/>
      <c r="L17" s="55"/>
    </row>
    <row r="18" spans="1:12" x14ac:dyDescent="0.25">
      <c r="A18" s="8" t="s">
        <v>272</v>
      </c>
      <c r="B18" s="12">
        <v>120</v>
      </c>
      <c r="C18" s="26" t="s">
        <v>11</v>
      </c>
      <c r="D18" s="26" t="s">
        <v>16</v>
      </c>
      <c r="E18" s="25" t="s">
        <v>5</v>
      </c>
      <c r="F18" s="25"/>
      <c r="G18" s="30"/>
      <c r="H18" s="30"/>
      <c r="I18" s="30"/>
      <c r="J18" s="55"/>
      <c r="K18" s="55"/>
      <c r="L18" s="55"/>
    </row>
    <row r="19" spans="1:12" x14ac:dyDescent="0.25">
      <c r="A19" s="8" t="s">
        <v>271</v>
      </c>
      <c r="B19" s="12">
        <v>90</v>
      </c>
      <c r="C19" s="26" t="s">
        <v>13</v>
      </c>
      <c r="D19" s="26" t="s">
        <v>16</v>
      </c>
      <c r="E19" s="25" t="s">
        <v>0</v>
      </c>
      <c r="F19" s="25"/>
      <c r="G19" s="30"/>
      <c r="H19" s="30"/>
      <c r="I19" s="30"/>
      <c r="J19" s="55"/>
      <c r="K19" s="55"/>
      <c r="L19" s="55"/>
    </row>
    <row r="20" spans="1:12" x14ac:dyDescent="0.25">
      <c r="A20" s="8" t="s">
        <v>273</v>
      </c>
      <c r="B20" s="12">
        <v>90</v>
      </c>
      <c r="C20" s="26" t="s">
        <v>13</v>
      </c>
      <c r="D20" s="26" t="s">
        <v>16</v>
      </c>
      <c r="E20" s="25" t="s">
        <v>0</v>
      </c>
      <c r="F20" s="25"/>
      <c r="G20" s="30"/>
      <c r="H20" s="30"/>
      <c r="I20" s="30"/>
    </row>
    <row r="21" spans="1:12" x14ac:dyDescent="0.25">
      <c r="A21" s="8" t="s">
        <v>274</v>
      </c>
      <c r="B21" s="12">
        <v>90</v>
      </c>
      <c r="C21" s="26" t="s">
        <v>13</v>
      </c>
      <c r="D21" s="26" t="s">
        <v>4</v>
      </c>
      <c r="E21" s="25" t="s">
        <v>0</v>
      </c>
      <c r="F21" s="25"/>
      <c r="G21" s="30"/>
      <c r="H21" s="30"/>
      <c r="I21" s="30"/>
    </row>
    <row r="22" spans="1:12" x14ac:dyDescent="0.25">
      <c r="A22" s="4" t="s">
        <v>275</v>
      </c>
      <c r="B22" s="17">
        <v>90</v>
      </c>
      <c r="C22" s="6" t="s">
        <v>13</v>
      </c>
      <c r="D22" s="6" t="s">
        <v>16</v>
      </c>
      <c r="E22" s="3" t="s">
        <v>0</v>
      </c>
      <c r="F22" s="25"/>
      <c r="G22" s="30"/>
      <c r="H22" s="30"/>
      <c r="I22" s="30"/>
    </row>
    <row r="23" spans="1:12" x14ac:dyDescent="0.25">
      <c r="A23" s="4" t="s">
        <v>276</v>
      </c>
      <c r="B23" s="7">
        <v>90</v>
      </c>
      <c r="C23" s="19" t="s">
        <v>13</v>
      </c>
      <c r="D23" s="19" t="s">
        <v>16</v>
      </c>
      <c r="E23" s="3" t="s">
        <v>0</v>
      </c>
      <c r="F23" s="25"/>
      <c r="I23" s="29"/>
    </row>
    <row r="24" spans="1:12" x14ac:dyDescent="0.25">
      <c r="A24" s="4" t="s">
        <v>277</v>
      </c>
      <c r="B24" s="7">
        <v>120</v>
      </c>
      <c r="C24" s="19" t="s">
        <v>11</v>
      </c>
      <c r="D24" s="19" t="s">
        <v>16</v>
      </c>
      <c r="E24" s="3" t="s">
        <v>0</v>
      </c>
      <c r="F24" s="25"/>
      <c r="I24" s="29"/>
    </row>
    <row r="25" spans="1:12" x14ac:dyDescent="0.25">
      <c r="A25" s="4"/>
      <c r="B25" s="7"/>
      <c r="C25" s="19"/>
      <c r="D25" s="19"/>
      <c r="E25" s="3"/>
      <c r="F25" s="25"/>
      <c r="I25" s="29"/>
    </row>
    <row r="26" spans="1:12" x14ac:dyDescent="0.25">
      <c r="A26" s="4"/>
      <c r="B26" s="7"/>
      <c r="C26" s="19"/>
      <c r="D26" s="19"/>
      <c r="E26" s="3"/>
      <c r="F26" s="2"/>
      <c r="I26" s="29"/>
    </row>
    <row r="27" spans="1:12" x14ac:dyDescent="0.25">
      <c r="A27" s="4"/>
      <c r="B27" s="7"/>
      <c r="C27" s="19"/>
      <c r="D27" s="19"/>
      <c r="E27" s="3"/>
      <c r="F27" s="2"/>
      <c r="I27" s="29"/>
    </row>
    <row r="28" spans="1:12" x14ac:dyDescent="0.25">
      <c r="A28" s="4"/>
      <c r="B28" s="7"/>
      <c r="C28" s="19"/>
      <c r="D28" s="19"/>
      <c r="E28" s="3"/>
      <c r="F28" s="2"/>
      <c r="I28" s="29"/>
    </row>
    <row r="29" spans="1:12" x14ac:dyDescent="0.25">
      <c r="A29" s="4"/>
      <c r="B29" s="7"/>
      <c r="C29" s="6"/>
      <c r="D29" s="6"/>
      <c r="E29" s="3"/>
      <c r="F29" s="2"/>
      <c r="I29" s="29"/>
    </row>
    <row r="30" spans="1:12" x14ac:dyDescent="0.25">
      <c r="A30" s="4"/>
      <c r="B30" s="7"/>
      <c r="C30" s="19"/>
      <c r="D30" s="19"/>
      <c r="E30" s="3"/>
      <c r="F30" s="2"/>
      <c r="I30" s="29"/>
    </row>
    <row r="31" spans="1:12" x14ac:dyDescent="0.25">
      <c r="A31" s="4"/>
      <c r="B31" s="7"/>
      <c r="C31" s="19"/>
      <c r="D31" s="19"/>
      <c r="E31" s="3"/>
      <c r="F31" s="2"/>
      <c r="I31" s="29"/>
    </row>
    <row r="32" spans="1:12" x14ac:dyDescent="0.25">
      <c r="A32" s="4"/>
      <c r="B32" s="7"/>
      <c r="C32" s="6"/>
      <c r="D32" s="6"/>
      <c r="E32" s="3"/>
      <c r="F32" s="2"/>
      <c r="I32" s="29"/>
    </row>
    <row r="33" spans="1:9" x14ac:dyDescent="0.25">
      <c r="A33" s="8"/>
      <c r="B33" s="7"/>
      <c r="C33" s="6"/>
      <c r="D33" s="6"/>
      <c r="E33" s="3"/>
      <c r="F33" s="2"/>
      <c r="I33" s="29"/>
    </row>
    <row r="34" spans="1:9" x14ac:dyDescent="0.25">
      <c r="A34" s="8"/>
      <c r="B34" s="7"/>
      <c r="C34" s="19"/>
      <c r="D34" s="19"/>
      <c r="E34" s="3"/>
      <c r="F34" s="2"/>
    </row>
    <row r="35" spans="1:9" x14ac:dyDescent="0.25">
      <c r="A35" s="4"/>
      <c r="B35" s="7"/>
      <c r="C35" s="19"/>
      <c r="D35" s="19"/>
      <c r="E35" s="3"/>
      <c r="F35" s="2"/>
    </row>
    <row r="36" spans="1:9" x14ac:dyDescent="0.25">
      <c r="A36" s="4"/>
      <c r="B36" s="7"/>
      <c r="C36" s="19"/>
      <c r="D36" s="19"/>
      <c r="E36" s="3"/>
      <c r="F36" s="2"/>
    </row>
    <row r="37" spans="1:9" x14ac:dyDescent="0.25">
      <c r="A37" s="15"/>
      <c r="B37" s="7"/>
      <c r="C37" s="19"/>
      <c r="D37" s="19"/>
      <c r="E37" s="3"/>
      <c r="F37" s="2"/>
    </row>
    <row r="38" spans="1:9" x14ac:dyDescent="0.25">
      <c r="A38" s="15"/>
      <c r="B38" s="7"/>
      <c r="C38" s="6"/>
      <c r="D38" s="6"/>
      <c r="E38" s="3"/>
      <c r="F38" s="2"/>
    </row>
    <row r="39" spans="1:9" x14ac:dyDescent="0.25">
      <c r="A39" s="5"/>
      <c r="B39" s="7"/>
      <c r="C39" s="19"/>
      <c r="D39" s="19"/>
      <c r="E39" s="3"/>
      <c r="F39" s="2"/>
    </row>
    <row r="40" spans="1:9" x14ac:dyDescent="0.25">
      <c r="A40" s="5"/>
      <c r="B40" s="7"/>
      <c r="C40" s="19"/>
      <c r="D40" s="19"/>
      <c r="E40" s="3"/>
      <c r="F40" s="2"/>
    </row>
    <row r="41" spans="1:9" x14ac:dyDescent="0.25">
      <c r="A41" s="5"/>
      <c r="B41" s="7"/>
      <c r="C41" s="19"/>
      <c r="D41" s="19"/>
      <c r="E41" s="3"/>
      <c r="F41" s="2"/>
    </row>
    <row r="42" spans="1:9" x14ac:dyDescent="0.25">
      <c r="A42" s="5"/>
      <c r="B42" s="7"/>
      <c r="C42" s="19"/>
      <c r="D42" s="19"/>
      <c r="E42" s="3"/>
      <c r="F42" s="2"/>
    </row>
    <row r="43" spans="1:9" x14ac:dyDescent="0.25">
      <c r="A43" s="5"/>
      <c r="B43" s="7"/>
      <c r="C43" s="19"/>
      <c r="D43" s="19"/>
      <c r="E43" s="3"/>
      <c r="F43" s="2"/>
    </row>
    <row r="44" spans="1:9" x14ac:dyDescent="0.25">
      <c r="A44" s="5"/>
      <c r="B44" s="7"/>
      <c r="C44" s="19"/>
      <c r="D44" s="19"/>
      <c r="E44" s="3"/>
      <c r="F44" s="2"/>
    </row>
    <row r="45" spans="1:9" x14ac:dyDescent="0.25">
      <c r="A45" s="5"/>
      <c r="B45" s="7"/>
      <c r="C45" s="19"/>
      <c r="D45" s="19"/>
      <c r="E45" s="3"/>
      <c r="F45" s="2"/>
    </row>
    <row r="46" spans="1:9" x14ac:dyDescent="0.25">
      <c r="A46" s="5"/>
      <c r="B46" s="7"/>
      <c r="C46" s="19"/>
      <c r="D46" s="19"/>
      <c r="E46" s="3"/>
      <c r="F46" s="2"/>
    </row>
    <row r="47" spans="1:9" x14ac:dyDescent="0.25">
      <c r="A47" s="5"/>
      <c r="B47" s="7"/>
      <c r="C47" s="19"/>
      <c r="D47" s="19"/>
      <c r="E47" s="3"/>
      <c r="F47" s="2"/>
    </row>
    <row r="48" spans="1:9" x14ac:dyDescent="0.25">
      <c r="A48" s="5"/>
      <c r="B48" s="7"/>
      <c r="C48" s="19"/>
      <c r="D48" s="19"/>
      <c r="E48" s="3"/>
      <c r="F48" s="2"/>
    </row>
    <row r="49" spans="1:9" x14ac:dyDescent="0.25">
      <c r="A49" s="5"/>
      <c r="B49" s="7"/>
      <c r="C49" s="19"/>
      <c r="D49" s="19"/>
      <c r="E49" s="3"/>
      <c r="F49" s="2"/>
    </row>
    <row r="50" spans="1:9" x14ac:dyDescent="0.25">
      <c r="A50" s="5"/>
      <c r="B50" s="7"/>
      <c r="C50" s="19"/>
      <c r="D50" s="19"/>
      <c r="E50" s="3"/>
      <c r="F50" s="2"/>
    </row>
    <row r="51" spans="1:9" x14ac:dyDescent="0.25">
      <c r="A51" s="5"/>
      <c r="B51" s="7"/>
      <c r="C51" s="19"/>
      <c r="D51" s="19"/>
      <c r="E51" s="3"/>
      <c r="F51" s="2"/>
    </row>
    <row r="52" spans="1:9" x14ac:dyDescent="0.25">
      <c r="A52" s="4"/>
      <c r="B52" s="7"/>
      <c r="C52" s="19"/>
      <c r="D52" s="19"/>
      <c r="E52" s="3"/>
      <c r="F52" s="2"/>
    </row>
    <row r="53" spans="1:9" x14ac:dyDescent="0.25">
      <c r="A53" s="44"/>
      <c r="B53" s="11"/>
      <c r="C53" s="27"/>
      <c r="D53" s="27"/>
      <c r="E53" s="10"/>
      <c r="F53" s="10"/>
    </row>
    <row r="54" spans="1:9" x14ac:dyDescent="0.25">
      <c r="A54" s="4"/>
      <c r="B54" s="12"/>
      <c r="C54" s="19"/>
      <c r="D54" s="19"/>
      <c r="E54" s="3"/>
      <c r="F54" s="2"/>
    </row>
    <row r="55" spans="1:9" x14ac:dyDescent="0.25">
      <c r="A55" s="4"/>
      <c r="B55" s="12"/>
      <c r="C55" s="19"/>
      <c r="D55" s="19"/>
      <c r="E55" s="3"/>
      <c r="F55" s="2"/>
    </row>
    <row r="56" spans="1:9" x14ac:dyDescent="0.25">
      <c r="A56" s="4"/>
      <c r="B56" s="7"/>
      <c r="C56" s="19"/>
      <c r="D56" s="19"/>
      <c r="E56" s="3"/>
      <c r="F56" s="2"/>
    </row>
    <row r="57" spans="1:9" x14ac:dyDescent="0.25">
      <c r="A57" s="33"/>
      <c r="B57" s="7"/>
      <c r="C57" s="19"/>
      <c r="D57" s="19"/>
      <c r="E57" s="3"/>
      <c r="F57" s="2"/>
    </row>
    <row r="58" spans="1:9" x14ac:dyDescent="0.25">
      <c r="A58" s="4"/>
      <c r="B58" s="7"/>
      <c r="C58" s="19"/>
      <c r="D58" s="19"/>
      <c r="E58" s="3"/>
      <c r="F58" s="2"/>
    </row>
    <row r="59" spans="1:9" x14ac:dyDescent="0.25">
      <c r="A59" s="8"/>
      <c r="B59" s="7"/>
      <c r="C59" s="19"/>
      <c r="D59" s="19"/>
      <c r="E59" s="3"/>
      <c r="F59" s="2"/>
    </row>
    <row r="60" spans="1:9" x14ac:dyDescent="0.25">
      <c r="A60" s="294"/>
      <c r="B60" s="295"/>
      <c r="C60" s="295"/>
      <c r="D60" s="295"/>
      <c r="E60" s="295"/>
      <c r="F60" s="295"/>
      <c r="G60" s="295"/>
      <c r="H60" s="295"/>
      <c r="I60" s="295"/>
    </row>
    <row r="61" spans="1:9" ht="15" customHeight="1" x14ac:dyDescent="0.25">
      <c r="A61" s="35" t="s">
        <v>10</v>
      </c>
      <c r="B61" s="35">
        <f>COUNTIF($C$3:$C$60,H1)</f>
        <v>0</v>
      </c>
      <c r="C61" s="36">
        <f>SUMIF($C$3:$C$60,H1,$B$3:$B$60)</f>
        <v>0</v>
      </c>
      <c r="D61" s="35"/>
      <c r="E61" s="35" t="s">
        <v>19</v>
      </c>
      <c r="F61" s="36">
        <f>SUMIF($D$3:$D$52,I1,$B$3:$B$52)</f>
        <v>2040</v>
      </c>
    </row>
    <row r="62" spans="1:9" ht="15" customHeight="1" x14ac:dyDescent="0.25">
      <c r="A62" s="35" t="s">
        <v>11</v>
      </c>
      <c r="B62" s="35">
        <f>COUNTIF($C$3:$C$60,H2)</f>
        <v>5</v>
      </c>
      <c r="C62" s="36">
        <f>SUMIF($C$3:$C$60,H2,$B$3:$B$60)</f>
        <v>600</v>
      </c>
      <c r="D62" s="35"/>
      <c r="E62" s="35" t="s">
        <v>18</v>
      </c>
      <c r="F62" s="36">
        <f>SUMIF($D$3:$D$52,I2,$B$3:$B$52)</f>
        <v>90</v>
      </c>
    </row>
    <row r="63" spans="1:9" ht="15" customHeight="1" x14ac:dyDescent="0.25">
      <c r="A63" s="35" t="s">
        <v>29</v>
      </c>
      <c r="B63" s="35">
        <f>COUNTIF($C$3:$C$60,H3)</f>
        <v>17</v>
      </c>
      <c r="C63" s="36">
        <f>SUMIF($C$3:$C$60,H3,$B$3:$B$60)</f>
        <v>1530</v>
      </c>
      <c r="D63" s="35"/>
      <c r="E63" s="37" t="s">
        <v>27</v>
      </c>
      <c r="F63" s="36">
        <f>SUMIF($D$3:$D$52,I4,$B$3:$B$52)</f>
        <v>0</v>
      </c>
    </row>
    <row r="64" spans="1:9" ht="15" customHeight="1" x14ac:dyDescent="0.25">
      <c r="A64" s="35" t="s">
        <v>8</v>
      </c>
      <c r="B64" s="35">
        <f>COUNTIF($C$3:$C$60,H4)</f>
        <v>0</v>
      </c>
      <c r="C64" s="36">
        <f>SUMIF($C$3:$C$60,H4,$B$3:$B$60)</f>
        <v>0</v>
      </c>
      <c r="D64" s="35"/>
      <c r="E64" s="35" t="s">
        <v>21</v>
      </c>
      <c r="F64" s="36">
        <f>SUM(B63*120-C63+B64*120)</f>
        <v>510</v>
      </c>
    </row>
    <row r="65" spans="1:6" x14ac:dyDescent="0.25">
      <c r="A65" s="35" t="s">
        <v>7</v>
      </c>
      <c r="B65" s="35">
        <f>COUNTIF($C$3:$C$60,H5)</f>
        <v>0</v>
      </c>
      <c r="C65" s="36">
        <f>SUMIF($C$3:$C$60,H5,$B$3:$B$60)</f>
        <v>0</v>
      </c>
      <c r="D65" s="35"/>
      <c r="E65" s="35" t="s">
        <v>20</v>
      </c>
      <c r="F65" s="36">
        <f>SUM(F62+F64)</f>
        <v>600</v>
      </c>
    </row>
    <row r="66" spans="1:6" x14ac:dyDescent="0.25">
      <c r="A66" s="38" t="s">
        <v>23</v>
      </c>
      <c r="B66" s="38">
        <f>SUM(B61:B65)</f>
        <v>22</v>
      </c>
      <c r="C66" s="39">
        <f>SUM(C61:C65)</f>
        <v>2130</v>
      </c>
      <c r="D66" s="38"/>
      <c r="E66" s="40" t="s">
        <v>30</v>
      </c>
      <c r="F66" s="41">
        <f>SUM(C66+F64)</f>
        <v>2640</v>
      </c>
    </row>
    <row r="67" spans="1:6" x14ac:dyDescent="0.25">
      <c r="A67" s="35" t="s">
        <v>25</v>
      </c>
      <c r="B67" s="38">
        <f>COUNTIF($E$3:$E$60,H6)</f>
        <v>16</v>
      </c>
      <c r="C67" s="293"/>
      <c r="D67" s="293"/>
      <c r="E67" s="293"/>
      <c r="F67" s="293"/>
    </row>
    <row r="68" spans="1:6" x14ac:dyDescent="0.25">
      <c r="A68" s="35" t="s">
        <v>31</v>
      </c>
      <c r="B68" s="38">
        <f>COUNTIF(E3:E60,H9)</f>
        <v>2</v>
      </c>
      <c r="C68" s="293"/>
      <c r="D68" s="293"/>
      <c r="E68" s="293"/>
      <c r="F68" s="293"/>
    </row>
    <row r="69" spans="1:6" x14ac:dyDescent="0.25">
      <c r="A69" s="35" t="s">
        <v>33</v>
      </c>
      <c r="B69" s="38">
        <f>COUNTIF(E3:E60,H10)</f>
        <v>0</v>
      </c>
      <c r="C69" s="293"/>
      <c r="D69" s="293"/>
      <c r="E69" s="293"/>
      <c r="F69" s="293"/>
    </row>
    <row r="70" spans="1:6" x14ac:dyDescent="0.25">
      <c r="A70" s="35" t="s">
        <v>24</v>
      </c>
      <c r="B70" s="38">
        <f>COUNTIF($E$3:$E$60,H7)</f>
        <v>3</v>
      </c>
      <c r="C70" s="293"/>
      <c r="D70" s="293"/>
      <c r="E70" s="293"/>
      <c r="F70" s="293"/>
    </row>
    <row r="71" spans="1:6" x14ac:dyDescent="0.25">
      <c r="A71" s="35" t="s">
        <v>26</v>
      </c>
      <c r="B71" s="38">
        <f>COUNTIF($E$3:$E$60,H8)</f>
        <v>1</v>
      </c>
      <c r="C71" s="293"/>
      <c r="D71" s="293"/>
      <c r="E71" s="293"/>
      <c r="F71" s="293"/>
    </row>
    <row r="72" spans="1:6" x14ac:dyDescent="0.25">
      <c r="A72" s="29"/>
      <c r="B72" s="29"/>
      <c r="C72" s="29"/>
      <c r="D72" s="29"/>
      <c r="E72" s="34"/>
      <c r="F72" s="34"/>
    </row>
  </sheetData>
  <mergeCells count="4">
    <mergeCell ref="A1:D1"/>
    <mergeCell ref="E1:F1"/>
    <mergeCell ref="C67:F71"/>
    <mergeCell ref="A60:I60"/>
  </mergeCells>
  <dataValidations count="3">
    <dataValidation type="list" allowBlank="1" showInputMessage="1" showErrorMessage="1" sqref="C3:C59">
      <formula1>$H$1:$H$5</formula1>
    </dataValidation>
    <dataValidation type="list" allowBlank="1" showInputMessage="1" showErrorMessage="1" sqref="D3:D59">
      <formula1>$I$1:$I$3</formula1>
    </dataValidation>
    <dataValidation type="list" allowBlank="1" showInputMessage="1" showErrorMessage="1" sqref="E3:E59">
      <formula1>$H$6:$H$10</formula1>
    </dataValidation>
  </dataValidations>
  <pageMargins left="0.51181102362204722" right="0.51181102362204722" top="0.78740157480314965" bottom="0.78740157480314965" header="0.31496062992125984" footer="0.31496062992125984"/>
  <pageSetup paperSize="9" scale="51" orientation="portrait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topLeftCell="A44" zoomScale="53" zoomScaleNormal="53" workbookViewId="0">
      <selection activeCell="A29" sqref="A29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2683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328</v>
      </c>
      <c r="B3" s="101">
        <v>170</v>
      </c>
      <c r="C3" s="102" t="s">
        <v>11</v>
      </c>
      <c r="D3" s="102" t="s">
        <v>16</v>
      </c>
      <c r="E3" s="103" t="s">
        <v>2</v>
      </c>
      <c r="F3" s="104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2678</v>
      </c>
      <c r="B4" s="101">
        <v>120</v>
      </c>
      <c r="C4" s="102" t="s">
        <v>13</v>
      </c>
      <c r="D4" s="102" t="s">
        <v>16</v>
      </c>
      <c r="E4" s="103" t="s">
        <v>0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2679</v>
      </c>
      <c r="B5" s="101">
        <v>170</v>
      </c>
      <c r="C5" s="102" t="s">
        <v>11</v>
      </c>
      <c r="D5" s="102" t="s">
        <v>16</v>
      </c>
      <c r="E5" s="103" t="s">
        <v>2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2686</v>
      </c>
      <c r="B6" s="101">
        <v>70</v>
      </c>
      <c r="C6" s="102" t="s">
        <v>11</v>
      </c>
      <c r="D6" s="102" t="s">
        <v>16</v>
      </c>
      <c r="E6" s="103" t="s">
        <v>2</v>
      </c>
      <c r="F6" s="146" t="s">
        <v>2687</v>
      </c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2680</v>
      </c>
      <c r="B7" s="101">
        <v>170</v>
      </c>
      <c r="C7" s="102" t="s">
        <v>11</v>
      </c>
      <c r="D7" s="102" t="s">
        <v>16</v>
      </c>
      <c r="E7" s="103" t="s">
        <v>2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2681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2682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s="70" customFormat="1" ht="39.950000000000003" customHeight="1" x14ac:dyDescent="0.3">
      <c r="A10" s="105" t="s">
        <v>2699</v>
      </c>
      <c r="B10" s="101">
        <v>70</v>
      </c>
      <c r="C10" s="102" t="s">
        <v>13</v>
      </c>
      <c r="D10" s="102" t="s">
        <v>16</v>
      </c>
      <c r="E10" s="103" t="s">
        <v>0</v>
      </c>
      <c r="F10" s="107" t="s">
        <v>2689</v>
      </c>
      <c r="G10" s="68"/>
      <c r="H10" s="68"/>
      <c r="I10" s="68"/>
      <c r="J10" s="69"/>
      <c r="K10" s="69"/>
      <c r="L10" s="69"/>
    </row>
    <row r="11" spans="1:12" ht="39.950000000000003" customHeight="1" x14ac:dyDescent="0.3">
      <c r="A11" s="105" t="s">
        <v>2684</v>
      </c>
      <c r="B11" s="101">
        <v>120</v>
      </c>
      <c r="C11" s="102" t="s">
        <v>13</v>
      </c>
      <c r="D11" s="102" t="s">
        <v>16</v>
      </c>
      <c r="E11" s="103" t="s">
        <v>0</v>
      </c>
      <c r="F11" s="103"/>
      <c r="G11" s="30"/>
      <c r="H11" s="30"/>
      <c r="I11" s="30"/>
      <c r="J11" s="55"/>
      <c r="K11" s="55"/>
      <c r="L11" s="55"/>
    </row>
    <row r="12" spans="1:12" ht="39.950000000000003" customHeight="1" x14ac:dyDescent="0.3">
      <c r="A12" s="112" t="s">
        <v>2685</v>
      </c>
      <c r="B12" s="109">
        <v>120</v>
      </c>
      <c r="C12" s="110" t="s">
        <v>13</v>
      </c>
      <c r="D12" s="110" t="s">
        <v>16</v>
      </c>
      <c r="E12" s="111" t="s">
        <v>0</v>
      </c>
      <c r="F12" s="103"/>
      <c r="G12" s="30"/>
      <c r="H12" s="30"/>
      <c r="I12" s="30"/>
      <c r="J12" s="55"/>
      <c r="K12" s="55"/>
      <c r="L12" s="55"/>
    </row>
    <row r="13" spans="1:12" s="82" customFormat="1" ht="39.950000000000003" customHeight="1" x14ac:dyDescent="0.3">
      <c r="A13" s="108" t="s">
        <v>2688</v>
      </c>
      <c r="B13" s="109">
        <v>170</v>
      </c>
      <c r="C13" s="110" t="s">
        <v>11</v>
      </c>
      <c r="D13" s="110" t="s">
        <v>16</v>
      </c>
      <c r="E13" s="111" t="s">
        <v>2</v>
      </c>
      <c r="F13" s="111"/>
      <c r="G13" s="80"/>
      <c r="H13" s="80"/>
      <c r="I13" s="80"/>
      <c r="J13" s="81"/>
      <c r="K13" s="81"/>
      <c r="L13" s="81"/>
    </row>
    <row r="14" spans="1:12" s="70" customFormat="1" ht="39.950000000000003" customHeight="1" x14ac:dyDescent="0.3">
      <c r="A14" s="105" t="s">
        <v>2690</v>
      </c>
      <c r="B14" s="101">
        <v>170</v>
      </c>
      <c r="C14" s="102" t="s">
        <v>11</v>
      </c>
      <c r="D14" s="102" t="s">
        <v>2086</v>
      </c>
      <c r="E14" s="103" t="s">
        <v>2</v>
      </c>
      <c r="F14" s="103" t="s">
        <v>2706</v>
      </c>
      <c r="G14" s="68"/>
      <c r="H14" s="68"/>
      <c r="I14" s="68"/>
      <c r="J14" s="69"/>
      <c r="K14" s="69"/>
      <c r="L14" s="69"/>
    </row>
    <row r="15" spans="1:12" ht="39.950000000000003" customHeight="1" x14ac:dyDescent="0.3">
      <c r="A15" s="108" t="s">
        <v>2691</v>
      </c>
      <c r="B15" s="109">
        <v>120</v>
      </c>
      <c r="C15" s="110" t="s">
        <v>13</v>
      </c>
      <c r="D15" s="110" t="s">
        <v>16</v>
      </c>
      <c r="E15" s="111" t="s">
        <v>0</v>
      </c>
      <c r="F15" s="111"/>
      <c r="G15" s="30"/>
      <c r="H15" s="30"/>
      <c r="I15" s="30"/>
      <c r="J15" s="55"/>
      <c r="K15" s="55"/>
      <c r="L15" s="55"/>
    </row>
    <row r="16" spans="1:12" ht="39.950000000000003" customHeight="1" x14ac:dyDescent="0.3">
      <c r="A16" s="117" t="s">
        <v>2692</v>
      </c>
      <c r="B16" s="118">
        <v>170</v>
      </c>
      <c r="C16" s="119" t="s">
        <v>13</v>
      </c>
      <c r="D16" s="119" t="s">
        <v>16</v>
      </c>
      <c r="E16" s="120" t="s">
        <v>5</v>
      </c>
      <c r="F16" s="120"/>
      <c r="G16" s="30"/>
      <c r="H16" s="30"/>
      <c r="I16" s="30"/>
      <c r="J16" s="55"/>
      <c r="K16" s="55"/>
      <c r="L16" s="55"/>
    </row>
    <row r="17" spans="1:9" ht="39.950000000000003" customHeight="1" x14ac:dyDescent="0.3">
      <c r="A17" s="108" t="s">
        <v>2693</v>
      </c>
      <c r="B17" s="145">
        <v>170</v>
      </c>
      <c r="C17" s="110" t="s">
        <v>11</v>
      </c>
      <c r="D17" s="110" t="s">
        <v>2086</v>
      </c>
      <c r="E17" s="111" t="s">
        <v>2</v>
      </c>
      <c r="F17" s="111" t="s">
        <v>2696</v>
      </c>
      <c r="I17" s="29"/>
    </row>
    <row r="18" spans="1:9" ht="39.950000000000003" customHeight="1" x14ac:dyDescent="0.3">
      <c r="A18" s="105" t="s">
        <v>2694</v>
      </c>
      <c r="B18" s="101">
        <v>170</v>
      </c>
      <c r="C18" s="102" t="s">
        <v>11</v>
      </c>
      <c r="D18" s="102" t="s">
        <v>16</v>
      </c>
      <c r="E18" s="103" t="s">
        <v>2</v>
      </c>
      <c r="F18" s="103"/>
      <c r="I18" s="29"/>
    </row>
    <row r="19" spans="1:9" ht="39.950000000000003" customHeight="1" x14ac:dyDescent="0.3">
      <c r="A19" s="108" t="s">
        <v>2695</v>
      </c>
      <c r="B19" s="145">
        <v>170</v>
      </c>
      <c r="C19" s="110" t="s">
        <v>11</v>
      </c>
      <c r="D19" s="110" t="s">
        <v>2086</v>
      </c>
      <c r="E19" s="103" t="s">
        <v>2</v>
      </c>
      <c r="F19" s="111" t="s">
        <v>2696</v>
      </c>
      <c r="I19" s="29"/>
    </row>
    <row r="20" spans="1:9" ht="39.950000000000003" customHeight="1" x14ac:dyDescent="0.3">
      <c r="A20" s="137" t="s">
        <v>2697</v>
      </c>
      <c r="B20" s="147">
        <v>120</v>
      </c>
      <c r="C20" s="139" t="s">
        <v>13</v>
      </c>
      <c r="D20" s="139" t="s">
        <v>2086</v>
      </c>
      <c r="E20" s="140" t="s">
        <v>0</v>
      </c>
      <c r="F20" s="111" t="s">
        <v>2696</v>
      </c>
      <c r="I20" s="29"/>
    </row>
    <row r="21" spans="1:9" ht="39.950000000000003" customHeight="1" x14ac:dyDescent="0.3">
      <c r="A21" s="108" t="s">
        <v>2698</v>
      </c>
      <c r="B21" s="109">
        <v>120</v>
      </c>
      <c r="C21" s="110" t="s">
        <v>13</v>
      </c>
      <c r="D21" s="110" t="s">
        <v>16</v>
      </c>
      <c r="E21" s="111" t="s">
        <v>0</v>
      </c>
      <c r="F21" s="111"/>
      <c r="I21" s="29"/>
    </row>
    <row r="22" spans="1:9" ht="39.950000000000003" customHeight="1" x14ac:dyDescent="0.3">
      <c r="A22" s="108" t="s">
        <v>2700</v>
      </c>
      <c r="B22" s="109">
        <v>170</v>
      </c>
      <c r="C22" s="110" t="s">
        <v>11</v>
      </c>
      <c r="D22" s="110" t="s">
        <v>16</v>
      </c>
      <c r="E22" s="111" t="s">
        <v>2</v>
      </c>
      <c r="F22" s="111"/>
      <c r="I22" s="29"/>
    </row>
    <row r="23" spans="1:9" ht="39.950000000000003" customHeight="1" x14ac:dyDescent="0.3">
      <c r="A23" s="105" t="s">
        <v>2701</v>
      </c>
      <c r="B23" s="101">
        <v>170</v>
      </c>
      <c r="C23" s="102" t="s">
        <v>11</v>
      </c>
      <c r="D23" s="110" t="s">
        <v>4</v>
      </c>
      <c r="E23" s="103" t="s">
        <v>2</v>
      </c>
      <c r="F23" s="121"/>
      <c r="I23" s="29"/>
    </row>
    <row r="24" spans="1:9" ht="39.950000000000003" customHeight="1" x14ac:dyDescent="0.3">
      <c r="A24" s="105" t="s">
        <v>2702</v>
      </c>
      <c r="B24" s="101">
        <v>120</v>
      </c>
      <c r="C24" s="102" t="s">
        <v>13</v>
      </c>
      <c r="D24" s="110" t="s">
        <v>16</v>
      </c>
      <c r="E24" s="103" t="s">
        <v>0</v>
      </c>
      <c r="F24" s="121"/>
      <c r="I24" s="29"/>
    </row>
    <row r="25" spans="1:9" ht="39.950000000000003" customHeight="1" x14ac:dyDescent="0.3">
      <c r="A25" s="108" t="s">
        <v>2703</v>
      </c>
      <c r="B25" s="101">
        <v>120</v>
      </c>
      <c r="C25" s="102" t="s">
        <v>13</v>
      </c>
      <c r="D25" s="102" t="s">
        <v>16</v>
      </c>
      <c r="E25" s="103" t="s">
        <v>0</v>
      </c>
      <c r="F25" s="121"/>
    </row>
    <row r="26" spans="1:9" ht="39.950000000000003" customHeight="1" x14ac:dyDescent="0.3">
      <c r="A26" s="105" t="s">
        <v>2704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9" ht="39.950000000000003" customHeight="1" x14ac:dyDescent="0.3">
      <c r="A27" s="105" t="s">
        <v>2705</v>
      </c>
      <c r="B27" s="101">
        <v>120</v>
      </c>
      <c r="C27" s="102" t="s">
        <v>13</v>
      </c>
      <c r="D27" s="102" t="s">
        <v>16</v>
      </c>
      <c r="E27" s="103" t="s">
        <v>0</v>
      </c>
      <c r="F27" s="121"/>
    </row>
    <row r="28" spans="1:9" ht="39.950000000000003" customHeight="1" x14ac:dyDescent="0.3">
      <c r="A28" s="122"/>
      <c r="B28" s="101"/>
      <c r="C28" s="102"/>
      <c r="D28" s="102"/>
      <c r="E28" s="103"/>
      <c r="F28" s="121"/>
    </row>
    <row r="29" spans="1:9" ht="39.950000000000003" customHeight="1" x14ac:dyDescent="0.3">
      <c r="A29" s="122"/>
      <c r="B29" s="101"/>
      <c r="C29" s="102"/>
      <c r="D29" s="102"/>
      <c r="E29" s="103"/>
      <c r="F29" s="121"/>
    </row>
    <row r="30" spans="1:9" ht="39.950000000000003" customHeight="1" x14ac:dyDescent="0.3">
      <c r="A30" s="122"/>
      <c r="B30" s="101"/>
      <c r="C30" s="102"/>
      <c r="D30" s="102"/>
      <c r="E30" s="103"/>
      <c r="F30" s="121"/>
    </row>
    <row r="31" spans="1:9" ht="39.950000000000003" customHeight="1" x14ac:dyDescent="0.3">
      <c r="A31" s="122"/>
      <c r="B31" s="101"/>
      <c r="C31" s="102"/>
      <c r="D31" s="102"/>
      <c r="E31" s="103"/>
      <c r="F31" s="121"/>
    </row>
    <row r="32" spans="1:9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05"/>
      <c r="B42" s="101"/>
      <c r="C42" s="102"/>
      <c r="D42" s="102"/>
      <c r="E42" s="103"/>
      <c r="F42" s="121"/>
    </row>
    <row r="43" spans="1:6" ht="39.950000000000003" customHeight="1" x14ac:dyDescent="0.3">
      <c r="A43" s="122"/>
      <c r="B43" s="101"/>
      <c r="C43" s="102"/>
      <c r="D43" s="102"/>
      <c r="E43" s="103"/>
      <c r="F43" s="103"/>
    </row>
    <row r="44" spans="1:6" ht="39.950000000000003" customHeight="1" x14ac:dyDescent="0.3">
      <c r="A44" s="105"/>
      <c r="B44" s="106"/>
      <c r="C44" s="102"/>
      <c r="D44" s="102"/>
      <c r="E44" s="103"/>
      <c r="F44" s="111"/>
    </row>
    <row r="45" spans="1:6" ht="39.950000000000003" customHeight="1" x14ac:dyDescent="0.3">
      <c r="A45" s="105"/>
      <c r="B45" s="109"/>
      <c r="C45" s="102"/>
      <c r="D45" s="102"/>
      <c r="E45" s="103"/>
      <c r="F45" s="121"/>
    </row>
    <row r="46" spans="1:6" ht="39.950000000000003" customHeight="1" x14ac:dyDescent="0.3">
      <c r="A46" s="105"/>
      <c r="B46" s="101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8"/>
      <c r="B50" s="123"/>
      <c r="C50" s="107"/>
      <c r="D50" s="102"/>
      <c r="E50" s="103"/>
      <c r="F50" s="121"/>
    </row>
    <row r="51" spans="1:6" ht="39.950000000000003" customHeight="1" x14ac:dyDescent="0.25">
      <c r="A51" s="124" t="s">
        <v>10</v>
      </c>
      <c r="B51" s="124">
        <f>COUNTIF($C$3:$C$50,H1)</f>
        <v>0</v>
      </c>
      <c r="C51" s="125">
        <f>SUMIF($C$3:$C$50,H1,$B$3:$B$50)</f>
        <v>0</v>
      </c>
      <c r="D51" s="124"/>
      <c r="E51" s="124" t="s">
        <v>19</v>
      </c>
      <c r="F51" s="125">
        <f>SUMIF($D$3:$D$50,I1,$B$3:$B$50)</f>
        <v>2650</v>
      </c>
    </row>
    <row r="52" spans="1:6" ht="39.950000000000003" customHeight="1" x14ac:dyDescent="0.25">
      <c r="A52" s="126" t="s">
        <v>11</v>
      </c>
      <c r="B52" s="126">
        <f>COUNTIF($C$3:$C$50,H2)</f>
        <v>11</v>
      </c>
      <c r="C52" s="127">
        <f>SUMIF($C$3:$C$50,H2,$B$3:$B$50)</f>
        <v>1770</v>
      </c>
      <c r="D52" s="126"/>
      <c r="E52" s="126" t="s">
        <v>18</v>
      </c>
      <c r="F52" s="127">
        <f>SUMIF($D$3:$D$42,I2,$B$3:$B$42)</f>
        <v>170</v>
      </c>
    </row>
    <row r="53" spans="1:6" ht="39.950000000000003" customHeight="1" x14ac:dyDescent="0.25">
      <c r="A53" s="126" t="s">
        <v>29</v>
      </c>
      <c r="B53" s="126">
        <f>COUNTIF($C$3:$C$50,H3)</f>
        <v>14</v>
      </c>
      <c r="C53" s="127">
        <f>SUMIF($C$3:$C$50,H3,$B$3:$B$50)</f>
        <v>1680</v>
      </c>
      <c r="D53" s="126"/>
      <c r="E53" s="128" t="s">
        <v>27</v>
      </c>
      <c r="F53" s="127">
        <f>SUMIF($D$3:$D$42,I4,$B$3:$B$42)</f>
        <v>0</v>
      </c>
    </row>
    <row r="54" spans="1:6" ht="39.950000000000003" customHeight="1" x14ac:dyDescent="0.25">
      <c r="A54" s="126" t="s">
        <v>8</v>
      </c>
      <c r="B54" s="126">
        <f>COUNTIF($C$3:$C$50,H4)</f>
        <v>0</v>
      </c>
      <c r="C54" s="127">
        <f>SUMIF($C$3:$C$50,H4,$B$3:$B$50)</f>
        <v>0</v>
      </c>
      <c r="D54" s="126"/>
      <c r="E54" s="126" t="s">
        <v>21</v>
      </c>
      <c r="F54" s="127">
        <f>SUM(B53*140-C53+B54*120)</f>
        <v>280</v>
      </c>
    </row>
    <row r="55" spans="1:6" ht="39.950000000000003" customHeight="1" x14ac:dyDescent="0.25">
      <c r="A55" s="126" t="s">
        <v>7</v>
      </c>
      <c r="B55" s="126">
        <f>COUNTIF($C$3:$C$50,H5)</f>
        <v>0</v>
      </c>
      <c r="C55" s="127">
        <f>SUMIF($C$3:$C$50,H5,$B$3:$B$50)</f>
        <v>0</v>
      </c>
      <c r="D55" s="126"/>
      <c r="E55" s="126" t="s">
        <v>20</v>
      </c>
      <c r="F55" s="127">
        <f>SUM(F52+F54)</f>
        <v>450</v>
      </c>
    </row>
    <row r="56" spans="1:6" ht="39.950000000000003" customHeight="1" x14ac:dyDescent="0.25">
      <c r="A56" s="129" t="s">
        <v>23</v>
      </c>
      <c r="B56" s="129">
        <f>SUM(B51:B55)</f>
        <v>25</v>
      </c>
      <c r="C56" s="130">
        <f>SUM(C51:C55)</f>
        <v>3450</v>
      </c>
      <c r="D56" s="129"/>
      <c r="E56" s="131" t="s">
        <v>30</v>
      </c>
      <c r="F56" s="132">
        <f>SUM(C56+F54)</f>
        <v>3730</v>
      </c>
    </row>
    <row r="57" spans="1:6" ht="39.950000000000003" customHeight="1" x14ac:dyDescent="0.25">
      <c r="A57" s="126" t="s">
        <v>25</v>
      </c>
      <c r="B57" s="129">
        <f>COUNTIF($E$3:$E$50,H6)</f>
        <v>13</v>
      </c>
      <c r="C57" s="301"/>
      <c r="D57" s="301"/>
      <c r="E57" s="301"/>
      <c r="F57" s="301"/>
    </row>
    <row r="58" spans="1:6" ht="39.950000000000003" customHeight="1" x14ac:dyDescent="0.25">
      <c r="A58" s="126" t="s">
        <v>31</v>
      </c>
      <c r="B58" s="129">
        <f>COUNTIF(E3:E50,#REF!)</f>
        <v>0</v>
      </c>
      <c r="C58" s="301"/>
      <c r="D58" s="301"/>
      <c r="E58" s="301"/>
      <c r="F58" s="301"/>
    </row>
    <row r="59" spans="1:6" ht="39.950000000000003" customHeight="1" x14ac:dyDescent="0.25">
      <c r="A59" s="126" t="s">
        <v>33</v>
      </c>
      <c r="B59" s="129">
        <f>COUNTIF(E3:E50,H8)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24</v>
      </c>
      <c r="B60" s="129">
        <f>COUNTIF($E$3:$E$50,H7)</f>
        <v>11</v>
      </c>
      <c r="C60" s="301"/>
      <c r="D60" s="301"/>
      <c r="E60" s="301"/>
      <c r="F60" s="301"/>
    </row>
    <row r="61" spans="1:6" ht="39.950000000000003" customHeight="1" x14ac:dyDescent="0.25">
      <c r="A61" s="126" t="s">
        <v>26</v>
      </c>
      <c r="B61" s="129">
        <f>COUNTIF($E$3:$E$50,H9)</f>
        <v>1</v>
      </c>
      <c r="C61" s="301"/>
      <c r="D61" s="301"/>
      <c r="E61" s="301"/>
      <c r="F61" s="301"/>
    </row>
    <row r="62" spans="1:6" x14ac:dyDescent="0.25">
      <c r="A62" s="29"/>
      <c r="B62" s="29"/>
      <c r="C62" s="29"/>
      <c r="D62" s="29"/>
      <c r="E62" s="34"/>
      <c r="F62" s="34"/>
    </row>
    <row r="87" spans="6:6" x14ac:dyDescent="0.25">
      <c r="F87" s="1" t="s">
        <v>387</v>
      </c>
    </row>
  </sheetData>
  <mergeCells count="3">
    <mergeCell ref="A1:D1"/>
    <mergeCell ref="E1:F1"/>
    <mergeCell ref="C57:F61"/>
  </mergeCells>
  <dataValidations count="3">
    <dataValidation type="list" allowBlank="1" showInputMessage="1" showErrorMessage="1" sqref="E3:E50">
      <formula1>$H$6:$H$9</formula1>
    </dataValidation>
    <dataValidation type="list" allowBlank="1" showInputMessage="1" showErrorMessage="1" sqref="D3:D50">
      <formula1>$I$1:$I$5</formula1>
    </dataValidation>
    <dataValidation type="list" allowBlank="1" showInputMessage="1" showErrorMessage="1" sqref="C3:C50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43" zoomScale="53" zoomScaleNormal="53" workbookViewId="0">
      <selection activeCell="A29" sqref="A29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2707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2708</v>
      </c>
      <c r="B3" s="101">
        <v>100</v>
      </c>
      <c r="C3" s="102" t="s">
        <v>13</v>
      </c>
      <c r="D3" s="102" t="s">
        <v>16</v>
      </c>
      <c r="E3" s="103" t="s">
        <v>0</v>
      </c>
      <c r="F3" s="148" t="s">
        <v>2714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2709</v>
      </c>
      <c r="B4" s="101">
        <v>120</v>
      </c>
      <c r="C4" s="102" t="s">
        <v>13</v>
      </c>
      <c r="D4" s="102" t="s">
        <v>16</v>
      </c>
      <c r="E4" s="103" t="s">
        <v>0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2710</v>
      </c>
      <c r="B5" s="101">
        <v>120</v>
      </c>
      <c r="C5" s="102" t="s">
        <v>13</v>
      </c>
      <c r="D5" s="102" t="s">
        <v>16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2711</v>
      </c>
      <c r="B6" s="101">
        <v>120</v>
      </c>
      <c r="C6" s="102" t="s">
        <v>13</v>
      </c>
      <c r="D6" s="102" t="s">
        <v>16</v>
      </c>
      <c r="E6" s="103" t="s">
        <v>0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2712</v>
      </c>
      <c r="B7" s="101">
        <v>170</v>
      </c>
      <c r="C7" s="102" t="s">
        <v>11</v>
      </c>
      <c r="D7" s="102" t="s">
        <v>16</v>
      </c>
      <c r="E7" s="103" t="s">
        <v>2</v>
      </c>
      <c r="F7" s="104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2715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2713</v>
      </c>
      <c r="B9" s="109">
        <v>120</v>
      </c>
      <c r="C9" s="110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8" t="s">
        <v>2721</v>
      </c>
      <c r="B10" s="109">
        <v>120</v>
      </c>
      <c r="C10" s="110" t="s">
        <v>13</v>
      </c>
      <c r="D10" s="102" t="s">
        <v>16</v>
      </c>
      <c r="E10" s="103" t="s">
        <v>0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2716</v>
      </c>
      <c r="B11" s="101">
        <v>120</v>
      </c>
      <c r="C11" s="102" t="s">
        <v>13</v>
      </c>
      <c r="D11" s="102" t="s">
        <v>16</v>
      </c>
      <c r="E11" s="103" t="s">
        <v>0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17" t="s">
        <v>2717</v>
      </c>
      <c r="B12" s="118">
        <v>170</v>
      </c>
      <c r="C12" s="119" t="s">
        <v>11</v>
      </c>
      <c r="D12" s="119" t="s">
        <v>16</v>
      </c>
      <c r="E12" s="120" t="s">
        <v>5</v>
      </c>
      <c r="F12" s="120" t="s">
        <v>2724</v>
      </c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12" t="s">
        <v>2718</v>
      </c>
      <c r="B13" s="109">
        <v>120</v>
      </c>
      <c r="C13" s="110" t="s">
        <v>13</v>
      </c>
      <c r="D13" s="110" t="s">
        <v>4</v>
      </c>
      <c r="E13" s="111" t="s">
        <v>0</v>
      </c>
      <c r="F13" s="103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8" t="s">
        <v>2719</v>
      </c>
      <c r="B14" s="109">
        <v>120</v>
      </c>
      <c r="C14" s="110" t="s">
        <v>13</v>
      </c>
      <c r="D14" s="110" t="s">
        <v>4</v>
      </c>
      <c r="E14" s="111" t="s">
        <v>0</v>
      </c>
      <c r="F14" s="111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05" t="s">
        <v>2720</v>
      </c>
      <c r="B15" s="101">
        <v>120</v>
      </c>
      <c r="C15" s="102" t="s">
        <v>13</v>
      </c>
      <c r="D15" s="102" t="s">
        <v>4</v>
      </c>
      <c r="E15" s="103" t="s">
        <v>0</v>
      </c>
      <c r="F15" s="103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8" t="s">
        <v>797</v>
      </c>
      <c r="B16" s="109">
        <v>170</v>
      </c>
      <c r="C16" s="110" t="s">
        <v>11</v>
      </c>
      <c r="D16" s="110" t="s">
        <v>16</v>
      </c>
      <c r="E16" s="111" t="s">
        <v>2</v>
      </c>
      <c r="F16" s="111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5" t="s">
        <v>314</v>
      </c>
      <c r="B17" s="154">
        <v>120</v>
      </c>
      <c r="C17" s="144" t="s">
        <v>13</v>
      </c>
      <c r="D17" s="144" t="s">
        <v>2086</v>
      </c>
      <c r="E17" s="103" t="s">
        <v>0</v>
      </c>
      <c r="F17" s="103" t="s">
        <v>2551</v>
      </c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8" t="s">
        <v>2722</v>
      </c>
      <c r="B18" s="101">
        <v>170</v>
      </c>
      <c r="C18" s="110" t="s">
        <v>11</v>
      </c>
      <c r="D18" s="110" t="s">
        <v>16</v>
      </c>
      <c r="E18" s="111" t="s">
        <v>5</v>
      </c>
      <c r="F18" s="111"/>
      <c r="I18" s="29"/>
    </row>
    <row r="19" spans="1:12" ht="39.950000000000003" customHeight="1" x14ac:dyDescent="0.3">
      <c r="A19" s="105" t="s">
        <v>2723</v>
      </c>
      <c r="B19" s="101">
        <v>120</v>
      </c>
      <c r="C19" s="102" t="s">
        <v>13</v>
      </c>
      <c r="D19" s="102" t="s">
        <v>4</v>
      </c>
      <c r="E19" s="103" t="s">
        <v>0</v>
      </c>
      <c r="F19" s="103"/>
      <c r="I19" s="29"/>
    </row>
    <row r="20" spans="1:12" ht="39.950000000000003" customHeight="1" x14ac:dyDescent="0.3">
      <c r="A20" s="108" t="s">
        <v>2725</v>
      </c>
      <c r="B20" s="101">
        <v>170</v>
      </c>
      <c r="C20" s="110" t="s">
        <v>11</v>
      </c>
      <c r="D20" s="110" t="s">
        <v>16</v>
      </c>
      <c r="E20" s="103" t="s">
        <v>2</v>
      </c>
      <c r="F20" s="111"/>
      <c r="I20" s="29"/>
    </row>
    <row r="21" spans="1:12" ht="39.950000000000003" customHeight="1" x14ac:dyDescent="0.3">
      <c r="A21" s="137" t="s">
        <v>2726</v>
      </c>
      <c r="B21" s="106">
        <v>120</v>
      </c>
      <c r="C21" s="139" t="s">
        <v>13</v>
      </c>
      <c r="D21" s="139" t="s">
        <v>16</v>
      </c>
      <c r="E21" s="140" t="s">
        <v>0</v>
      </c>
      <c r="F21" s="111"/>
      <c r="I21" s="29"/>
    </row>
    <row r="22" spans="1:12" ht="39.950000000000003" customHeight="1" x14ac:dyDescent="0.3">
      <c r="A22" s="108" t="s">
        <v>2727</v>
      </c>
      <c r="B22" s="109">
        <v>170</v>
      </c>
      <c r="C22" s="110" t="s">
        <v>11</v>
      </c>
      <c r="D22" s="110" t="s">
        <v>16</v>
      </c>
      <c r="E22" s="111" t="s">
        <v>2</v>
      </c>
      <c r="F22" s="111"/>
      <c r="I22" s="29"/>
    </row>
    <row r="23" spans="1:12" ht="39.950000000000003" customHeight="1" x14ac:dyDescent="0.3">
      <c r="A23" s="108" t="s">
        <v>2728</v>
      </c>
      <c r="B23" s="109">
        <v>120</v>
      </c>
      <c r="C23" s="110" t="s">
        <v>13</v>
      </c>
      <c r="D23" s="110" t="s">
        <v>16</v>
      </c>
      <c r="E23" s="111" t="s">
        <v>0</v>
      </c>
      <c r="F23" s="111"/>
      <c r="I23" s="29"/>
    </row>
    <row r="24" spans="1:12" ht="39.950000000000003" customHeight="1" x14ac:dyDescent="0.3">
      <c r="A24" s="105" t="s">
        <v>2729</v>
      </c>
      <c r="B24" s="101">
        <v>120</v>
      </c>
      <c r="C24" s="102" t="s">
        <v>13</v>
      </c>
      <c r="D24" s="110" t="s">
        <v>16</v>
      </c>
      <c r="E24" s="103" t="s">
        <v>0</v>
      </c>
      <c r="F24" s="121"/>
      <c r="I24" s="29"/>
    </row>
    <row r="25" spans="1:12" ht="39.950000000000003" customHeight="1" x14ac:dyDescent="0.3">
      <c r="A25" s="105" t="s">
        <v>2730</v>
      </c>
      <c r="B25" s="101">
        <v>170</v>
      </c>
      <c r="C25" s="102" t="s">
        <v>11</v>
      </c>
      <c r="D25" s="110" t="s">
        <v>16</v>
      </c>
      <c r="E25" s="103" t="s">
        <v>2</v>
      </c>
      <c r="F25" s="121"/>
      <c r="I25" s="29"/>
    </row>
    <row r="26" spans="1:12" ht="39.950000000000003" customHeight="1" x14ac:dyDescent="0.3">
      <c r="A26" s="108" t="s">
        <v>2731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12" ht="39.950000000000003" customHeight="1" x14ac:dyDescent="0.3">
      <c r="A27" s="105" t="s">
        <v>2732</v>
      </c>
      <c r="B27" s="101">
        <v>120</v>
      </c>
      <c r="C27" s="102" t="s">
        <v>13</v>
      </c>
      <c r="D27" s="102" t="s">
        <v>16</v>
      </c>
      <c r="E27" s="103" t="s">
        <v>0</v>
      </c>
      <c r="F27" s="121"/>
    </row>
    <row r="28" spans="1:12" ht="39.950000000000003" customHeight="1" x14ac:dyDescent="0.3">
      <c r="A28" s="105" t="s">
        <v>2733</v>
      </c>
      <c r="B28" s="101">
        <v>120</v>
      </c>
      <c r="C28" s="102" t="s">
        <v>13</v>
      </c>
      <c r="D28" s="102" t="s">
        <v>16</v>
      </c>
      <c r="E28" s="103" t="s">
        <v>0</v>
      </c>
      <c r="F28" s="121"/>
    </row>
    <row r="29" spans="1:12" ht="39.950000000000003" customHeight="1" x14ac:dyDescent="0.3">
      <c r="A29" s="122" t="s">
        <v>2734</v>
      </c>
      <c r="B29" s="101">
        <v>170</v>
      </c>
      <c r="C29" s="102" t="s">
        <v>11</v>
      </c>
      <c r="D29" s="102" t="s">
        <v>16</v>
      </c>
      <c r="E29" s="103" t="s">
        <v>5</v>
      </c>
      <c r="F29" s="121"/>
    </row>
    <row r="30" spans="1:12" ht="39.950000000000003" customHeight="1" x14ac:dyDescent="0.3">
      <c r="A30" s="122" t="s">
        <v>2735</v>
      </c>
      <c r="B30" s="101">
        <v>120</v>
      </c>
      <c r="C30" s="102" t="s">
        <v>13</v>
      </c>
      <c r="D30" s="102" t="s">
        <v>16</v>
      </c>
      <c r="E30" s="103" t="s">
        <v>0</v>
      </c>
      <c r="F30" s="121" t="s">
        <v>2551</v>
      </c>
    </row>
    <row r="31" spans="1:12" ht="39.950000000000003" customHeight="1" x14ac:dyDescent="0.3">
      <c r="A31" s="122"/>
      <c r="B31" s="101"/>
      <c r="C31" s="102"/>
      <c r="D31" s="102"/>
      <c r="E31" s="103"/>
      <c r="F31" s="121"/>
    </row>
    <row r="32" spans="1:12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22"/>
      <c r="B42" s="101"/>
      <c r="C42" s="102"/>
      <c r="D42" s="102"/>
      <c r="E42" s="103"/>
      <c r="F42" s="121"/>
    </row>
    <row r="43" spans="1:6" ht="39.950000000000003" customHeight="1" x14ac:dyDescent="0.3">
      <c r="A43" s="105"/>
      <c r="B43" s="101"/>
      <c r="C43" s="102"/>
      <c r="D43" s="102"/>
      <c r="E43" s="103"/>
      <c r="F43" s="121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11"/>
    </row>
    <row r="46" spans="1:6" ht="39.950000000000003" customHeight="1" x14ac:dyDescent="0.3">
      <c r="A46" s="105"/>
      <c r="B46" s="109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5"/>
      <c r="B50" s="101"/>
      <c r="C50" s="102"/>
      <c r="D50" s="102"/>
      <c r="E50" s="103"/>
      <c r="F50" s="121"/>
    </row>
    <row r="51" spans="1:6" ht="39.950000000000003" customHeight="1" x14ac:dyDescent="0.3">
      <c r="A51" s="108"/>
      <c r="B51" s="123"/>
      <c r="C51" s="107"/>
      <c r="D51" s="102"/>
      <c r="E51" s="103"/>
      <c r="F51" s="121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3140</v>
      </c>
    </row>
    <row r="53" spans="1:6" ht="39.950000000000003" customHeight="1" x14ac:dyDescent="0.25">
      <c r="A53" s="126" t="s">
        <v>11</v>
      </c>
      <c r="B53" s="126">
        <f>COUNTIF($C$3:$C$51,H2)</f>
        <v>8</v>
      </c>
      <c r="C53" s="127">
        <f>SUMIF($C$3:$C$51,H2,$B$3:$B$51)</f>
        <v>1360</v>
      </c>
      <c r="D53" s="126"/>
      <c r="E53" s="126" t="s">
        <v>18</v>
      </c>
      <c r="F53" s="127">
        <f>SUMIF($D$3:$D$43,I2,$B$3:$B$43)</f>
        <v>480</v>
      </c>
    </row>
    <row r="54" spans="1:6" ht="39.950000000000003" customHeight="1" x14ac:dyDescent="0.25">
      <c r="A54" s="126" t="s">
        <v>29</v>
      </c>
      <c r="B54" s="126">
        <f>COUNTIF($C$3:$C$51,H3)</f>
        <v>20</v>
      </c>
      <c r="C54" s="127">
        <f>SUMIF($C$3:$C$51,H3,$B$3:$B$51)</f>
        <v>2380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420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900</v>
      </c>
    </row>
    <row r="57" spans="1:6" ht="39.950000000000003" customHeight="1" x14ac:dyDescent="0.25">
      <c r="A57" s="129" t="s">
        <v>23</v>
      </c>
      <c r="B57" s="129">
        <f>SUM(B52:B56)</f>
        <v>28</v>
      </c>
      <c r="C57" s="130">
        <f>SUM(C52:C56)</f>
        <v>3740</v>
      </c>
      <c r="D57" s="129"/>
      <c r="E57" s="131" t="s">
        <v>30</v>
      </c>
      <c r="F57" s="132">
        <f>SUM(C57+F55)</f>
        <v>4160</v>
      </c>
    </row>
    <row r="58" spans="1:6" ht="39.950000000000003" customHeight="1" x14ac:dyDescent="0.25">
      <c r="A58" s="126" t="s">
        <v>25</v>
      </c>
      <c r="B58" s="129">
        <f>COUNTIF($E$3:$E$51,H6)</f>
        <v>20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5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3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49" zoomScale="53" zoomScaleNormal="53" workbookViewId="0">
      <selection activeCell="A30" sqref="A30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2707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2736</v>
      </c>
      <c r="B3" s="101">
        <v>120</v>
      </c>
      <c r="C3" s="102" t="s">
        <v>13</v>
      </c>
      <c r="D3" s="102" t="s">
        <v>16</v>
      </c>
      <c r="E3" s="103" t="s">
        <v>0</v>
      </c>
      <c r="F3" s="149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2737</v>
      </c>
      <c r="B4" s="101">
        <v>170</v>
      </c>
      <c r="C4" s="102" t="s">
        <v>11</v>
      </c>
      <c r="D4" s="102" t="s">
        <v>16</v>
      </c>
      <c r="E4" s="103" t="s">
        <v>2</v>
      </c>
      <c r="F4" s="104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2738</v>
      </c>
      <c r="B5" s="101">
        <v>170</v>
      </c>
      <c r="C5" s="102" t="s">
        <v>11</v>
      </c>
      <c r="D5" s="102" t="s">
        <v>16</v>
      </c>
      <c r="E5" s="103" t="s">
        <v>2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2739</v>
      </c>
      <c r="B6" s="101">
        <v>120</v>
      </c>
      <c r="C6" s="102" t="s">
        <v>13</v>
      </c>
      <c r="D6" s="143" t="s">
        <v>2086</v>
      </c>
      <c r="E6" s="103" t="s">
        <v>0</v>
      </c>
      <c r="F6" s="107" t="s">
        <v>2742</v>
      </c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2743</v>
      </c>
      <c r="B7" s="101">
        <v>120</v>
      </c>
      <c r="C7" s="102" t="s">
        <v>13</v>
      </c>
      <c r="D7" s="143" t="s">
        <v>2086</v>
      </c>
      <c r="E7" s="103" t="s">
        <v>0</v>
      </c>
      <c r="F7" s="107" t="s">
        <v>2742</v>
      </c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2740</v>
      </c>
      <c r="B8" s="106">
        <v>170</v>
      </c>
      <c r="C8" s="102" t="s">
        <v>11</v>
      </c>
      <c r="D8" s="102" t="s">
        <v>4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2741</v>
      </c>
      <c r="B9" s="109">
        <v>170</v>
      </c>
      <c r="C9" s="110" t="s">
        <v>11</v>
      </c>
      <c r="D9" s="102" t="s">
        <v>16</v>
      </c>
      <c r="E9" s="103" t="s">
        <v>2</v>
      </c>
      <c r="F9" s="107"/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8" t="s">
        <v>2744</v>
      </c>
      <c r="B10" s="109">
        <v>120</v>
      </c>
      <c r="C10" s="110" t="s">
        <v>13</v>
      </c>
      <c r="D10" s="102" t="s">
        <v>16</v>
      </c>
      <c r="E10" s="103" t="s">
        <v>0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2745</v>
      </c>
      <c r="B11" s="101">
        <v>120</v>
      </c>
      <c r="C11" s="102" t="s">
        <v>13</v>
      </c>
      <c r="D11" s="102" t="s">
        <v>16</v>
      </c>
      <c r="E11" s="103" t="s">
        <v>0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50" t="s">
        <v>2746</v>
      </c>
      <c r="B12" s="151">
        <v>120</v>
      </c>
      <c r="C12" s="152" t="s">
        <v>13</v>
      </c>
      <c r="D12" s="143" t="s">
        <v>2086</v>
      </c>
      <c r="E12" s="153" t="s">
        <v>0</v>
      </c>
      <c r="F12" s="107" t="s">
        <v>2742</v>
      </c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12" t="s">
        <v>2747</v>
      </c>
      <c r="B13" s="109">
        <v>120</v>
      </c>
      <c r="C13" s="110" t="s">
        <v>13</v>
      </c>
      <c r="D13" s="143" t="s">
        <v>2086</v>
      </c>
      <c r="E13" s="111" t="s">
        <v>0</v>
      </c>
      <c r="F13" s="107" t="s">
        <v>2742</v>
      </c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8" t="s">
        <v>2748</v>
      </c>
      <c r="B14" s="109">
        <v>170</v>
      </c>
      <c r="C14" s="110" t="s">
        <v>11</v>
      </c>
      <c r="D14" s="110" t="s">
        <v>16</v>
      </c>
      <c r="E14" s="111" t="s">
        <v>2</v>
      </c>
      <c r="F14" s="111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17" t="s">
        <v>2749</v>
      </c>
      <c r="B15" s="118">
        <v>120</v>
      </c>
      <c r="C15" s="119" t="s">
        <v>13</v>
      </c>
      <c r="D15" s="119" t="s">
        <v>16</v>
      </c>
      <c r="E15" s="120" t="s">
        <v>0</v>
      </c>
      <c r="F15" s="120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8" t="s">
        <v>2750</v>
      </c>
      <c r="B16" s="109">
        <v>120</v>
      </c>
      <c r="C16" s="110" t="s">
        <v>13</v>
      </c>
      <c r="D16" s="110" t="s">
        <v>16</v>
      </c>
      <c r="E16" s="111" t="s">
        <v>0</v>
      </c>
      <c r="F16" s="111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5" t="s">
        <v>2751</v>
      </c>
      <c r="B17" s="101">
        <v>130</v>
      </c>
      <c r="C17" s="102" t="s">
        <v>13</v>
      </c>
      <c r="D17" s="102" t="s">
        <v>16</v>
      </c>
      <c r="E17" s="103" t="s">
        <v>0</v>
      </c>
      <c r="F17" s="103"/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8" t="s">
        <v>1650</v>
      </c>
      <c r="B18" s="101">
        <v>170</v>
      </c>
      <c r="C18" s="110" t="s">
        <v>11</v>
      </c>
      <c r="D18" s="110" t="s">
        <v>16</v>
      </c>
      <c r="E18" s="111" t="s">
        <v>2</v>
      </c>
      <c r="F18" s="111"/>
      <c r="I18" s="29"/>
    </row>
    <row r="19" spans="1:12" ht="39.950000000000003" customHeight="1" x14ac:dyDescent="0.3">
      <c r="A19" s="105" t="s">
        <v>2752</v>
      </c>
      <c r="B19" s="101">
        <v>170</v>
      </c>
      <c r="C19" s="102" t="s">
        <v>11</v>
      </c>
      <c r="D19" s="102" t="s">
        <v>16</v>
      </c>
      <c r="E19" s="103" t="s">
        <v>5</v>
      </c>
      <c r="F19" s="103"/>
      <c r="I19" s="29"/>
    </row>
    <row r="20" spans="1:12" ht="39.950000000000003" customHeight="1" x14ac:dyDescent="0.3">
      <c r="A20" s="108" t="s">
        <v>2753</v>
      </c>
      <c r="B20" s="101">
        <v>120</v>
      </c>
      <c r="C20" s="110" t="s">
        <v>13</v>
      </c>
      <c r="D20" s="110" t="s">
        <v>16</v>
      </c>
      <c r="E20" s="103" t="s">
        <v>0</v>
      </c>
      <c r="F20" s="111"/>
      <c r="I20" s="29"/>
    </row>
    <row r="21" spans="1:12" ht="39.950000000000003" customHeight="1" x14ac:dyDescent="0.3">
      <c r="A21" s="137" t="s">
        <v>2754</v>
      </c>
      <c r="B21" s="106">
        <v>120</v>
      </c>
      <c r="C21" s="139" t="s">
        <v>13</v>
      </c>
      <c r="D21" s="139" t="s">
        <v>4</v>
      </c>
      <c r="E21" s="140" t="s">
        <v>0</v>
      </c>
      <c r="F21" s="111"/>
      <c r="I21" s="29"/>
    </row>
    <row r="22" spans="1:12" ht="39.950000000000003" customHeight="1" x14ac:dyDescent="0.3">
      <c r="A22" s="108" t="s">
        <v>2755</v>
      </c>
      <c r="B22" s="109">
        <v>170</v>
      </c>
      <c r="C22" s="110" t="s">
        <v>11</v>
      </c>
      <c r="D22" s="110" t="s">
        <v>4</v>
      </c>
      <c r="E22" s="111" t="s">
        <v>2</v>
      </c>
      <c r="F22" s="111"/>
      <c r="I22" s="29"/>
    </row>
    <row r="23" spans="1:12" ht="39.950000000000003" customHeight="1" x14ac:dyDescent="0.3">
      <c r="A23" s="108" t="s">
        <v>2756</v>
      </c>
      <c r="B23" s="109">
        <v>120</v>
      </c>
      <c r="C23" s="110" t="s">
        <v>13</v>
      </c>
      <c r="D23" s="143" t="s">
        <v>2086</v>
      </c>
      <c r="E23" s="111" t="s">
        <v>0</v>
      </c>
      <c r="F23" s="111" t="s">
        <v>2742</v>
      </c>
      <c r="I23" s="29"/>
    </row>
    <row r="24" spans="1:12" ht="39.950000000000003" customHeight="1" x14ac:dyDescent="0.3">
      <c r="A24" s="105" t="s">
        <v>2757</v>
      </c>
      <c r="B24" s="101">
        <v>120</v>
      </c>
      <c r="C24" s="102" t="s">
        <v>13</v>
      </c>
      <c r="D24" s="110" t="s">
        <v>16</v>
      </c>
      <c r="E24" s="103" t="s">
        <v>0</v>
      </c>
      <c r="F24" s="121"/>
      <c r="I24" s="29"/>
    </row>
    <row r="25" spans="1:12" ht="39.950000000000003" customHeight="1" x14ac:dyDescent="0.3">
      <c r="A25" s="105" t="s">
        <v>2758</v>
      </c>
      <c r="B25" s="101">
        <v>170</v>
      </c>
      <c r="C25" s="102" t="s">
        <v>11</v>
      </c>
      <c r="D25" s="110" t="s">
        <v>16</v>
      </c>
      <c r="E25" s="103" t="s">
        <v>2</v>
      </c>
      <c r="F25" s="121"/>
      <c r="I25" s="29"/>
    </row>
    <row r="26" spans="1:12" ht="39.950000000000003" customHeight="1" x14ac:dyDescent="0.3">
      <c r="A26" s="108" t="s">
        <v>2759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12" ht="39.950000000000003" customHeight="1" x14ac:dyDescent="0.3">
      <c r="A27" s="105" t="s">
        <v>2760</v>
      </c>
      <c r="B27" s="101">
        <v>120</v>
      </c>
      <c r="C27" s="102" t="s">
        <v>13</v>
      </c>
      <c r="D27" s="102" t="s">
        <v>16</v>
      </c>
      <c r="E27" s="103" t="s">
        <v>0</v>
      </c>
      <c r="F27" s="121"/>
    </row>
    <row r="28" spans="1:12" ht="39.950000000000003" customHeight="1" x14ac:dyDescent="0.3">
      <c r="A28" s="105" t="s">
        <v>2761</v>
      </c>
      <c r="B28" s="101">
        <v>170</v>
      </c>
      <c r="C28" s="102" t="s">
        <v>11</v>
      </c>
      <c r="D28" s="143" t="s">
        <v>2086</v>
      </c>
      <c r="E28" s="103" t="s">
        <v>5</v>
      </c>
      <c r="F28" s="121"/>
    </row>
    <row r="29" spans="1:12" ht="39.950000000000003" customHeight="1" x14ac:dyDescent="0.3">
      <c r="A29" s="122" t="s">
        <v>2762</v>
      </c>
      <c r="B29" s="101">
        <v>170</v>
      </c>
      <c r="C29" s="102" t="s">
        <v>11</v>
      </c>
      <c r="D29" s="143" t="s">
        <v>2086</v>
      </c>
      <c r="E29" s="103" t="s">
        <v>5</v>
      </c>
      <c r="F29" s="121"/>
    </row>
    <row r="30" spans="1:12" ht="39.950000000000003" customHeight="1" x14ac:dyDescent="0.3">
      <c r="A30" s="122"/>
      <c r="B30" s="101"/>
      <c r="C30" s="102"/>
      <c r="D30" s="102"/>
      <c r="E30" s="103"/>
      <c r="F30" s="121"/>
    </row>
    <row r="31" spans="1:12" ht="39.950000000000003" customHeight="1" x14ac:dyDescent="0.3">
      <c r="A31" s="122"/>
      <c r="B31" s="101"/>
      <c r="C31" s="102"/>
      <c r="D31" s="102"/>
      <c r="E31" s="103"/>
      <c r="F31" s="121"/>
    </row>
    <row r="32" spans="1:12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22"/>
      <c r="B42" s="101"/>
      <c r="C42" s="102"/>
      <c r="D42" s="102"/>
      <c r="E42" s="103"/>
      <c r="F42" s="121"/>
    </row>
    <row r="43" spans="1:6" ht="39.950000000000003" customHeight="1" x14ac:dyDescent="0.3">
      <c r="A43" s="105"/>
      <c r="B43" s="101"/>
      <c r="C43" s="102"/>
      <c r="D43" s="102"/>
      <c r="E43" s="103"/>
      <c r="F43" s="121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11"/>
    </row>
    <row r="46" spans="1:6" ht="39.950000000000003" customHeight="1" x14ac:dyDescent="0.3">
      <c r="A46" s="105"/>
      <c r="B46" s="109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5"/>
      <c r="B50" s="101"/>
      <c r="C50" s="102"/>
      <c r="D50" s="102"/>
      <c r="E50" s="103"/>
      <c r="F50" s="121"/>
    </row>
    <row r="51" spans="1:6" ht="39.950000000000003" customHeight="1" x14ac:dyDescent="0.3">
      <c r="A51" s="108"/>
      <c r="B51" s="123"/>
      <c r="C51" s="107"/>
      <c r="D51" s="102"/>
      <c r="E51" s="103"/>
      <c r="F51" s="121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2400</v>
      </c>
    </row>
    <row r="53" spans="1:6" ht="39.950000000000003" customHeight="1" x14ac:dyDescent="0.25">
      <c r="A53" s="126" t="s">
        <v>11</v>
      </c>
      <c r="B53" s="126">
        <f>COUNTIF($C$3:$C$51,H2)</f>
        <v>11</v>
      </c>
      <c r="C53" s="127">
        <f>SUMIF($C$3:$C$51,H2,$B$3:$B$51)</f>
        <v>1870</v>
      </c>
      <c r="D53" s="126"/>
      <c r="E53" s="126" t="s">
        <v>18</v>
      </c>
      <c r="F53" s="127">
        <f>SUMIF($D$3:$D$43,I2,$B$3:$B$43)</f>
        <v>460</v>
      </c>
    </row>
    <row r="54" spans="1:6" ht="39.950000000000003" customHeight="1" x14ac:dyDescent="0.25">
      <c r="A54" s="126" t="s">
        <v>29</v>
      </c>
      <c r="B54" s="126">
        <f>COUNTIF($C$3:$C$51,H3)</f>
        <v>16</v>
      </c>
      <c r="C54" s="127">
        <f>SUMIF($C$3:$C$51,H3,$B$3:$B$51)</f>
        <v>1930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310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770</v>
      </c>
    </row>
    <row r="57" spans="1:6" ht="39.950000000000003" customHeight="1" x14ac:dyDescent="0.25">
      <c r="A57" s="129" t="s">
        <v>23</v>
      </c>
      <c r="B57" s="129">
        <f>SUM(B52:B56)</f>
        <v>27</v>
      </c>
      <c r="C57" s="130">
        <f>SUM(C52:C56)</f>
        <v>3800</v>
      </c>
      <c r="D57" s="129"/>
      <c r="E57" s="131" t="s">
        <v>30</v>
      </c>
      <c r="F57" s="132">
        <f>SUM(C57+F55)</f>
        <v>4110</v>
      </c>
    </row>
    <row r="58" spans="1:6" ht="39.950000000000003" customHeight="1" x14ac:dyDescent="0.25">
      <c r="A58" s="126" t="s">
        <v>25</v>
      </c>
      <c r="B58" s="129">
        <f>COUNTIF($E$3:$E$51,H6)</f>
        <v>16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8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3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49" zoomScale="53" zoomScaleNormal="53" workbookViewId="0">
      <selection activeCell="F31" sqref="F31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2763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2764</v>
      </c>
      <c r="B3" s="101">
        <v>170</v>
      </c>
      <c r="C3" s="102" t="s">
        <v>11</v>
      </c>
      <c r="D3" s="102" t="s">
        <v>16</v>
      </c>
      <c r="E3" s="103" t="s">
        <v>2</v>
      </c>
      <c r="F3" s="149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2765</v>
      </c>
      <c r="B4" s="101">
        <v>170</v>
      </c>
      <c r="C4" s="102" t="s">
        <v>11</v>
      </c>
      <c r="D4" s="144" t="s">
        <v>2086</v>
      </c>
      <c r="E4" s="103" t="s">
        <v>2</v>
      </c>
      <c r="F4" s="104" t="s">
        <v>2772</v>
      </c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2766</v>
      </c>
      <c r="B5" s="101">
        <v>120</v>
      </c>
      <c r="C5" s="102" t="s">
        <v>13</v>
      </c>
      <c r="D5" s="102" t="s">
        <v>16</v>
      </c>
      <c r="E5" s="103" t="s">
        <v>0</v>
      </c>
      <c r="F5" s="104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2767</v>
      </c>
      <c r="B6" s="101">
        <v>170</v>
      </c>
      <c r="C6" s="102" t="s">
        <v>11</v>
      </c>
      <c r="D6" s="102" t="s">
        <v>16</v>
      </c>
      <c r="E6" s="103" t="s">
        <v>2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2768</v>
      </c>
      <c r="B7" s="101">
        <v>170</v>
      </c>
      <c r="C7" s="102" t="s">
        <v>11</v>
      </c>
      <c r="D7" s="102" t="s">
        <v>16</v>
      </c>
      <c r="E7" s="103" t="s">
        <v>2</v>
      </c>
      <c r="F7" s="107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2769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8" t="s">
        <v>2770</v>
      </c>
      <c r="B9" s="109">
        <v>120</v>
      </c>
      <c r="C9" s="110" t="s">
        <v>13</v>
      </c>
      <c r="D9" s="144" t="s">
        <v>2086</v>
      </c>
      <c r="E9" s="103" t="s">
        <v>0</v>
      </c>
      <c r="F9" s="107" t="s">
        <v>2772</v>
      </c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8" t="s">
        <v>2771</v>
      </c>
      <c r="B10" s="109">
        <v>170</v>
      </c>
      <c r="C10" s="110" t="s">
        <v>11</v>
      </c>
      <c r="D10" s="102" t="s">
        <v>16</v>
      </c>
      <c r="E10" s="103" t="s">
        <v>2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2773</v>
      </c>
      <c r="B11" s="101">
        <v>120</v>
      </c>
      <c r="C11" s="102" t="s">
        <v>13</v>
      </c>
      <c r="D11" s="102" t="s">
        <v>4</v>
      </c>
      <c r="E11" s="103" t="s">
        <v>0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50" t="s">
        <v>2774</v>
      </c>
      <c r="B12" s="151">
        <v>170</v>
      </c>
      <c r="C12" s="152" t="s">
        <v>11</v>
      </c>
      <c r="D12" s="102" t="s">
        <v>16</v>
      </c>
      <c r="E12" s="153" t="s">
        <v>2</v>
      </c>
      <c r="F12" s="107"/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12" t="s">
        <v>2775</v>
      </c>
      <c r="B13" s="109">
        <v>120</v>
      </c>
      <c r="C13" s="110" t="s">
        <v>13</v>
      </c>
      <c r="D13" s="102" t="s">
        <v>4</v>
      </c>
      <c r="E13" s="111" t="s">
        <v>0</v>
      </c>
      <c r="F13" s="107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8" t="s">
        <v>2776</v>
      </c>
      <c r="B14" s="109">
        <v>170</v>
      </c>
      <c r="C14" s="110" t="s">
        <v>11</v>
      </c>
      <c r="D14" s="110" t="s">
        <v>16</v>
      </c>
      <c r="E14" s="111" t="s">
        <v>2</v>
      </c>
      <c r="F14" s="111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17" t="s">
        <v>1979</v>
      </c>
      <c r="B15" s="118">
        <v>120</v>
      </c>
      <c r="C15" s="119" t="s">
        <v>13</v>
      </c>
      <c r="D15" s="119" t="s">
        <v>16</v>
      </c>
      <c r="E15" s="120" t="s">
        <v>0</v>
      </c>
      <c r="F15" s="120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8" t="s">
        <v>2777</v>
      </c>
      <c r="B16" s="109">
        <v>120</v>
      </c>
      <c r="C16" s="110" t="s">
        <v>13</v>
      </c>
      <c r="D16" s="110" t="s">
        <v>16</v>
      </c>
      <c r="E16" s="111" t="s">
        <v>0</v>
      </c>
      <c r="F16" s="111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5" t="s">
        <v>2778</v>
      </c>
      <c r="B17" s="101">
        <v>120</v>
      </c>
      <c r="C17" s="102" t="s">
        <v>13</v>
      </c>
      <c r="D17" s="102" t="s">
        <v>16</v>
      </c>
      <c r="E17" s="103" t="s">
        <v>0</v>
      </c>
      <c r="F17" s="103"/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8" t="s">
        <v>2779</v>
      </c>
      <c r="B18" s="101">
        <v>120</v>
      </c>
      <c r="C18" s="110" t="s">
        <v>13</v>
      </c>
      <c r="D18" s="110" t="s">
        <v>16</v>
      </c>
      <c r="E18" s="111" t="s">
        <v>0</v>
      </c>
      <c r="F18" s="111"/>
      <c r="I18" s="29"/>
    </row>
    <row r="19" spans="1:12" ht="39.950000000000003" customHeight="1" x14ac:dyDescent="0.3">
      <c r="A19" s="105" t="s">
        <v>2780</v>
      </c>
      <c r="B19" s="101">
        <v>170</v>
      </c>
      <c r="C19" s="102" t="s">
        <v>11</v>
      </c>
      <c r="D19" s="102" t="s">
        <v>16</v>
      </c>
      <c r="E19" s="103" t="s">
        <v>2</v>
      </c>
      <c r="F19" s="103"/>
      <c r="I19" s="29"/>
    </row>
    <row r="20" spans="1:12" ht="39.950000000000003" customHeight="1" x14ac:dyDescent="0.3">
      <c r="A20" s="108" t="s">
        <v>2781</v>
      </c>
      <c r="B20" s="101">
        <v>170</v>
      </c>
      <c r="C20" s="110" t="s">
        <v>11</v>
      </c>
      <c r="D20" s="110" t="s">
        <v>16</v>
      </c>
      <c r="E20" s="103" t="s">
        <v>5</v>
      </c>
      <c r="F20" s="111"/>
      <c r="I20" s="29"/>
    </row>
    <row r="21" spans="1:12" ht="39.950000000000003" customHeight="1" x14ac:dyDescent="0.3">
      <c r="A21" s="137" t="s">
        <v>2782</v>
      </c>
      <c r="B21" s="106">
        <v>170</v>
      </c>
      <c r="C21" s="139" t="s">
        <v>11</v>
      </c>
      <c r="D21" s="139" t="s">
        <v>16</v>
      </c>
      <c r="E21" s="140" t="s">
        <v>2</v>
      </c>
      <c r="F21" s="111"/>
      <c r="I21" s="29"/>
    </row>
    <row r="22" spans="1:12" ht="39.950000000000003" customHeight="1" x14ac:dyDescent="0.3">
      <c r="A22" s="108" t="s">
        <v>2783</v>
      </c>
      <c r="B22" s="109">
        <v>120</v>
      </c>
      <c r="C22" s="110" t="s">
        <v>11</v>
      </c>
      <c r="D22" s="102" t="s">
        <v>16</v>
      </c>
      <c r="E22" s="111" t="s">
        <v>0</v>
      </c>
      <c r="F22" s="111"/>
      <c r="I22" s="29"/>
    </row>
    <row r="23" spans="1:12" ht="39.950000000000003" customHeight="1" x14ac:dyDescent="0.3">
      <c r="A23" s="108" t="s">
        <v>2784</v>
      </c>
      <c r="B23" s="109">
        <v>120</v>
      </c>
      <c r="C23" s="110" t="s">
        <v>13</v>
      </c>
      <c r="D23" s="102" t="s">
        <v>16</v>
      </c>
      <c r="E23" s="111" t="s">
        <v>0</v>
      </c>
      <c r="F23" s="111"/>
      <c r="I23" s="29"/>
    </row>
    <row r="24" spans="1:12" ht="39.950000000000003" customHeight="1" x14ac:dyDescent="0.3">
      <c r="A24" s="105" t="s">
        <v>863</v>
      </c>
      <c r="B24" s="101">
        <v>120</v>
      </c>
      <c r="C24" s="102" t="s">
        <v>13</v>
      </c>
      <c r="D24" s="102" t="s">
        <v>16</v>
      </c>
      <c r="E24" s="103" t="s">
        <v>0</v>
      </c>
      <c r="F24" s="121"/>
      <c r="I24" s="29"/>
    </row>
    <row r="25" spans="1:12" ht="39.950000000000003" customHeight="1" x14ac:dyDescent="0.3">
      <c r="A25" s="105" t="s">
        <v>1770</v>
      </c>
      <c r="B25" s="101">
        <v>100</v>
      </c>
      <c r="C25" s="102" t="s">
        <v>13</v>
      </c>
      <c r="D25" s="102" t="s">
        <v>16</v>
      </c>
      <c r="E25" s="103" t="s">
        <v>0</v>
      </c>
      <c r="F25" s="121"/>
      <c r="I25" s="29"/>
    </row>
    <row r="26" spans="1:12" ht="39.950000000000003" customHeight="1" x14ac:dyDescent="0.3">
      <c r="A26" s="108" t="s">
        <v>2785</v>
      </c>
      <c r="B26" s="101">
        <v>120</v>
      </c>
      <c r="C26" s="102" t="s">
        <v>13</v>
      </c>
      <c r="D26" s="102" t="s">
        <v>16</v>
      </c>
      <c r="E26" s="103" t="s">
        <v>0</v>
      </c>
      <c r="F26" s="121"/>
    </row>
    <row r="27" spans="1:12" ht="39.950000000000003" customHeight="1" x14ac:dyDescent="0.3">
      <c r="A27" s="105" t="s">
        <v>925</v>
      </c>
      <c r="B27" s="101">
        <v>170</v>
      </c>
      <c r="C27" s="102" t="s">
        <v>11</v>
      </c>
      <c r="D27" s="102" t="s">
        <v>16</v>
      </c>
      <c r="E27" s="103" t="s">
        <v>2</v>
      </c>
      <c r="F27" s="121"/>
    </row>
    <row r="28" spans="1:12" ht="39.950000000000003" customHeight="1" x14ac:dyDescent="0.3">
      <c r="A28" s="105" t="s">
        <v>2786</v>
      </c>
      <c r="B28" s="101">
        <v>120</v>
      </c>
      <c r="C28" s="102" t="s">
        <v>13</v>
      </c>
      <c r="D28" s="144" t="s">
        <v>2086</v>
      </c>
      <c r="E28" s="103" t="s">
        <v>0</v>
      </c>
      <c r="F28" s="121" t="s">
        <v>2772</v>
      </c>
    </row>
    <row r="29" spans="1:12" ht="39.950000000000003" customHeight="1" x14ac:dyDescent="0.3">
      <c r="A29" s="122" t="s">
        <v>2787</v>
      </c>
      <c r="B29" s="101">
        <v>170</v>
      </c>
      <c r="C29" s="102" t="s">
        <v>13</v>
      </c>
      <c r="D29" s="102" t="s">
        <v>16</v>
      </c>
      <c r="E29" s="103" t="s">
        <v>2</v>
      </c>
      <c r="F29" s="121"/>
    </row>
    <row r="30" spans="1:12" ht="39.950000000000003" customHeight="1" x14ac:dyDescent="0.3">
      <c r="A30" s="122" t="s">
        <v>2788</v>
      </c>
      <c r="B30" s="101">
        <v>170</v>
      </c>
      <c r="C30" s="102" t="s">
        <v>11</v>
      </c>
      <c r="D30" s="144" t="s">
        <v>2086</v>
      </c>
      <c r="E30" s="103" t="s">
        <v>0</v>
      </c>
      <c r="F30" s="121" t="s">
        <v>2790</v>
      </c>
    </row>
    <row r="31" spans="1:12" ht="39.950000000000003" customHeight="1" x14ac:dyDescent="0.3">
      <c r="A31" s="122" t="s">
        <v>2789</v>
      </c>
      <c r="B31" s="101">
        <v>120</v>
      </c>
      <c r="C31" s="102" t="s">
        <v>13</v>
      </c>
      <c r="D31" s="102" t="s">
        <v>16</v>
      </c>
      <c r="E31" s="103" t="s">
        <v>0</v>
      </c>
      <c r="F31" s="121"/>
    </row>
    <row r="32" spans="1:12" ht="39.950000000000003" customHeight="1" x14ac:dyDescent="0.3">
      <c r="A32" s="122"/>
      <c r="B32" s="101"/>
      <c r="C32" s="102"/>
      <c r="D32" s="102"/>
      <c r="E32" s="103"/>
      <c r="F32" s="121"/>
    </row>
    <row r="33" spans="1:6" ht="39.950000000000003" customHeight="1" x14ac:dyDescent="0.3">
      <c r="A33" s="122"/>
      <c r="B33" s="101"/>
      <c r="C33" s="102"/>
      <c r="D33" s="102"/>
      <c r="E33" s="103"/>
      <c r="F33" s="121"/>
    </row>
    <row r="34" spans="1:6" ht="39.950000000000003" customHeight="1" x14ac:dyDescent="0.3">
      <c r="A34" s="122"/>
      <c r="B34" s="101"/>
      <c r="C34" s="102"/>
      <c r="D34" s="102"/>
      <c r="E34" s="103"/>
      <c r="F34" s="121"/>
    </row>
    <row r="35" spans="1:6" ht="39.950000000000003" customHeight="1" x14ac:dyDescent="0.3">
      <c r="A35" s="122"/>
      <c r="B35" s="101"/>
      <c r="C35" s="102"/>
      <c r="D35" s="102"/>
      <c r="E35" s="103"/>
      <c r="F35" s="121"/>
    </row>
    <row r="36" spans="1:6" ht="39.950000000000003" customHeight="1" x14ac:dyDescent="0.3">
      <c r="A36" s="122"/>
      <c r="B36" s="101"/>
      <c r="C36" s="102"/>
      <c r="D36" s="102"/>
      <c r="E36" s="103"/>
      <c r="F36" s="121"/>
    </row>
    <row r="37" spans="1:6" ht="39.950000000000003" customHeight="1" x14ac:dyDescent="0.3">
      <c r="A37" s="122"/>
      <c r="B37" s="101"/>
      <c r="C37" s="102"/>
      <c r="D37" s="102"/>
      <c r="E37" s="103"/>
      <c r="F37" s="121"/>
    </row>
    <row r="38" spans="1:6" ht="39.950000000000003" customHeight="1" x14ac:dyDescent="0.3">
      <c r="A38" s="122"/>
      <c r="B38" s="101"/>
      <c r="C38" s="102"/>
      <c r="D38" s="102"/>
      <c r="E38" s="103"/>
      <c r="F38" s="121"/>
    </row>
    <row r="39" spans="1:6" ht="39.950000000000003" customHeight="1" x14ac:dyDescent="0.3">
      <c r="A39" s="122"/>
      <c r="B39" s="101"/>
      <c r="C39" s="102"/>
      <c r="D39" s="102"/>
      <c r="E39" s="103"/>
      <c r="F39" s="121"/>
    </row>
    <row r="40" spans="1:6" ht="39.950000000000003" customHeight="1" x14ac:dyDescent="0.3">
      <c r="A40" s="122"/>
      <c r="B40" s="101"/>
      <c r="C40" s="102"/>
      <c r="D40" s="102"/>
      <c r="E40" s="103"/>
      <c r="F40" s="121"/>
    </row>
    <row r="41" spans="1:6" ht="39.950000000000003" customHeight="1" x14ac:dyDescent="0.3">
      <c r="A41" s="122"/>
      <c r="B41" s="101"/>
      <c r="C41" s="102"/>
      <c r="D41" s="102"/>
      <c r="E41" s="103"/>
      <c r="F41" s="121"/>
    </row>
    <row r="42" spans="1:6" ht="39.950000000000003" customHeight="1" x14ac:dyDescent="0.3">
      <c r="A42" s="122"/>
      <c r="B42" s="101"/>
      <c r="C42" s="102"/>
      <c r="D42" s="102"/>
      <c r="E42" s="103"/>
      <c r="F42" s="121"/>
    </row>
    <row r="43" spans="1:6" ht="39.950000000000003" customHeight="1" x14ac:dyDescent="0.3">
      <c r="A43" s="105"/>
      <c r="B43" s="101"/>
      <c r="C43" s="102"/>
      <c r="D43" s="102"/>
      <c r="E43" s="103"/>
      <c r="F43" s="121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11"/>
    </row>
    <row r="46" spans="1:6" ht="39.950000000000003" customHeight="1" x14ac:dyDescent="0.3">
      <c r="A46" s="105"/>
      <c r="B46" s="109"/>
      <c r="C46" s="102"/>
      <c r="D46" s="102"/>
      <c r="E46" s="103"/>
      <c r="F46" s="121"/>
    </row>
    <row r="47" spans="1:6" ht="39.950000000000003" customHeight="1" x14ac:dyDescent="0.3">
      <c r="A47" s="105"/>
      <c r="B47" s="101"/>
      <c r="C47" s="102"/>
      <c r="D47" s="102"/>
      <c r="E47" s="103"/>
      <c r="F47" s="121"/>
    </row>
    <row r="48" spans="1:6" ht="39.950000000000003" customHeight="1" x14ac:dyDescent="0.3">
      <c r="A48" s="105"/>
      <c r="B48" s="101"/>
      <c r="C48" s="102"/>
      <c r="D48" s="102"/>
      <c r="E48" s="103"/>
      <c r="F48" s="121"/>
    </row>
    <row r="49" spans="1:6" ht="39.950000000000003" customHeight="1" x14ac:dyDescent="0.3">
      <c r="A49" s="105"/>
      <c r="B49" s="101"/>
      <c r="C49" s="102"/>
      <c r="D49" s="102"/>
      <c r="E49" s="103"/>
      <c r="F49" s="121"/>
    </row>
    <row r="50" spans="1:6" ht="39.950000000000003" customHeight="1" x14ac:dyDescent="0.3">
      <c r="A50" s="105"/>
      <c r="B50" s="101"/>
      <c r="C50" s="102"/>
      <c r="D50" s="102"/>
      <c r="E50" s="103"/>
      <c r="F50" s="121"/>
    </row>
    <row r="51" spans="1:6" ht="39.950000000000003" customHeight="1" x14ac:dyDescent="0.3">
      <c r="A51" s="108"/>
      <c r="B51" s="123"/>
      <c r="C51" s="107"/>
      <c r="D51" s="102"/>
      <c r="E51" s="103"/>
      <c r="F51" s="121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3290</v>
      </c>
    </row>
    <row r="53" spans="1:6" ht="39.950000000000003" customHeight="1" x14ac:dyDescent="0.25">
      <c r="A53" s="126" t="s">
        <v>11</v>
      </c>
      <c r="B53" s="126">
        <f>COUNTIF($C$3:$C$51,H2)</f>
        <v>13</v>
      </c>
      <c r="C53" s="127">
        <f>SUMIF($C$3:$C$51,H2,$B$3:$B$51)</f>
        <v>2160</v>
      </c>
      <c r="D53" s="126"/>
      <c r="E53" s="126" t="s">
        <v>18</v>
      </c>
      <c r="F53" s="127">
        <f>SUMIF($D$3:$D$43,I2,$B$3:$B$43)</f>
        <v>240</v>
      </c>
    </row>
    <row r="54" spans="1:6" ht="39.950000000000003" customHeight="1" x14ac:dyDescent="0.25">
      <c r="A54" s="126" t="s">
        <v>29</v>
      </c>
      <c r="B54" s="126">
        <f>COUNTIF($C$3:$C$51,H3)</f>
        <v>16</v>
      </c>
      <c r="C54" s="127">
        <f>SUMIF($C$3:$C$51,H3,$B$3:$B$51)</f>
        <v>1950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290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530</v>
      </c>
    </row>
    <row r="57" spans="1:6" ht="39.950000000000003" customHeight="1" x14ac:dyDescent="0.25">
      <c r="A57" s="129" t="s">
        <v>23</v>
      </c>
      <c r="B57" s="129">
        <f>SUM(B52:B56)</f>
        <v>29</v>
      </c>
      <c r="C57" s="130">
        <f>SUM(C52:C56)</f>
        <v>4110</v>
      </c>
      <c r="D57" s="129"/>
      <c r="E57" s="131" t="s">
        <v>30</v>
      </c>
      <c r="F57" s="132">
        <f>SUM(C57+F55)</f>
        <v>4400</v>
      </c>
    </row>
    <row r="58" spans="1:6" ht="39.950000000000003" customHeight="1" x14ac:dyDescent="0.25">
      <c r="A58" s="126" t="s">
        <v>25</v>
      </c>
      <c r="B58" s="129">
        <f>COUNTIF($E$3:$E$51,H6)</f>
        <v>17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11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1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55" zoomScale="82" zoomScaleNormal="82" workbookViewId="0">
      <selection activeCell="E23" sqref="E23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2801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2791</v>
      </c>
      <c r="B3" s="101">
        <v>120</v>
      </c>
      <c r="C3" s="102" t="s">
        <v>13</v>
      </c>
      <c r="D3" s="102" t="s">
        <v>16</v>
      </c>
      <c r="E3" s="103" t="s">
        <v>0</v>
      </c>
      <c r="F3" s="149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2792</v>
      </c>
      <c r="B4" s="101">
        <v>120</v>
      </c>
      <c r="C4" s="102" t="s">
        <v>13</v>
      </c>
      <c r="D4" s="102" t="s">
        <v>16</v>
      </c>
      <c r="E4" s="103" t="s">
        <v>0</v>
      </c>
      <c r="F4" s="107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2793</v>
      </c>
      <c r="B5" s="101">
        <v>120</v>
      </c>
      <c r="C5" s="102" t="s">
        <v>13</v>
      </c>
      <c r="D5" s="102" t="s">
        <v>16</v>
      </c>
      <c r="E5" s="103" t="s">
        <v>0</v>
      </c>
      <c r="F5" s="107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2794</v>
      </c>
      <c r="B6" s="101">
        <v>120</v>
      </c>
      <c r="C6" s="102" t="s">
        <v>13</v>
      </c>
      <c r="D6" s="102" t="s">
        <v>16</v>
      </c>
      <c r="E6" s="103" t="s">
        <v>0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2795</v>
      </c>
      <c r="B7" s="101">
        <v>170</v>
      </c>
      <c r="C7" s="102" t="s">
        <v>11</v>
      </c>
      <c r="D7" s="102" t="s">
        <v>16</v>
      </c>
      <c r="E7" s="103" t="s">
        <v>2</v>
      </c>
      <c r="F7" s="107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2798</v>
      </c>
      <c r="B8" s="106">
        <v>170</v>
      </c>
      <c r="C8" s="102" t="s">
        <v>11</v>
      </c>
      <c r="D8" s="102" t="s">
        <v>16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5" t="s">
        <v>2799</v>
      </c>
      <c r="B9" s="101">
        <v>120</v>
      </c>
      <c r="C9" s="102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5" t="s">
        <v>2796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2797</v>
      </c>
      <c r="B11" s="101">
        <v>170</v>
      </c>
      <c r="C11" s="102" t="s">
        <v>11</v>
      </c>
      <c r="D11" s="102" t="s">
        <v>2086</v>
      </c>
      <c r="E11" s="103" t="s">
        <v>0</v>
      </c>
      <c r="F11" s="107" t="s">
        <v>2800</v>
      </c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17" t="s">
        <v>2802</v>
      </c>
      <c r="B12" s="118">
        <v>170</v>
      </c>
      <c r="C12" s="119" t="s">
        <v>11</v>
      </c>
      <c r="D12" s="119" t="s">
        <v>2086</v>
      </c>
      <c r="E12" s="120" t="s">
        <v>2</v>
      </c>
      <c r="F12" s="156" t="s">
        <v>2551</v>
      </c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55" t="s">
        <v>830</v>
      </c>
      <c r="B13" s="101">
        <v>120</v>
      </c>
      <c r="C13" s="102" t="s">
        <v>13</v>
      </c>
      <c r="D13" s="102" t="s">
        <v>16</v>
      </c>
      <c r="E13" s="103" t="s">
        <v>0</v>
      </c>
      <c r="F13" s="107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5" t="s">
        <v>2803</v>
      </c>
      <c r="B14" s="101">
        <v>170</v>
      </c>
      <c r="C14" s="102" t="s">
        <v>11</v>
      </c>
      <c r="D14" s="102" t="s">
        <v>16</v>
      </c>
      <c r="E14" s="103" t="s">
        <v>2</v>
      </c>
      <c r="F14" s="103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05" t="s">
        <v>2804</v>
      </c>
      <c r="B15" s="101">
        <v>170</v>
      </c>
      <c r="C15" s="102" t="s">
        <v>11</v>
      </c>
      <c r="D15" s="102" t="s">
        <v>16</v>
      </c>
      <c r="E15" s="103" t="s">
        <v>2</v>
      </c>
      <c r="F15" s="103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5" t="s">
        <v>2009</v>
      </c>
      <c r="B16" s="101">
        <v>120</v>
      </c>
      <c r="C16" s="102" t="s">
        <v>13</v>
      </c>
      <c r="D16" s="102" t="s">
        <v>16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5" t="s">
        <v>2805</v>
      </c>
      <c r="B17" s="101">
        <v>120</v>
      </c>
      <c r="C17" s="102" t="s">
        <v>13</v>
      </c>
      <c r="D17" s="102" t="s">
        <v>16</v>
      </c>
      <c r="E17" s="103" t="s">
        <v>0</v>
      </c>
      <c r="F17" s="103"/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5" t="s">
        <v>2806</v>
      </c>
      <c r="B18" s="101">
        <v>170</v>
      </c>
      <c r="C18" s="102" t="s">
        <v>11</v>
      </c>
      <c r="D18" s="102" t="s">
        <v>2086</v>
      </c>
      <c r="E18" s="103" t="s">
        <v>2</v>
      </c>
      <c r="F18" s="103" t="s">
        <v>2551</v>
      </c>
      <c r="I18" s="29"/>
    </row>
    <row r="19" spans="1:12" ht="39.950000000000003" customHeight="1" x14ac:dyDescent="0.3">
      <c r="A19" s="105" t="s">
        <v>2807</v>
      </c>
      <c r="B19" s="101">
        <v>120</v>
      </c>
      <c r="C19" s="102" t="s">
        <v>13</v>
      </c>
      <c r="D19" s="102" t="s">
        <v>16</v>
      </c>
      <c r="E19" s="103" t="s">
        <v>0</v>
      </c>
      <c r="F19" s="103"/>
      <c r="I19" s="29"/>
    </row>
    <row r="20" spans="1:12" ht="39.950000000000003" customHeight="1" x14ac:dyDescent="0.3">
      <c r="A20" s="105" t="s">
        <v>2808</v>
      </c>
      <c r="B20" s="101">
        <v>120</v>
      </c>
      <c r="C20" s="102" t="s">
        <v>13</v>
      </c>
      <c r="D20" s="102" t="s">
        <v>16</v>
      </c>
      <c r="E20" s="103" t="s">
        <v>0</v>
      </c>
      <c r="F20" s="103"/>
      <c r="I20" s="29"/>
    </row>
    <row r="21" spans="1:12" ht="39.950000000000003" customHeight="1" x14ac:dyDescent="0.3">
      <c r="A21" s="113" t="s">
        <v>2809</v>
      </c>
      <c r="B21" s="106">
        <v>170</v>
      </c>
      <c r="C21" s="114" t="s">
        <v>11</v>
      </c>
      <c r="D21" s="114" t="s">
        <v>16</v>
      </c>
      <c r="E21" s="115" t="s">
        <v>2</v>
      </c>
      <c r="F21" s="103"/>
      <c r="I21" s="29"/>
    </row>
    <row r="22" spans="1:12" ht="39.950000000000003" customHeight="1" x14ac:dyDescent="0.3">
      <c r="A22" s="105" t="s">
        <v>2810</v>
      </c>
      <c r="B22" s="101">
        <v>120</v>
      </c>
      <c r="C22" s="102" t="s">
        <v>13</v>
      </c>
      <c r="D22" s="102" t="s">
        <v>4</v>
      </c>
      <c r="E22" s="103" t="s">
        <v>0</v>
      </c>
      <c r="F22" s="103"/>
      <c r="I22" s="29"/>
    </row>
    <row r="23" spans="1:12" ht="39.950000000000003" customHeight="1" x14ac:dyDescent="0.3">
      <c r="A23" s="105" t="s">
        <v>2811</v>
      </c>
      <c r="B23" s="101">
        <v>120</v>
      </c>
      <c r="C23" s="102" t="s">
        <v>13</v>
      </c>
      <c r="D23" s="102" t="s">
        <v>16</v>
      </c>
      <c r="E23" s="103" t="s">
        <v>0</v>
      </c>
      <c r="F23" s="103"/>
      <c r="I23" s="29"/>
    </row>
    <row r="24" spans="1:12" ht="39.950000000000003" customHeight="1" x14ac:dyDescent="0.3">
      <c r="A24" s="105"/>
      <c r="B24" s="101"/>
      <c r="C24" s="102"/>
      <c r="D24" s="102"/>
      <c r="E24" s="103"/>
      <c r="F24" s="103"/>
      <c r="I24" s="29"/>
    </row>
    <row r="25" spans="1:12" ht="39.950000000000003" customHeight="1" x14ac:dyDescent="0.3">
      <c r="A25" s="105"/>
      <c r="B25" s="101"/>
      <c r="C25" s="102"/>
      <c r="D25" s="102"/>
      <c r="E25" s="103"/>
      <c r="F25" s="103"/>
      <c r="I25" s="29"/>
    </row>
    <row r="26" spans="1:12" ht="39.950000000000003" customHeight="1" x14ac:dyDescent="0.3">
      <c r="A26" s="105"/>
      <c r="B26" s="101"/>
      <c r="C26" s="102"/>
      <c r="D26" s="102"/>
      <c r="E26" s="103"/>
      <c r="F26" s="103"/>
    </row>
    <row r="27" spans="1:12" ht="39.950000000000003" customHeight="1" x14ac:dyDescent="0.3">
      <c r="A27" s="105"/>
      <c r="B27" s="101"/>
      <c r="C27" s="102"/>
      <c r="D27" s="102"/>
      <c r="E27" s="103"/>
      <c r="F27" s="103"/>
    </row>
    <row r="28" spans="1:12" ht="39.950000000000003" customHeight="1" x14ac:dyDescent="0.3">
      <c r="A28" s="105"/>
      <c r="B28" s="101"/>
      <c r="C28" s="102"/>
      <c r="D28" s="102"/>
      <c r="E28" s="103"/>
      <c r="F28" s="103"/>
    </row>
    <row r="29" spans="1:12" ht="39.950000000000003" customHeight="1" x14ac:dyDescent="0.3">
      <c r="A29" s="122"/>
      <c r="B29" s="101"/>
      <c r="C29" s="102"/>
      <c r="D29" s="102"/>
      <c r="E29" s="103"/>
      <c r="F29" s="103"/>
    </row>
    <row r="30" spans="1:12" ht="39.950000000000003" customHeight="1" x14ac:dyDescent="0.3">
      <c r="A30" s="122"/>
      <c r="B30" s="101"/>
      <c r="C30" s="102"/>
      <c r="D30" s="102"/>
      <c r="E30" s="103"/>
      <c r="F30" s="103"/>
    </row>
    <row r="31" spans="1:12" ht="39.950000000000003" customHeight="1" x14ac:dyDescent="0.3">
      <c r="A31" s="122"/>
      <c r="B31" s="101"/>
      <c r="C31" s="102"/>
      <c r="D31" s="102"/>
      <c r="E31" s="103"/>
      <c r="F31" s="103"/>
    </row>
    <row r="32" spans="1:12" ht="39.950000000000003" customHeight="1" x14ac:dyDescent="0.3">
      <c r="A32" s="122"/>
      <c r="B32" s="101"/>
      <c r="C32" s="102"/>
      <c r="D32" s="102"/>
      <c r="E32" s="103"/>
      <c r="F32" s="103"/>
    </row>
    <row r="33" spans="1:6" ht="39.950000000000003" customHeight="1" x14ac:dyDescent="0.3">
      <c r="A33" s="122"/>
      <c r="B33" s="101"/>
      <c r="C33" s="102"/>
      <c r="D33" s="102"/>
      <c r="E33" s="103"/>
      <c r="F33" s="103"/>
    </row>
    <row r="34" spans="1:6" ht="39.950000000000003" customHeight="1" x14ac:dyDescent="0.3">
      <c r="A34" s="122"/>
      <c r="B34" s="101"/>
      <c r="C34" s="102"/>
      <c r="D34" s="102"/>
      <c r="E34" s="103"/>
      <c r="F34" s="103"/>
    </row>
    <row r="35" spans="1:6" ht="39.950000000000003" customHeight="1" x14ac:dyDescent="0.3">
      <c r="A35" s="122"/>
      <c r="B35" s="101"/>
      <c r="C35" s="102"/>
      <c r="D35" s="102"/>
      <c r="E35" s="103"/>
      <c r="F35" s="103"/>
    </row>
    <row r="36" spans="1:6" ht="39.950000000000003" customHeight="1" x14ac:dyDescent="0.3">
      <c r="A36" s="122"/>
      <c r="B36" s="101"/>
      <c r="C36" s="102"/>
      <c r="D36" s="102"/>
      <c r="E36" s="103"/>
      <c r="F36" s="103"/>
    </row>
    <row r="37" spans="1:6" ht="39.950000000000003" customHeight="1" x14ac:dyDescent="0.3">
      <c r="A37" s="122"/>
      <c r="B37" s="101"/>
      <c r="C37" s="102"/>
      <c r="D37" s="102"/>
      <c r="E37" s="103"/>
      <c r="F37" s="103"/>
    </row>
    <row r="38" spans="1:6" ht="39.950000000000003" customHeight="1" x14ac:dyDescent="0.3">
      <c r="A38" s="122"/>
      <c r="B38" s="101"/>
      <c r="C38" s="102"/>
      <c r="D38" s="102"/>
      <c r="E38" s="103"/>
      <c r="F38" s="103"/>
    </row>
    <row r="39" spans="1:6" ht="39.950000000000003" customHeight="1" x14ac:dyDescent="0.3">
      <c r="A39" s="122"/>
      <c r="B39" s="101"/>
      <c r="C39" s="102"/>
      <c r="D39" s="102"/>
      <c r="E39" s="103"/>
      <c r="F39" s="103"/>
    </row>
    <row r="40" spans="1:6" ht="39.950000000000003" customHeight="1" x14ac:dyDescent="0.3">
      <c r="A40" s="122"/>
      <c r="B40" s="101"/>
      <c r="C40" s="102"/>
      <c r="D40" s="102"/>
      <c r="E40" s="103"/>
      <c r="F40" s="103"/>
    </row>
    <row r="41" spans="1:6" ht="39.950000000000003" customHeight="1" x14ac:dyDescent="0.3">
      <c r="A41" s="122"/>
      <c r="B41" s="101"/>
      <c r="C41" s="102"/>
      <c r="D41" s="102"/>
      <c r="E41" s="103"/>
      <c r="F41" s="103"/>
    </row>
    <row r="42" spans="1:6" ht="39.950000000000003" customHeight="1" x14ac:dyDescent="0.3">
      <c r="A42" s="122"/>
      <c r="B42" s="101"/>
      <c r="C42" s="102"/>
      <c r="D42" s="102"/>
      <c r="E42" s="103"/>
      <c r="F42" s="103"/>
    </row>
    <row r="43" spans="1:6" ht="39.950000000000003" customHeight="1" x14ac:dyDescent="0.3">
      <c r="A43" s="105"/>
      <c r="B43" s="101"/>
      <c r="C43" s="102"/>
      <c r="D43" s="102"/>
      <c r="E43" s="103"/>
      <c r="F43" s="103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03"/>
    </row>
    <row r="46" spans="1:6" ht="39.950000000000003" customHeight="1" x14ac:dyDescent="0.3">
      <c r="A46" s="105"/>
      <c r="B46" s="101"/>
      <c r="C46" s="102"/>
      <c r="D46" s="102"/>
      <c r="E46" s="103"/>
      <c r="F46" s="103"/>
    </row>
    <row r="47" spans="1:6" ht="39.950000000000003" customHeight="1" x14ac:dyDescent="0.3">
      <c r="A47" s="105"/>
      <c r="B47" s="101"/>
      <c r="C47" s="102"/>
      <c r="D47" s="102"/>
      <c r="E47" s="103"/>
      <c r="F47" s="103"/>
    </row>
    <row r="48" spans="1:6" ht="39.950000000000003" customHeight="1" x14ac:dyDescent="0.3">
      <c r="A48" s="105"/>
      <c r="B48" s="101"/>
      <c r="C48" s="102"/>
      <c r="D48" s="102"/>
      <c r="E48" s="103"/>
      <c r="F48" s="103"/>
    </row>
    <row r="49" spans="1:6" ht="39.950000000000003" customHeight="1" x14ac:dyDescent="0.3">
      <c r="A49" s="105"/>
      <c r="B49" s="101"/>
      <c r="C49" s="102"/>
      <c r="D49" s="102"/>
      <c r="E49" s="103"/>
      <c r="F49" s="103"/>
    </row>
    <row r="50" spans="1:6" ht="39.950000000000003" customHeight="1" x14ac:dyDescent="0.3">
      <c r="A50" s="105"/>
      <c r="B50" s="101"/>
      <c r="C50" s="102"/>
      <c r="D50" s="102"/>
      <c r="E50" s="103"/>
      <c r="F50" s="103"/>
    </row>
    <row r="51" spans="1:6" ht="39.950000000000003" customHeight="1" x14ac:dyDescent="0.3">
      <c r="A51" s="105"/>
      <c r="B51" s="123"/>
      <c r="C51" s="107"/>
      <c r="D51" s="102"/>
      <c r="E51" s="103"/>
      <c r="F51" s="103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2340</v>
      </c>
    </row>
    <row r="53" spans="1:6" ht="39.950000000000003" customHeight="1" x14ac:dyDescent="0.25">
      <c r="A53" s="126" t="s">
        <v>11</v>
      </c>
      <c r="B53" s="126">
        <f>COUNTIF($C$3:$C$51,H2)</f>
        <v>9</v>
      </c>
      <c r="C53" s="127">
        <f>SUMIF($C$3:$C$51,H2,$B$3:$B$51)</f>
        <v>1530</v>
      </c>
      <c r="D53" s="126"/>
      <c r="E53" s="126" t="s">
        <v>18</v>
      </c>
      <c r="F53" s="127">
        <f>SUMIF($D$3:$D$43,I2,$B$3:$B$43)</f>
        <v>120</v>
      </c>
    </row>
    <row r="54" spans="1:6" ht="39.950000000000003" customHeight="1" x14ac:dyDescent="0.25">
      <c r="A54" s="126" t="s">
        <v>29</v>
      </c>
      <c r="B54" s="126">
        <f>COUNTIF($C$3:$C$51,H3)</f>
        <v>12</v>
      </c>
      <c r="C54" s="127">
        <f>SUMIF($C$3:$C$51,H3,$B$3:$B$51)</f>
        <v>1440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240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360</v>
      </c>
    </row>
    <row r="57" spans="1:6" ht="39.950000000000003" customHeight="1" x14ac:dyDescent="0.25">
      <c r="A57" s="129" t="s">
        <v>23</v>
      </c>
      <c r="B57" s="129">
        <f>SUM(B52:B56)</f>
        <v>21</v>
      </c>
      <c r="C57" s="130">
        <f>SUM(C52:C56)</f>
        <v>2970</v>
      </c>
      <c r="D57" s="129"/>
      <c r="E57" s="131" t="s">
        <v>30</v>
      </c>
      <c r="F57" s="132">
        <f>SUM(C57+F55)</f>
        <v>3210</v>
      </c>
    </row>
    <row r="58" spans="1:6" ht="39.950000000000003" customHeight="1" x14ac:dyDescent="0.25">
      <c r="A58" s="126" t="s">
        <v>25</v>
      </c>
      <c r="B58" s="129">
        <f>COUNTIF($E$3:$E$51,H6)</f>
        <v>13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8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0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52" zoomScale="82" zoomScaleNormal="82" workbookViewId="0">
      <selection activeCell="E35" sqref="E35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2812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2813</v>
      </c>
      <c r="B3" s="101">
        <v>120</v>
      </c>
      <c r="C3" s="102" t="s">
        <v>13</v>
      </c>
      <c r="D3" s="102" t="s">
        <v>16</v>
      </c>
      <c r="E3" s="103" t="s">
        <v>0</v>
      </c>
      <c r="F3" s="149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2842</v>
      </c>
      <c r="B4" s="101">
        <v>120</v>
      </c>
      <c r="C4" s="102" t="s">
        <v>13</v>
      </c>
      <c r="D4" s="102" t="s">
        <v>16</v>
      </c>
      <c r="E4" s="103" t="s">
        <v>0</v>
      </c>
      <c r="F4" s="107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2814</v>
      </c>
      <c r="B5" s="101">
        <v>120</v>
      </c>
      <c r="C5" s="102" t="s">
        <v>13</v>
      </c>
      <c r="D5" s="102" t="s">
        <v>16</v>
      </c>
      <c r="E5" s="103" t="s">
        <v>0</v>
      </c>
      <c r="F5" s="107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2815</v>
      </c>
      <c r="B6" s="101">
        <v>120</v>
      </c>
      <c r="C6" s="102" t="s">
        <v>13</v>
      </c>
      <c r="D6" s="102" t="s">
        <v>16</v>
      </c>
      <c r="E6" s="103" t="s">
        <v>0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2816</v>
      </c>
      <c r="B7" s="101">
        <v>170</v>
      </c>
      <c r="C7" s="102" t="s">
        <v>11</v>
      </c>
      <c r="D7" s="102" t="s">
        <v>16</v>
      </c>
      <c r="E7" s="103" t="s">
        <v>2</v>
      </c>
      <c r="F7" s="107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2817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5" t="s">
        <v>2819</v>
      </c>
      <c r="B9" s="101">
        <v>120</v>
      </c>
      <c r="C9" s="102" t="s">
        <v>13</v>
      </c>
      <c r="D9" s="102" t="s">
        <v>4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5" t="s">
        <v>2818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2820</v>
      </c>
      <c r="B11" s="101">
        <v>120</v>
      </c>
      <c r="C11" s="102" t="s">
        <v>13</v>
      </c>
      <c r="D11" s="102" t="s">
        <v>16</v>
      </c>
      <c r="E11" s="103" t="s">
        <v>0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08" t="s">
        <v>2821</v>
      </c>
      <c r="B12" s="109">
        <v>120</v>
      </c>
      <c r="C12" s="110" t="s">
        <v>13</v>
      </c>
      <c r="D12" s="110" t="s">
        <v>16</v>
      </c>
      <c r="E12" s="111" t="s">
        <v>0</v>
      </c>
      <c r="F12" s="157"/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55" t="s">
        <v>2822</v>
      </c>
      <c r="B13" s="101">
        <v>120</v>
      </c>
      <c r="C13" s="102" t="s">
        <v>13</v>
      </c>
      <c r="D13" s="102" t="s">
        <v>4</v>
      </c>
      <c r="E13" s="103" t="s">
        <v>0</v>
      </c>
      <c r="F13" s="107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5" t="s">
        <v>2823</v>
      </c>
      <c r="B14" s="101">
        <v>120</v>
      </c>
      <c r="C14" s="102" t="s">
        <v>13</v>
      </c>
      <c r="D14" s="102" t="s">
        <v>16</v>
      </c>
      <c r="E14" s="103" t="s">
        <v>0</v>
      </c>
      <c r="F14" s="103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05" t="s">
        <v>2824</v>
      </c>
      <c r="B15" s="101">
        <v>20</v>
      </c>
      <c r="C15" s="102" t="s">
        <v>11</v>
      </c>
      <c r="D15" s="102" t="s">
        <v>16</v>
      </c>
      <c r="E15" s="103" t="s">
        <v>2</v>
      </c>
      <c r="F15" s="103" t="s">
        <v>2828</v>
      </c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5" t="s">
        <v>2825</v>
      </c>
      <c r="B16" s="101">
        <v>170</v>
      </c>
      <c r="C16" s="102" t="s">
        <v>11</v>
      </c>
      <c r="D16" s="102" t="s">
        <v>16</v>
      </c>
      <c r="E16" s="103" t="s">
        <v>2</v>
      </c>
      <c r="F16" s="103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5" t="s">
        <v>2826</v>
      </c>
      <c r="B17" s="101">
        <v>170</v>
      </c>
      <c r="C17" s="102" t="s">
        <v>11</v>
      </c>
      <c r="D17" s="102" t="s">
        <v>16</v>
      </c>
      <c r="E17" s="103" t="s">
        <v>2</v>
      </c>
      <c r="F17" s="103"/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5" t="s">
        <v>2827</v>
      </c>
      <c r="B18" s="101">
        <v>120</v>
      </c>
      <c r="C18" s="102" t="s">
        <v>13</v>
      </c>
      <c r="D18" s="102" t="s">
        <v>16</v>
      </c>
      <c r="E18" s="103" t="s">
        <v>0</v>
      </c>
      <c r="F18" s="103"/>
      <c r="I18" s="29"/>
    </row>
    <row r="19" spans="1:12" ht="39.950000000000003" customHeight="1" x14ac:dyDescent="0.3">
      <c r="A19" s="105" t="s">
        <v>2829</v>
      </c>
      <c r="B19" s="101">
        <v>120</v>
      </c>
      <c r="C19" s="102" t="s">
        <v>13</v>
      </c>
      <c r="D19" s="102" t="s">
        <v>16</v>
      </c>
      <c r="E19" s="103" t="s">
        <v>0</v>
      </c>
      <c r="F19" s="103"/>
      <c r="I19" s="29"/>
    </row>
    <row r="20" spans="1:12" ht="39.950000000000003" customHeight="1" x14ac:dyDescent="0.3">
      <c r="A20" s="117" t="s">
        <v>2830</v>
      </c>
      <c r="B20" s="118">
        <v>120</v>
      </c>
      <c r="C20" s="119" t="s">
        <v>13</v>
      </c>
      <c r="D20" s="119" t="s">
        <v>16</v>
      </c>
      <c r="E20" s="120" t="s">
        <v>0</v>
      </c>
      <c r="F20" s="120"/>
      <c r="I20" s="29"/>
    </row>
    <row r="21" spans="1:12" ht="39.950000000000003" customHeight="1" x14ac:dyDescent="0.3">
      <c r="A21" s="113" t="s">
        <v>2831</v>
      </c>
      <c r="B21" s="106">
        <v>170</v>
      </c>
      <c r="C21" s="114" t="s">
        <v>11</v>
      </c>
      <c r="D21" s="114" t="s">
        <v>16</v>
      </c>
      <c r="E21" s="115" t="s">
        <v>2</v>
      </c>
      <c r="F21" s="103"/>
      <c r="I21" s="29"/>
    </row>
    <row r="22" spans="1:12" ht="39.950000000000003" customHeight="1" x14ac:dyDescent="0.3">
      <c r="A22" s="105" t="s">
        <v>2832</v>
      </c>
      <c r="B22" s="101">
        <v>120</v>
      </c>
      <c r="C22" s="102" t="s">
        <v>13</v>
      </c>
      <c r="D22" s="102" t="s">
        <v>16</v>
      </c>
      <c r="E22" s="103" t="s">
        <v>0</v>
      </c>
      <c r="F22" s="103"/>
      <c r="I22" s="29"/>
    </row>
    <row r="23" spans="1:12" ht="39.950000000000003" customHeight="1" x14ac:dyDescent="0.3">
      <c r="A23" s="105" t="s">
        <v>2833</v>
      </c>
      <c r="B23" s="101">
        <v>120</v>
      </c>
      <c r="C23" s="102" t="s">
        <v>13</v>
      </c>
      <c r="D23" s="102" t="s">
        <v>2086</v>
      </c>
      <c r="E23" s="103" t="s">
        <v>0</v>
      </c>
      <c r="F23" s="103" t="s">
        <v>2837</v>
      </c>
      <c r="I23" s="29"/>
    </row>
    <row r="24" spans="1:12" ht="39.950000000000003" customHeight="1" x14ac:dyDescent="0.3">
      <c r="A24" s="105" t="s">
        <v>2834</v>
      </c>
      <c r="B24" s="101">
        <v>170</v>
      </c>
      <c r="C24" s="102" t="s">
        <v>11</v>
      </c>
      <c r="D24" s="102" t="s">
        <v>16</v>
      </c>
      <c r="E24" s="103" t="s">
        <v>2</v>
      </c>
      <c r="F24" s="103"/>
      <c r="I24" s="29"/>
    </row>
    <row r="25" spans="1:12" ht="39.950000000000003" customHeight="1" x14ac:dyDescent="0.3">
      <c r="A25" s="105" t="s">
        <v>2835</v>
      </c>
      <c r="B25" s="101">
        <v>120</v>
      </c>
      <c r="C25" s="102" t="s">
        <v>13</v>
      </c>
      <c r="D25" s="102" t="s">
        <v>16</v>
      </c>
      <c r="E25" s="103" t="s">
        <v>0</v>
      </c>
      <c r="F25" s="103"/>
      <c r="I25" s="29"/>
    </row>
    <row r="26" spans="1:12" ht="39.950000000000003" customHeight="1" x14ac:dyDescent="0.3">
      <c r="A26" s="105" t="s">
        <v>2836</v>
      </c>
      <c r="B26" s="101">
        <v>170</v>
      </c>
      <c r="C26" s="102" t="s">
        <v>11</v>
      </c>
      <c r="D26" s="102" t="s">
        <v>16</v>
      </c>
      <c r="E26" s="103" t="s">
        <v>5</v>
      </c>
      <c r="F26" s="103"/>
    </row>
    <row r="27" spans="1:12" ht="39.950000000000003" customHeight="1" x14ac:dyDescent="0.3">
      <c r="A27" s="105" t="s">
        <v>1595</v>
      </c>
      <c r="B27" s="101">
        <v>170</v>
      </c>
      <c r="C27" s="102" t="s">
        <v>11</v>
      </c>
      <c r="D27" s="102" t="s">
        <v>16</v>
      </c>
      <c r="E27" s="103" t="s">
        <v>2</v>
      </c>
      <c r="F27" s="103"/>
    </row>
    <row r="28" spans="1:12" ht="39.950000000000003" customHeight="1" x14ac:dyDescent="0.3">
      <c r="A28" s="105" t="s">
        <v>2838</v>
      </c>
      <c r="B28" s="101">
        <v>170</v>
      </c>
      <c r="C28" s="102" t="s">
        <v>11</v>
      </c>
      <c r="D28" s="102" t="s">
        <v>16</v>
      </c>
      <c r="E28" s="103" t="s">
        <v>2</v>
      </c>
      <c r="F28" s="103"/>
    </row>
    <row r="29" spans="1:12" ht="39.950000000000003" customHeight="1" x14ac:dyDescent="0.3">
      <c r="A29" s="122" t="s">
        <v>2839</v>
      </c>
      <c r="B29" s="101">
        <v>120</v>
      </c>
      <c r="C29" s="102" t="s">
        <v>13</v>
      </c>
      <c r="D29" s="102" t="s">
        <v>16</v>
      </c>
      <c r="E29" s="103" t="s">
        <v>0</v>
      </c>
      <c r="F29" s="103"/>
    </row>
    <row r="30" spans="1:12" ht="39.950000000000003" customHeight="1" x14ac:dyDescent="0.3">
      <c r="A30" s="122" t="s">
        <v>2840</v>
      </c>
      <c r="B30" s="101">
        <v>170</v>
      </c>
      <c r="C30" s="102" t="s">
        <v>11</v>
      </c>
      <c r="D30" s="102" t="s">
        <v>16</v>
      </c>
      <c r="E30" s="103" t="s">
        <v>2</v>
      </c>
      <c r="F30" s="103"/>
    </row>
    <row r="31" spans="1:12" ht="39.950000000000003" customHeight="1" x14ac:dyDescent="0.3">
      <c r="A31" s="122" t="s">
        <v>2841</v>
      </c>
      <c r="B31" s="101">
        <v>120</v>
      </c>
      <c r="C31" s="102" t="s">
        <v>13</v>
      </c>
      <c r="D31" s="102" t="s">
        <v>16</v>
      </c>
      <c r="E31" s="103" t="s">
        <v>0</v>
      </c>
      <c r="F31" s="103"/>
    </row>
    <row r="32" spans="1:12" ht="39.950000000000003" customHeight="1" x14ac:dyDescent="0.3">
      <c r="A32" s="122" t="s">
        <v>2843</v>
      </c>
      <c r="B32" s="101">
        <v>120</v>
      </c>
      <c r="C32" s="102" t="s">
        <v>13</v>
      </c>
      <c r="D32" s="102" t="s">
        <v>16</v>
      </c>
      <c r="E32" s="103" t="s">
        <v>0</v>
      </c>
      <c r="F32" s="103"/>
    </row>
    <row r="33" spans="1:6" ht="39.950000000000003" customHeight="1" x14ac:dyDescent="0.3">
      <c r="A33" s="122" t="s">
        <v>2844</v>
      </c>
      <c r="B33" s="101">
        <v>170</v>
      </c>
      <c r="C33" s="102" t="s">
        <v>11</v>
      </c>
      <c r="D33" s="102" t="s">
        <v>16</v>
      </c>
      <c r="E33" s="103" t="s">
        <v>2</v>
      </c>
      <c r="F33" s="103"/>
    </row>
    <row r="34" spans="1:6" ht="39.950000000000003" customHeight="1" x14ac:dyDescent="0.3">
      <c r="A34" s="122" t="s">
        <v>2847</v>
      </c>
      <c r="B34" s="101">
        <v>170</v>
      </c>
      <c r="C34" s="102" t="s">
        <v>11</v>
      </c>
      <c r="D34" s="102" t="s">
        <v>2086</v>
      </c>
      <c r="E34" s="103" t="s">
        <v>2</v>
      </c>
      <c r="F34" s="103" t="s">
        <v>2551</v>
      </c>
    </row>
    <row r="35" spans="1:6" ht="39.950000000000003" customHeight="1" x14ac:dyDescent="0.3">
      <c r="A35" s="122" t="s">
        <v>2845</v>
      </c>
      <c r="B35" s="101">
        <v>170</v>
      </c>
      <c r="C35" s="102" t="s">
        <v>11</v>
      </c>
      <c r="D35" s="102" t="s">
        <v>16</v>
      </c>
      <c r="E35" s="103" t="s">
        <v>5</v>
      </c>
      <c r="F35" s="103"/>
    </row>
    <row r="36" spans="1:6" ht="39.950000000000003" customHeight="1" x14ac:dyDescent="0.3">
      <c r="A36" s="122" t="s">
        <v>2846</v>
      </c>
      <c r="B36" s="101">
        <v>120</v>
      </c>
      <c r="C36" s="102" t="s">
        <v>13</v>
      </c>
      <c r="D36" s="102" t="s">
        <v>16</v>
      </c>
      <c r="E36" s="103" t="s">
        <v>0</v>
      </c>
      <c r="F36" s="103"/>
    </row>
    <row r="37" spans="1:6" ht="39.950000000000003" customHeight="1" x14ac:dyDescent="0.3">
      <c r="A37" s="122" t="s">
        <v>2848</v>
      </c>
      <c r="B37" s="101">
        <v>120</v>
      </c>
      <c r="C37" s="102" t="s">
        <v>13</v>
      </c>
      <c r="D37" s="102" t="s">
        <v>16</v>
      </c>
      <c r="E37" s="103" t="s">
        <v>0</v>
      </c>
      <c r="F37" s="103"/>
    </row>
    <row r="38" spans="1:6" ht="39.950000000000003" customHeight="1" x14ac:dyDescent="0.3">
      <c r="A38" s="122" t="s">
        <v>2849</v>
      </c>
      <c r="B38" s="101">
        <v>170</v>
      </c>
      <c r="C38" s="102" t="s">
        <v>11</v>
      </c>
      <c r="D38" s="102" t="s">
        <v>16</v>
      </c>
      <c r="E38" s="103" t="s">
        <v>2</v>
      </c>
      <c r="F38" s="103"/>
    </row>
    <row r="39" spans="1:6" ht="39.950000000000003" customHeight="1" x14ac:dyDescent="0.3">
      <c r="A39" s="122" t="s">
        <v>2850</v>
      </c>
      <c r="B39" s="101">
        <v>120</v>
      </c>
      <c r="C39" s="102" t="s">
        <v>13</v>
      </c>
      <c r="D39" s="102" t="s">
        <v>16</v>
      </c>
      <c r="E39" s="103" t="s">
        <v>0</v>
      </c>
      <c r="F39" s="103"/>
    </row>
    <row r="40" spans="1:6" ht="39.950000000000003" customHeight="1" x14ac:dyDescent="0.3">
      <c r="A40" s="122"/>
      <c r="B40" s="101"/>
      <c r="C40" s="102"/>
      <c r="D40" s="102"/>
      <c r="E40" s="103"/>
      <c r="F40" s="103"/>
    </row>
    <row r="41" spans="1:6" ht="39.950000000000003" customHeight="1" x14ac:dyDescent="0.3">
      <c r="A41" s="122"/>
      <c r="B41" s="101"/>
      <c r="C41" s="102"/>
      <c r="D41" s="102"/>
      <c r="E41" s="103"/>
      <c r="F41" s="103"/>
    </row>
    <row r="42" spans="1:6" ht="39.950000000000003" customHeight="1" x14ac:dyDescent="0.3">
      <c r="A42" s="122"/>
      <c r="B42" s="101"/>
      <c r="C42" s="102"/>
      <c r="D42" s="102"/>
      <c r="E42" s="103"/>
      <c r="F42" s="103"/>
    </row>
    <row r="43" spans="1:6" ht="39.950000000000003" customHeight="1" x14ac:dyDescent="0.3">
      <c r="A43" s="105"/>
      <c r="B43" s="101"/>
      <c r="C43" s="102"/>
      <c r="D43" s="102"/>
      <c r="E43" s="103"/>
      <c r="F43" s="103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03"/>
    </row>
    <row r="46" spans="1:6" ht="39.950000000000003" customHeight="1" x14ac:dyDescent="0.3">
      <c r="A46" s="105"/>
      <c r="B46" s="101"/>
      <c r="C46" s="102"/>
      <c r="D46" s="102"/>
      <c r="E46" s="103"/>
      <c r="F46" s="103"/>
    </row>
    <row r="47" spans="1:6" ht="39.950000000000003" customHeight="1" x14ac:dyDescent="0.3">
      <c r="A47" s="105"/>
      <c r="B47" s="101"/>
      <c r="C47" s="102"/>
      <c r="D47" s="102"/>
      <c r="E47" s="103"/>
      <c r="F47" s="103"/>
    </row>
    <row r="48" spans="1:6" ht="39.950000000000003" customHeight="1" x14ac:dyDescent="0.3">
      <c r="A48" s="105"/>
      <c r="B48" s="101"/>
      <c r="C48" s="102"/>
      <c r="D48" s="102"/>
      <c r="E48" s="103"/>
      <c r="F48" s="103"/>
    </row>
    <row r="49" spans="1:6" ht="39.950000000000003" customHeight="1" x14ac:dyDescent="0.3">
      <c r="A49" s="105"/>
      <c r="B49" s="101"/>
      <c r="C49" s="102"/>
      <c r="D49" s="102"/>
      <c r="E49" s="103"/>
      <c r="F49" s="103"/>
    </row>
    <row r="50" spans="1:6" ht="39.950000000000003" customHeight="1" x14ac:dyDescent="0.3">
      <c r="A50" s="105"/>
      <c r="B50" s="101"/>
      <c r="C50" s="102"/>
      <c r="D50" s="102"/>
      <c r="E50" s="103"/>
      <c r="F50" s="103"/>
    </row>
    <row r="51" spans="1:6" ht="39.950000000000003" customHeight="1" x14ac:dyDescent="0.3">
      <c r="A51" s="105"/>
      <c r="B51" s="123"/>
      <c r="C51" s="107"/>
      <c r="D51" s="102"/>
      <c r="E51" s="103"/>
      <c r="F51" s="103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4510</v>
      </c>
    </row>
    <row r="53" spans="1:6" ht="39.950000000000003" customHeight="1" x14ac:dyDescent="0.25">
      <c r="A53" s="126" t="s">
        <v>11</v>
      </c>
      <c r="B53" s="126">
        <f>COUNTIF($C$3:$C$51,H2)</f>
        <v>15</v>
      </c>
      <c r="C53" s="127">
        <f>SUMIF($C$3:$C$51,H2,$B$3:$B$51)</f>
        <v>2400</v>
      </c>
      <c r="D53" s="126"/>
      <c r="E53" s="126" t="s">
        <v>18</v>
      </c>
      <c r="F53" s="127">
        <f>SUMIF($D$3:$D$43,I2,$B$3:$B$43)</f>
        <v>240</v>
      </c>
    </row>
    <row r="54" spans="1:6" ht="39.950000000000003" customHeight="1" x14ac:dyDescent="0.25">
      <c r="A54" s="126" t="s">
        <v>29</v>
      </c>
      <c r="B54" s="126">
        <f>COUNTIF($C$3:$C$51,H3)</f>
        <v>22</v>
      </c>
      <c r="C54" s="127">
        <f>SUMIF($C$3:$C$51,H3,$B$3:$B$51)</f>
        <v>2640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440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680</v>
      </c>
    </row>
    <row r="57" spans="1:6" ht="39.950000000000003" customHeight="1" x14ac:dyDescent="0.25">
      <c r="A57" s="129" t="s">
        <v>23</v>
      </c>
      <c r="B57" s="129">
        <f>SUM(B52:B56)</f>
        <v>37</v>
      </c>
      <c r="C57" s="130">
        <f>SUM(C52:C56)</f>
        <v>5040</v>
      </c>
      <c r="D57" s="129"/>
      <c r="E57" s="131" t="s">
        <v>30</v>
      </c>
      <c r="F57" s="132">
        <f>SUM(C57+F55)</f>
        <v>5480</v>
      </c>
    </row>
    <row r="58" spans="1:6" ht="39.950000000000003" customHeight="1" x14ac:dyDescent="0.25">
      <c r="A58" s="126" t="s">
        <v>25</v>
      </c>
      <c r="B58" s="129">
        <f>COUNTIF($E$3:$E$51,H6)</f>
        <v>22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13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2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52" zoomScale="82" zoomScaleNormal="82" workbookViewId="0">
      <selection activeCell="E27" sqref="E27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2855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2858</v>
      </c>
      <c r="B3" s="101">
        <v>170</v>
      </c>
      <c r="C3" s="102" t="s">
        <v>11</v>
      </c>
      <c r="D3" s="102" t="s">
        <v>2086</v>
      </c>
      <c r="E3" s="103" t="s">
        <v>5</v>
      </c>
      <c r="F3" s="107" t="s">
        <v>2859</v>
      </c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2851</v>
      </c>
      <c r="B4" s="101">
        <v>170</v>
      </c>
      <c r="C4" s="102" t="s">
        <v>11</v>
      </c>
      <c r="D4" s="102" t="s">
        <v>2086</v>
      </c>
      <c r="E4" s="103" t="s">
        <v>5</v>
      </c>
      <c r="F4" s="107" t="s">
        <v>2859</v>
      </c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2852</v>
      </c>
      <c r="B5" s="101">
        <v>170</v>
      </c>
      <c r="C5" s="102" t="s">
        <v>11</v>
      </c>
      <c r="D5" s="102" t="s">
        <v>2086</v>
      </c>
      <c r="E5" s="103" t="s">
        <v>5</v>
      </c>
      <c r="F5" s="107" t="s">
        <v>2859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2853</v>
      </c>
      <c r="B6" s="101">
        <v>120</v>
      </c>
      <c r="C6" s="102" t="s">
        <v>13</v>
      </c>
      <c r="D6" s="102" t="s">
        <v>16</v>
      </c>
      <c r="E6" s="103" t="s">
        <v>0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05" t="s">
        <v>2854</v>
      </c>
      <c r="B7" s="101">
        <v>170</v>
      </c>
      <c r="C7" s="102" t="s">
        <v>11</v>
      </c>
      <c r="D7" s="102" t="s">
        <v>16</v>
      </c>
      <c r="E7" s="103" t="s">
        <v>2</v>
      </c>
      <c r="F7" s="107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2856</v>
      </c>
      <c r="B8" s="106">
        <v>120</v>
      </c>
      <c r="C8" s="102" t="s">
        <v>13</v>
      </c>
      <c r="D8" s="102" t="s">
        <v>16</v>
      </c>
      <c r="E8" s="103" t="s">
        <v>0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5" t="s">
        <v>2857</v>
      </c>
      <c r="B9" s="101">
        <v>120</v>
      </c>
      <c r="C9" s="102" t="s">
        <v>13</v>
      </c>
      <c r="D9" s="102" t="s">
        <v>16</v>
      </c>
      <c r="E9" s="103" t="s">
        <v>0</v>
      </c>
      <c r="F9" s="107"/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5" t="s">
        <v>2860</v>
      </c>
      <c r="B10" s="101">
        <v>170</v>
      </c>
      <c r="C10" s="102" t="s">
        <v>11</v>
      </c>
      <c r="D10" s="102" t="s">
        <v>16</v>
      </c>
      <c r="E10" s="103" t="s">
        <v>2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2861</v>
      </c>
      <c r="B11" s="101">
        <v>120</v>
      </c>
      <c r="C11" s="102" t="s">
        <v>13</v>
      </c>
      <c r="D11" s="102" t="s">
        <v>16</v>
      </c>
      <c r="E11" s="103" t="s">
        <v>0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08" t="s">
        <v>167</v>
      </c>
      <c r="B12" s="109">
        <v>170</v>
      </c>
      <c r="C12" s="110" t="s">
        <v>11</v>
      </c>
      <c r="D12" s="110" t="s">
        <v>4</v>
      </c>
      <c r="E12" s="111" t="s">
        <v>2</v>
      </c>
      <c r="F12" s="157"/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55" t="s">
        <v>2862</v>
      </c>
      <c r="B13" s="101">
        <v>170</v>
      </c>
      <c r="C13" s="102" t="s">
        <v>11</v>
      </c>
      <c r="D13" s="102" t="s">
        <v>16</v>
      </c>
      <c r="E13" s="103" t="s">
        <v>2</v>
      </c>
      <c r="F13" s="107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5" t="s">
        <v>2863</v>
      </c>
      <c r="B14" s="101">
        <v>170</v>
      </c>
      <c r="C14" s="102" t="s">
        <v>11</v>
      </c>
      <c r="D14" s="102" t="s">
        <v>16</v>
      </c>
      <c r="E14" s="103" t="s">
        <v>2</v>
      </c>
      <c r="F14" s="103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05" t="s">
        <v>2864</v>
      </c>
      <c r="B15" s="101">
        <v>170</v>
      </c>
      <c r="C15" s="102" t="s">
        <v>11</v>
      </c>
      <c r="D15" s="102" t="s">
        <v>16</v>
      </c>
      <c r="E15" s="103" t="s">
        <v>2</v>
      </c>
      <c r="F15" s="103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5" t="s">
        <v>2865</v>
      </c>
      <c r="B16" s="101">
        <v>170</v>
      </c>
      <c r="C16" s="102" t="s">
        <v>11</v>
      </c>
      <c r="D16" s="102" t="s">
        <v>16</v>
      </c>
      <c r="E16" s="103" t="s">
        <v>2</v>
      </c>
      <c r="F16" s="103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17" t="s">
        <v>2866</v>
      </c>
      <c r="B17" s="118">
        <v>170</v>
      </c>
      <c r="C17" s="119" t="s">
        <v>11</v>
      </c>
      <c r="D17" s="119" t="s">
        <v>4</v>
      </c>
      <c r="E17" s="120" t="s">
        <v>5</v>
      </c>
      <c r="F17" s="120" t="s">
        <v>2867</v>
      </c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5" t="s">
        <v>2868</v>
      </c>
      <c r="B18" s="101">
        <v>170</v>
      </c>
      <c r="C18" s="102" t="s">
        <v>11</v>
      </c>
      <c r="D18" s="102" t="s">
        <v>2086</v>
      </c>
      <c r="E18" s="103" t="s">
        <v>2</v>
      </c>
      <c r="F18" s="103" t="s">
        <v>2551</v>
      </c>
      <c r="I18" s="29"/>
    </row>
    <row r="19" spans="1:12" ht="39.950000000000003" customHeight="1" x14ac:dyDescent="0.3">
      <c r="A19" s="105" t="s">
        <v>2869</v>
      </c>
      <c r="B19" s="101">
        <v>170</v>
      </c>
      <c r="C19" s="102" t="s">
        <v>11</v>
      </c>
      <c r="D19" s="102" t="s">
        <v>2086</v>
      </c>
      <c r="E19" s="103" t="s">
        <v>2</v>
      </c>
      <c r="F19" s="103" t="s">
        <v>2551</v>
      </c>
      <c r="I19" s="29"/>
    </row>
    <row r="20" spans="1:12" ht="39.950000000000003" customHeight="1" x14ac:dyDescent="0.3">
      <c r="A20" s="105" t="s">
        <v>2870</v>
      </c>
      <c r="B20" s="101">
        <v>170</v>
      </c>
      <c r="C20" s="102" t="s">
        <v>11</v>
      </c>
      <c r="D20" s="102" t="s">
        <v>16</v>
      </c>
      <c r="E20" s="103" t="s">
        <v>2</v>
      </c>
      <c r="F20" s="103"/>
      <c r="I20" s="29"/>
    </row>
    <row r="21" spans="1:12" ht="39.950000000000003" customHeight="1" x14ac:dyDescent="0.3">
      <c r="A21" s="113" t="s">
        <v>2871</v>
      </c>
      <c r="B21" s="106">
        <v>120</v>
      </c>
      <c r="C21" s="114" t="s">
        <v>13</v>
      </c>
      <c r="D21" s="114" t="s">
        <v>16</v>
      </c>
      <c r="E21" s="115" t="s">
        <v>0</v>
      </c>
      <c r="F21" s="103"/>
      <c r="I21" s="29"/>
    </row>
    <row r="22" spans="1:12" ht="39.950000000000003" customHeight="1" x14ac:dyDescent="0.3">
      <c r="A22" s="105" t="s">
        <v>2872</v>
      </c>
      <c r="B22" s="101">
        <v>120</v>
      </c>
      <c r="C22" s="102" t="s">
        <v>13</v>
      </c>
      <c r="D22" s="102" t="s">
        <v>16</v>
      </c>
      <c r="E22" s="103" t="s">
        <v>534</v>
      </c>
      <c r="F22" s="103"/>
      <c r="I22" s="29"/>
    </row>
    <row r="23" spans="1:12" ht="39.950000000000003" customHeight="1" x14ac:dyDescent="0.3">
      <c r="A23" s="105" t="s">
        <v>2873</v>
      </c>
      <c r="B23" s="101">
        <v>120</v>
      </c>
      <c r="C23" s="102" t="s">
        <v>13</v>
      </c>
      <c r="D23" s="102" t="s">
        <v>16</v>
      </c>
      <c r="E23" s="103" t="s">
        <v>0</v>
      </c>
      <c r="F23" s="103"/>
      <c r="I23" s="29"/>
    </row>
    <row r="24" spans="1:12" ht="39.950000000000003" customHeight="1" x14ac:dyDescent="0.3">
      <c r="A24" s="105" t="s">
        <v>2874</v>
      </c>
      <c r="B24" s="101">
        <v>120</v>
      </c>
      <c r="C24" s="102" t="s">
        <v>13</v>
      </c>
      <c r="D24" s="102" t="s">
        <v>4</v>
      </c>
      <c r="E24" s="103" t="s">
        <v>0</v>
      </c>
      <c r="F24" s="103"/>
      <c r="I24" s="29"/>
    </row>
    <row r="25" spans="1:12" ht="39.950000000000003" customHeight="1" x14ac:dyDescent="0.3">
      <c r="A25" s="105" t="s">
        <v>2875</v>
      </c>
      <c r="B25" s="101">
        <v>170</v>
      </c>
      <c r="C25" s="102" t="s">
        <v>11</v>
      </c>
      <c r="D25" s="102" t="s">
        <v>16</v>
      </c>
      <c r="E25" s="103" t="s">
        <v>2</v>
      </c>
      <c r="F25" s="103"/>
      <c r="I25" s="29"/>
    </row>
    <row r="26" spans="1:12" ht="39.950000000000003" customHeight="1" x14ac:dyDescent="0.3">
      <c r="A26" s="105" t="s">
        <v>2876</v>
      </c>
      <c r="B26" s="101">
        <v>120</v>
      </c>
      <c r="C26" s="102" t="s">
        <v>13</v>
      </c>
      <c r="D26" s="102" t="s">
        <v>16</v>
      </c>
      <c r="E26" s="103" t="s">
        <v>0</v>
      </c>
      <c r="F26" s="103"/>
    </row>
    <row r="27" spans="1:12" ht="39.950000000000003" customHeight="1" x14ac:dyDescent="0.3">
      <c r="A27" s="105" t="s">
        <v>2877</v>
      </c>
      <c r="B27" s="101">
        <v>120</v>
      </c>
      <c r="C27" s="102" t="s">
        <v>13</v>
      </c>
      <c r="D27" s="102" t="s">
        <v>16</v>
      </c>
      <c r="E27" s="103" t="s">
        <v>0</v>
      </c>
      <c r="F27" s="103"/>
    </row>
    <row r="28" spans="1:12" ht="39.950000000000003" customHeight="1" x14ac:dyDescent="0.3">
      <c r="A28" s="105"/>
      <c r="B28" s="101"/>
      <c r="C28" s="102"/>
      <c r="D28" s="102"/>
      <c r="E28" s="103"/>
      <c r="F28" s="103"/>
    </row>
    <row r="29" spans="1:12" ht="39.950000000000003" customHeight="1" x14ac:dyDescent="0.3">
      <c r="A29" s="122"/>
      <c r="B29" s="101"/>
      <c r="C29" s="102"/>
      <c r="D29" s="102"/>
      <c r="E29" s="103"/>
      <c r="F29" s="103"/>
    </row>
    <row r="30" spans="1:12" ht="39.950000000000003" customHeight="1" x14ac:dyDescent="0.3">
      <c r="A30" s="122"/>
      <c r="B30" s="101"/>
      <c r="C30" s="102"/>
      <c r="D30" s="102"/>
      <c r="E30" s="103"/>
      <c r="F30" s="103"/>
    </row>
    <row r="31" spans="1:12" ht="39.950000000000003" customHeight="1" x14ac:dyDescent="0.3">
      <c r="A31" s="122"/>
      <c r="B31" s="101"/>
      <c r="C31" s="102"/>
      <c r="D31" s="102"/>
      <c r="E31" s="103"/>
      <c r="F31" s="103"/>
    </row>
    <row r="32" spans="1:12" ht="39.950000000000003" customHeight="1" x14ac:dyDescent="0.3">
      <c r="A32" s="122"/>
      <c r="B32" s="101"/>
      <c r="C32" s="102"/>
      <c r="D32" s="102"/>
      <c r="E32" s="103"/>
      <c r="F32" s="103"/>
    </row>
    <row r="33" spans="1:6" ht="39.950000000000003" customHeight="1" x14ac:dyDescent="0.3">
      <c r="A33" s="122"/>
      <c r="B33" s="101"/>
      <c r="C33" s="102"/>
      <c r="D33" s="102"/>
      <c r="E33" s="103"/>
      <c r="F33" s="103"/>
    </row>
    <row r="34" spans="1:6" ht="39.950000000000003" customHeight="1" x14ac:dyDescent="0.3">
      <c r="A34" s="122"/>
      <c r="B34" s="101"/>
      <c r="C34" s="102"/>
      <c r="D34" s="102"/>
      <c r="E34" s="103"/>
      <c r="F34" s="103" t="s">
        <v>2551</v>
      </c>
    </row>
    <row r="35" spans="1:6" ht="39.950000000000003" customHeight="1" x14ac:dyDescent="0.3">
      <c r="A35" s="122"/>
      <c r="B35" s="101"/>
      <c r="C35" s="102"/>
      <c r="D35" s="102"/>
      <c r="E35" s="103"/>
      <c r="F35" s="103"/>
    </row>
    <row r="36" spans="1:6" ht="39.950000000000003" customHeight="1" x14ac:dyDescent="0.3">
      <c r="A36" s="122"/>
      <c r="B36" s="101"/>
      <c r="C36" s="102"/>
      <c r="D36" s="102"/>
      <c r="E36" s="103"/>
      <c r="F36" s="103"/>
    </row>
    <row r="37" spans="1:6" ht="39.950000000000003" customHeight="1" x14ac:dyDescent="0.3">
      <c r="A37" s="122"/>
      <c r="B37" s="101"/>
      <c r="C37" s="102"/>
      <c r="D37" s="102"/>
      <c r="E37" s="103"/>
      <c r="F37" s="103"/>
    </row>
    <row r="38" spans="1:6" ht="39.950000000000003" customHeight="1" x14ac:dyDescent="0.3">
      <c r="A38" s="122"/>
      <c r="B38" s="101"/>
      <c r="C38" s="102"/>
      <c r="D38" s="102"/>
      <c r="E38" s="103"/>
      <c r="F38" s="103"/>
    </row>
    <row r="39" spans="1:6" ht="39.950000000000003" customHeight="1" x14ac:dyDescent="0.3">
      <c r="A39" s="122"/>
      <c r="B39" s="101"/>
      <c r="C39" s="102"/>
      <c r="D39" s="102"/>
      <c r="E39" s="103"/>
      <c r="F39" s="103"/>
    </row>
    <row r="40" spans="1:6" ht="39.950000000000003" customHeight="1" x14ac:dyDescent="0.3">
      <c r="A40" s="122"/>
      <c r="B40" s="101"/>
      <c r="C40" s="102"/>
      <c r="D40" s="102"/>
      <c r="E40" s="103"/>
      <c r="F40" s="103"/>
    </row>
    <row r="41" spans="1:6" ht="39.950000000000003" customHeight="1" x14ac:dyDescent="0.3">
      <c r="A41" s="122"/>
      <c r="B41" s="101"/>
      <c r="C41" s="102"/>
      <c r="D41" s="102"/>
      <c r="E41" s="103"/>
      <c r="F41" s="103"/>
    </row>
    <row r="42" spans="1:6" ht="39.950000000000003" customHeight="1" x14ac:dyDescent="0.3">
      <c r="A42" s="122"/>
      <c r="B42" s="101"/>
      <c r="C42" s="102"/>
      <c r="D42" s="102"/>
      <c r="E42" s="103"/>
      <c r="F42" s="103"/>
    </row>
    <row r="43" spans="1:6" ht="39.950000000000003" customHeight="1" x14ac:dyDescent="0.3">
      <c r="A43" s="105"/>
      <c r="B43" s="101"/>
      <c r="C43" s="102"/>
      <c r="D43" s="102"/>
      <c r="E43" s="103"/>
      <c r="F43" s="103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03"/>
    </row>
    <row r="46" spans="1:6" ht="39.950000000000003" customHeight="1" x14ac:dyDescent="0.3">
      <c r="A46" s="105"/>
      <c r="B46" s="101"/>
      <c r="C46" s="102"/>
      <c r="D46" s="102"/>
      <c r="E46" s="103"/>
      <c r="F46" s="103"/>
    </row>
    <row r="47" spans="1:6" ht="39.950000000000003" customHeight="1" x14ac:dyDescent="0.3">
      <c r="A47" s="105"/>
      <c r="B47" s="101"/>
      <c r="C47" s="102"/>
      <c r="D47" s="102"/>
      <c r="E47" s="103"/>
      <c r="F47" s="103"/>
    </row>
    <row r="48" spans="1:6" ht="39.950000000000003" customHeight="1" x14ac:dyDescent="0.3">
      <c r="A48" s="105"/>
      <c r="B48" s="101"/>
      <c r="C48" s="102"/>
      <c r="D48" s="102"/>
      <c r="E48" s="103"/>
      <c r="F48" s="103"/>
    </row>
    <row r="49" spans="1:6" ht="39.950000000000003" customHeight="1" x14ac:dyDescent="0.3">
      <c r="A49" s="105"/>
      <c r="B49" s="101"/>
      <c r="C49" s="102"/>
      <c r="D49" s="102"/>
      <c r="E49" s="103"/>
      <c r="F49" s="103"/>
    </row>
    <row r="50" spans="1:6" ht="39.950000000000003" customHeight="1" x14ac:dyDescent="0.3">
      <c r="A50" s="105"/>
      <c r="B50" s="101"/>
      <c r="C50" s="102"/>
      <c r="D50" s="102"/>
      <c r="E50" s="103"/>
      <c r="F50" s="103"/>
    </row>
    <row r="51" spans="1:6" ht="39.950000000000003" customHeight="1" x14ac:dyDescent="0.3">
      <c r="A51" s="105"/>
      <c r="B51" s="123"/>
      <c r="C51" s="107"/>
      <c r="D51" s="102"/>
      <c r="E51" s="103"/>
      <c r="F51" s="103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2440</v>
      </c>
    </row>
    <row r="53" spans="1:6" ht="39.950000000000003" customHeight="1" x14ac:dyDescent="0.25">
      <c r="A53" s="126" t="s">
        <v>11</v>
      </c>
      <c r="B53" s="126">
        <f>COUNTIF($C$3:$C$51,H2)</f>
        <v>15</v>
      </c>
      <c r="C53" s="127">
        <f>SUMIF($C$3:$C$51,H2,$B$3:$B$51)</f>
        <v>2550</v>
      </c>
      <c r="D53" s="126"/>
      <c r="E53" s="126" t="s">
        <v>18</v>
      </c>
      <c r="F53" s="127">
        <f>SUMIF($D$3:$D$43,I2,$B$3:$B$43)</f>
        <v>460</v>
      </c>
    </row>
    <row r="54" spans="1:6" ht="39.950000000000003" customHeight="1" x14ac:dyDescent="0.25">
      <c r="A54" s="126" t="s">
        <v>29</v>
      </c>
      <c r="B54" s="126">
        <f>COUNTIF($C$3:$C$51,H3)</f>
        <v>10</v>
      </c>
      <c r="C54" s="127">
        <f>SUMIF($C$3:$C$51,H3,$B$3:$B$51)</f>
        <v>1200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200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660</v>
      </c>
    </row>
    <row r="57" spans="1:6" ht="39.950000000000003" customHeight="1" x14ac:dyDescent="0.25">
      <c r="A57" s="129" t="s">
        <v>23</v>
      </c>
      <c r="B57" s="129">
        <f>SUM(B52:B56)</f>
        <v>25</v>
      </c>
      <c r="C57" s="130">
        <f>SUM(C52:C56)</f>
        <v>3750</v>
      </c>
      <c r="D57" s="129"/>
      <c r="E57" s="131" t="s">
        <v>30</v>
      </c>
      <c r="F57" s="132">
        <f>SUM(C57+F55)</f>
        <v>3950</v>
      </c>
    </row>
    <row r="58" spans="1:6" ht="39.950000000000003" customHeight="1" x14ac:dyDescent="0.25">
      <c r="A58" s="126" t="s">
        <v>25</v>
      </c>
      <c r="B58" s="129">
        <f>COUNTIF($E$3:$E$51,H6)</f>
        <v>10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11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4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C3:C51">
      <formula1>$H$1:$H$5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58" zoomScale="82" zoomScaleNormal="82" workbookViewId="0">
      <selection activeCell="D19" sqref="D19"/>
    </sheetView>
  </sheetViews>
  <sheetFormatPr defaultRowHeight="15" x14ac:dyDescent="0.25"/>
  <cols>
    <col min="1" max="1" width="59" customWidth="1"/>
    <col min="2" max="2" width="20.5703125" customWidth="1"/>
    <col min="3" max="3" width="23.140625" customWidth="1"/>
    <col min="4" max="4" width="19.1406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25">
      <c r="A1" s="297" t="s">
        <v>72</v>
      </c>
      <c r="B1" s="298"/>
      <c r="C1" s="298"/>
      <c r="D1" s="298"/>
      <c r="E1" s="299" t="s">
        <v>2855</v>
      </c>
      <c r="F1" s="300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3">
      <c r="A2" s="98" t="s">
        <v>1</v>
      </c>
      <c r="B2" s="99" t="s">
        <v>9</v>
      </c>
      <c r="C2" s="99" t="s">
        <v>14</v>
      </c>
      <c r="D2" s="99" t="s">
        <v>15</v>
      </c>
      <c r="E2" s="98" t="s">
        <v>3</v>
      </c>
      <c r="F2" s="98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39.950000000000003" customHeight="1" x14ac:dyDescent="0.3">
      <c r="A3" s="100" t="s">
        <v>2878</v>
      </c>
      <c r="B3" s="101">
        <v>120</v>
      </c>
      <c r="C3" s="102" t="s">
        <v>13</v>
      </c>
      <c r="D3" s="102" t="s">
        <v>16</v>
      </c>
      <c r="E3" s="103" t="s">
        <v>0</v>
      </c>
      <c r="F3" s="107"/>
      <c r="G3" s="29"/>
      <c r="H3" s="133" t="s">
        <v>13</v>
      </c>
      <c r="I3" s="133" t="s">
        <v>17</v>
      </c>
      <c r="J3" s="55"/>
      <c r="K3" s="55"/>
      <c r="L3" s="55"/>
    </row>
    <row r="4" spans="1:12" ht="39.950000000000003" customHeight="1" x14ac:dyDescent="0.3">
      <c r="A4" s="105" t="s">
        <v>2879</v>
      </c>
      <c r="B4" s="101">
        <v>120</v>
      </c>
      <c r="C4" s="102" t="s">
        <v>13</v>
      </c>
      <c r="D4" s="159" t="s">
        <v>4</v>
      </c>
      <c r="E4" s="103" t="s">
        <v>0</v>
      </c>
      <c r="F4" s="107"/>
      <c r="G4" s="29"/>
      <c r="H4" s="133" t="s">
        <v>8</v>
      </c>
      <c r="I4" s="133" t="s">
        <v>22</v>
      </c>
      <c r="J4" s="55"/>
      <c r="K4" s="55"/>
      <c r="L4" s="55"/>
    </row>
    <row r="5" spans="1:12" ht="39.950000000000003" customHeight="1" x14ac:dyDescent="0.3">
      <c r="A5" s="105" t="s">
        <v>2880</v>
      </c>
      <c r="B5" s="101">
        <v>120</v>
      </c>
      <c r="C5" s="102" t="s">
        <v>13</v>
      </c>
      <c r="D5" s="102" t="s">
        <v>16</v>
      </c>
      <c r="E5" s="103" t="s">
        <v>0</v>
      </c>
      <c r="F5" s="107"/>
      <c r="G5" s="29"/>
      <c r="H5" s="133" t="s">
        <v>6</v>
      </c>
      <c r="I5" s="133" t="s">
        <v>2086</v>
      </c>
      <c r="J5" s="55"/>
      <c r="K5" s="55"/>
      <c r="L5" s="55"/>
    </row>
    <row r="6" spans="1:12" ht="39.950000000000003" customHeight="1" x14ac:dyDescent="0.3">
      <c r="A6" s="105" t="s">
        <v>2881</v>
      </c>
      <c r="B6" s="101">
        <v>120</v>
      </c>
      <c r="C6" s="102" t="s">
        <v>13</v>
      </c>
      <c r="D6" s="102" t="s">
        <v>16</v>
      </c>
      <c r="E6" s="103" t="s">
        <v>0</v>
      </c>
      <c r="F6" s="107"/>
      <c r="G6" s="29"/>
      <c r="H6" s="133" t="s">
        <v>0</v>
      </c>
      <c r="I6" s="133"/>
      <c r="J6" s="55"/>
      <c r="K6" s="55"/>
      <c r="L6" s="55"/>
    </row>
    <row r="7" spans="1:12" ht="39.950000000000003" customHeight="1" x14ac:dyDescent="0.3">
      <c r="A7" s="117" t="s">
        <v>2882</v>
      </c>
      <c r="B7" s="118">
        <v>120</v>
      </c>
      <c r="C7" s="119" t="s">
        <v>13</v>
      </c>
      <c r="D7" s="159" t="s">
        <v>4</v>
      </c>
      <c r="E7" s="120" t="s">
        <v>0</v>
      </c>
      <c r="F7" s="156"/>
      <c r="G7" s="29"/>
      <c r="H7" s="133" t="s">
        <v>2</v>
      </c>
      <c r="I7" s="133"/>
      <c r="J7" s="55"/>
      <c r="K7" s="55"/>
      <c r="L7" s="55"/>
    </row>
    <row r="8" spans="1:12" ht="39.950000000000003" customHeight="1" x14ac:dyDescent="0.3">
      <c r="A8" s="105" t="s">
        <v>2883</v>
      </c>
      <c r="B8" s="106">
        <v>170</v>
      </c>
      <c r="C8" s="102" t="s">
        <v>11</v>
      </c>
      <c r="D8" s="102" t="s">
        <v>16</v>
      </c>
      <c r="E8" s="103" t="s">
        <v>2</v>
      </c>
      <c r="F8" s="107"/>
      <c r="G8" s="30"/>
      <c r="H8" s="133" t="s">
        <v>32</v>
      </c>
      <c r="I8" s="134"/>
      <c r="J8" s="55"/>
      <c r="K8" s="55"/>
      <c r="L8" s="55"/>
    </row>
    <row r="9" spans="1:12" ht="39.950000000000003" customHeight="1" x14ac:dyDescent="0.3">
      <c r="A9" s="105" t="s">
        <v>2884</v>
      </c>
      <c r="B9" s="101">
        <v>120</v>
      </c>
      <c r="C9" s="102" t="s">
        <v>13</v>
      </c>
      <c r="D9" s="158" t="s">
        <v>2086</v>
      </c>
      <c r="E9" s="103" t="s">
        <v>0</v>
      </c>
      <c r="F9" s="107" t="s">
        <v>2551</v>
      </c>
      <c r="G9" s="30"/>
      <c r="H9" s="135" t="s">
        <v>5</v>
      </c>
      <c r="I9" s="136"/>
      <c r="J9" s="55"/>
      <c r="K9" s="55"/>
      <c r="L9" s="55"/>
    </row>
    <row r="10" spans="1:12" ht="39.950000000000003" customHeight="1" x14ac:dyDescent="0.3">
      <c r="A10" s="105" t="s">
        <v>2885</v>
      </c>
      <c r="B10" s="101">
        <v>120</v>
      </c>
      <c r="C10" s="102" t="s">
        <v>13</v>
      </c>
      <c r="D10" s="102" t="s">
        <v>16</v>
      </c>
      <c r="E10" s="103" t="s">
        <v>0</v>
      </c>
      <c r="F10" s="107"/>
      <c r="G10" s="30"/>
      <c r="H10" s="135"/>
      <c r="I10" s="136"/>
      <c r="J10" s="55"/>
      <c r="K10" s="55"/>
      <c r="L10" s="55"/>
    </row>
    <row r="11" spans="1:12" s="70" customFormat="1" ht="39.950000000000003" customHeight="1" x14ac:dyDescent="0.3">
      <c r="A11" s="105" t="s">
        <v>2886</v>
      </c>
      <c r="B11" s="101">
        <v>170</v>
      </c>
      <c r="C11" s="102" t="s">
        <v>11</v>
      </c>
      <c r="D11" s="102" t="s">
        <v>16</v>
      </c>
      <c r="E11" s="103" t="s">
        <v>5</v>
      </c>
      <c r="F11" s="107"/>
      <c r="G11" s="68"/>
      <c r="H11" s="68"/>
      <c r="I11" s="68"/>
      <c r="J11" s="69"/>
      <c r="K11" s="69"/>
      <c r="L11" s="69"/>
    </row>
    <row r="12" spans="1:12" ht="39.950000000000003" customHeight="1" x14ac:dyDescent="0.3">
      <c r="A12" s="108" t="s">
        <v>2887</v>
      </c>
      <c r="B12" s="109">
        <v>120</v>
      </c>
      <c r="C12" s="110" t="s">
        <v>13</v>
      </c>
      <c r="D12" s="158" t="s">
        <v>2086</v>
      </c>
      <c r="E12" s="111" t="s">
        <v>0</v>
      </c>
      <c r="F12" s="157" t="s">
        <v>2551</v>
      </c>
      <c r="G12" s="30"/>
      <c r="H12" s="30"/>
      <c r="I12" s="30"/>
      <c r="J12" s="55"/>
      <c r="K12" s="55"/>
      <c r="L12" s="55"/>
    </row>
    <row r="13" spans="1:12" ht="39.950000000000003" customHeight="1" x14ac:dyDescent="0.3">
      <c r="A13" s="155" t="s">
        <v>2888</v>
      </c>
      <c r="B13" s="101">
        <v>170</v>
      </c>
      <c r="C13" s="102" t="s">
        <v>11</v>
      </c>
      <c r="D13" s="102" t="s">
        <v>16</v>
      </c>
      <c r="E13" s="103" t="s">
        <v>2</v>
      </c>
      <c r="F13" s="107"/>
      <c r="G13" s="30"/>
      <c r="H13" s="30"/>
      <c r="I13" s="30"/>
      <c r="J13" s="55"/>
      <c r="K13" s="55"/>
      <c r="L13" s="55"/>
    </row>
    <row r="14" spans="1:12" s="82" customFormat="1" ht="39.950000000000003" customHeight="1" x14ac:dyDescent="0.3">
      <c r="A14" s="105" t="s">
        <v>647</v>
      </c>
      <c r="B14" s="101">
        <v>120</v>
      </c>
      <c r="C14" s="102" t="s">
        <v>13</v>
      </c>
      <c r="D14" s="102" t="s">
        <v>16</v>
      </c>
      <c r="E14" s="103" t="s">
        <v>0</v>
      </c>
      <c r="F14" s="103"/>
      <c r="G14" s="80"/>
      <c r="H14" s="80"/>
      <c r="I14" s="80"/>
      <c r="J14" s="81"/>
      <c r="K14" s="81"/>
      <c r="L14" s="81"/>
    </row>
    <row r="15" spans="1:12" s="70" customFormat="1" ht="39.950000000000003" customHeight="1" x14ac:dyDescent="0.3">
      <c r="A15" s="105" t="s">
        <v>2889</v>
      </c>
      <c r="B15" s="101">
        <v>120</v>
      </c>
      <c r="C15" s="102" t="s">
        <v>13</v>
      </c>
      <c r="D15" s="102" t="s">
        <v>16</v>
      </c>
      <c r="E15" s="103" t="s">
        <v>0</v>
      </c>
      <c r="F15" s="103"/>
      <c r="G15" s="68"/>
      <c r="H15" s="68"/>
      <c r="I15" s="68"/>
      <c r="J15" s="69"/>
      <c r="K15" s="69"/>
      <c r="L15" s="69"/>
    </row>
    <row r="16" spans="1:12" ht="39.950000000000003" customHeight="1" x14ac:dyDescent="0.3">
      <c r="A16" s="105" t="s">
        <v>2890</v>
      </c>
      <c r="B16" s="101">
        <v>120</v>
      </c>
      <c r="C16" s="102" t="s">
        <v>13</v>
      </c>
      <c r="D16" s="102" t="s">
        <v>16</v>
      </c>
      <c r="E16" s="103" t="s">
        <v>0</v>
      </c>
      <c r="F16" s="103"/>
      <c r="G16" s="30"/>
      <c r="H16" s="30"/>
      <c r="I16" s="30"/>
      <c r="J16" s="55"/>
      <c r="K16" s="55"/>
      <c r="L16" s="55"/>
    </row>
    <row r="17" spans="1:12" ht="39.950000000000003" customHeight="1" x14ac:dyDescent="0.3">
      <c r="A17" s="108" t="s">
        <v>2891</v>
      </c>
      <c r="B17" s="109">
        <v>120</v>
      </c>
      <c r="C17" s="110" t="s">
        <v>13</v>
      </c>
      <c r="D17" s="159" t="s">
        <v>4</v>
      </c>
      <c r="E17" s="111" t="s">
        <v>0</v>
      </c>
      <c r="F17" s="111"/>
      <c r="G17" s="30"/>
      <c r="H17" s="30"/>
      <c r="I17" s="30"/>
      <c r="J17" s="55"/>
      <c r="K17" s="55"/>
      <c r="L17" s="55"/>
    </row>
    <row r="18" spans="1:12" ht="39.950000000000003" customHeight="1" x14ac:dyDescent="0.3">
      <c r="A18" s="105" t="s">
        <v>2892</v>
      </c>
      <c r="B18" s="101">
        <v>170</v>
      </c>
      <c r="C18" s="102" t="s">
        <v>11</v>
      </c>
      <c r="D18" s="158" t="s">
        <v>2086</v>
      </c>
      <c r="E18" s="103" t="s">
        <v>5</v>
      </c>
      <c r="F18" s="103" t="s">
        <v>2551</v>
      </c>
      <c r="I18" s="29"/>
    </row>
    <row r="19" spans="1:12" ht="39.950000000000003" customHeight="1" x14ac:dyDescent="0.3">
      <c r="A19" s="105" t="s">
        <v>2893</v>
      </c>
      <c r="B19" s="101">
        <v>120</v>
      </c>
      <c r="C19" s="102" t="s">
        <v>13</v>
      </c>
      <c r="D19" s="159" t="s">
        <v>4</v>
      </c>
      <c r="E19" s="103" t="s">
        <v>534</v>
      </c>
      <c r="F19" s="103"/>
      <c r="I19" s="29"/>
    </row>
    <row r="20" spans="1:12" ht="39.950000000000003" customHeight="1" x14ac:dyDescent="0.3">
      <c r="A20" s="105"/>
      <c r="B20" s="101"/>
      <c r="C20" s="102"/>
      <c r="D20" s="102"/>
      <c r="E20" s="103"/>
      <c r="F20" s="103"/>
      <c r="I20" s="29"/>
    </row>
    <row r="21" spans="1:12" ht="39.950000000000003" customHeight="1" x14ac:dyDescent="0.3">
      <c r="A21" s="113"/>
      <c r="B21" s="106"/>
      <c r="C21" s="114"/>
      <c r="D21" s="114"/>
      <c r="E21" s="115"/>
      <c r="F21" s="103"/>
      <c r="I21" s="29"/>
    </row>
    <row r="22" spans="1:12" ht="39.950000000000003" customHeight="1" x14ac:dyDescent="0.3">
      <c r="A22" s="105"/>
      <c r="B22" s="101"/>
      <c r="C22" s="102"/>
      <c r="D22" s="102"/>
      <c r="E22" s="103"/>
      <c r="F22" s="103"/>
      <c r="I22" s="29"/>
    </row>
    <row r="23" spans="1:12" ht="39.950000000000003" customHeight="1" x14ac:dyDescent="0.3">
      <c r="A23" s="105"/>
      <c r="B23" s="101"/>
      <c r="C23" s="102"/>
      <c r="D23" s="102"/>
      <c r="E23" s="103"/>
      <c r="F23" s="103"/>
      <c r="I23" s="29"/>
    </row>
    <row r="24" spans="1:12" ht="39.950000000000003" customHeight="1" x14ac:dyDescent="0.3">
      <c r="A24" s="105"/>
      <c r="B24" s="101"/>
      <c r="C24" s="102"/>
      <c r="D24" s="102"/>
      <c r="E24" s="103"/>
      <c r="F24" s="103"/>
      <c r="I24" s="29"/>
    </row>
    <row r="25" spans="1:12" ht="39.950000000000003" customHeight="1" x14ac:dyDescent="0.3">
      <c r="A25" s="105"/>
      <c r="B25" s="101"/>
      <c r="C25" s="102"/>
      <c r="D25" s="102"/>
      <c r="E25" s="103"/>
      <c r="F25" s="103"/>
      <c r="I25" s="29"/>
    </row>
    <row r="26" spans="1:12" ht="39.950000000000003" customHeight="1" x14ac:dyDescent="0.3">
      <c r="A26" s="105"/>
      <c r="B26" s="101"/>
      <c r="C26" s="102"/>
      <c r="D26" s="102"/>
      <c r="E26" s="103"/>
      <c r="F26" s="103"/>
    </row>
    <row r="27" spans="1:12" ht="39.950000000000003" customHeight="1" x14ac:dyDescent="0.3">
      <c r="A27" s="105"/>
      <c r="B27" s="101"/>
      <c r="C27" s="102"/>
      <c r="D27" s="102"/>
      <c r="E27" s="103"/>
      <c r="F27" s="103"/>
    </row>
    <row r="28" spans="1:12" ht="39.950000000000003" customHeight="1" x14ac:dyDescent="0.3">
      <c r="A28" s="105"/>
      <c r="B28" s="101"/>
      <c r="C28" s="102"/>
      <c r="D28" s="102"/>
      <c r="E28" s="103"/>
      <c r="F28" s="103"/>
    </row>
    <row r="29" spans="1:12" ht="39.950000000000003" customHeight="1" x14ac:dyDescent="0.3">
      <c r="A29" s="122"/>
      <c r="B29" s="101"/>
      <c r="C29" s="102"/>
      <c r="D29" s="102"/>
      <c r="E29" s="103"/>
      <c r="F29" s="103"/>
    </row>
    <row r="30" spans="1:12" ht="39.950000000000003" customHeight="1" x14ac:dyDescent="0.3">
      <c r="A30" s="122"/>
      <c r="B30" s="101"/>
      <c r="C30" s="102"/>
      <c r="D30" s="102"/>
      <c r="E30" s="103"/>
      <c r="F30" s="103"/>
    </row>
    <row r="31" spans="1:12" ht="39.950000000000003" customHeight="1" x14ac:dyDescent="0.3">
      <c r="A31" s="122"/>
      <c r="B31" s="101"/>
      <c r="C31" s="102"/>
      <c r="D31" s="102"/>
      <c r="E31" s="103"/>
      <c r="F31" s="103"/>
    </row>
    <row r="32" spans="1:12" ht="39.950000000000003" customHeight="1" x14ac:dyDescent="0.3">
      <c r="A32" s="122"/>
      <c r="B32" s="101"/>
      <c r="C32" s="102"/>
      <c r="D32" s="102"/>
      <c r="E32" s="103"/>
      <c r="F32" s="103"/>
    </row>
    <row r="33" spans="1:6" ht="39.950000000000003" customHeight="1" x14ac:dyDescent="0.3">
      <c r="A33" s="122"/>
      <c r="B33" s="101"/>
      <c r="C33" s="102"/>
      <c r="D33" s="102"/>
      <c r="E33" s="103"/>
      <c r="F33" s="103"/>
    </row>
    <row r="34" spans="1:6" ht="39.950000000000003" customHeight="1" x14ac:dyDescent="0.3">
      <c r="A34" s="122"/>
      <c r="B34" s="101"/>
      <c r="C34" s="102"/>
      <c r="D34" s="102"/>
      <c r="E34" s="103"/>
      <c r="F34" s="103"/>
    </row>
    <row r="35" spans="1:6" ht="39.950000000000003" customHeight="1" x14ac:dyDescent="0.3">
      <c r="A35" s="122"/>
      <c r="B35" s="101"/>
      <c r="C35" s="102"/>
      <c r="D35" s="102"/>
      <c r="E35" s="103"/>
      <c r="F35" s="103"/>
    </row>
    <row r="36" spans="1:6" ht="39.950000000000003" customHeight="1" x14ac:dyDescent="0.3">
      <c r="A36" s="122"/>
      <c r="B36" s="101"/>
      <c r="C36" s="102"/>
      <c r="D36" s="102"/>
      <c r="E36" s="103"/>
      <c r="F36" s="103"/>
    </row>
    <row r="37" spans="1:6" ht="39.950000000000003" customHeight="1" x14ac:dyDescent="0.3">
      <c r="A37" s="122"/>
      <c r="B37" s="101"/>
      <c r="C37" s="102"/>
      <c r="D37" s="102"/>
      <c r="E37" s="103"/>
      <c r="F37" s="103"/>
    </row>
    <row r="38" spans="1:6" ht="39.950000000000003" customHeight="1" x14ac:dyDescent="0.3">
      <c r="A38" s="122"/>
      <c r="B38" s="101"/>
      <c r="C38" s="102"/>
      <c r="D38" s="102"/>
      <c r="E38" s="103"/>
      <c r="F38" s="103"/>
    </row>
    <row r="39" spans="1:6" ht="39.950000000000003" customHeight="1" x14ac:dyDescent="0.3">
      <c r="A39" s="122"/>
      <c r="B39" s="101"/>
      <c r="C39" s="102"/>
      <c r="D39" s="102"/>
      <c r="E39" s="103"/>
      <c r="F39" s="103"/>
    </row>
    <row r="40" spans="1:6" ht="39.950000000000003" customHeight="1" x14ac:dyDescent="0.3">
      <c r="A40" s="122"/>
      <c r="B40" s="101"/>
      <c r="C40" s="102"/>
      <c r="D40" s="102"/>
      <c r="E40" s="103"/>
      <c r="F40" s="103"/>
    </row>
    <row r="41" spans="1:6" ht="39.950000000000003" customHeight="1" x14ac:dyDescent="0.3">
      <c r="A41" s="122"/>
      <c r="B41" s="101"/>
      <c r="C41" s="102"/>
      <c r="D41" s="102"/>
      <c r="E41" s="103"/>
      <c r="F41" s="103"/>
    </row>
    <row r="42" spans="1:6" ht="39.950000000000003" customHeight="1" x14ac:dyDescent="0.3">
      <c r="A42" s="122"/>
      <c r="B42" s="101"/>
      <c r="C42" s="102"/>
      <c r="D42" s="102"/>
      <c r="E42" s="103"/>
      <c r="F42" s="103"/>
    </row>
    <row r="43" spans="1:6" ht="39.950000000000003" customHeight="1" x14ac:dyDescent="0.3">
      <c r="A43" s="105"/>
      <c r="B43" s="101"/>
      <c r="C43" s="102"/>
      <c r="D43" s="102"/>
      <c r="E43" s="103"/>
      <c r="F43" s="103"/>
    </row>
    <row r="44" spans="1:6" ht="39.950000000000003" customHeight="1" x14ac:dyDescent="0.3">
      <c r="A44" s="122"/>
      <c r="B44" s="101"/>
      <c r="C44" s="102"/>
      <c r="D44" s="102"/>
      <c r="E44" s="103"/>
      <c r="F44" s="103"/>
    </row>
    <row r="45" spans="1:6" ht="39.950000000000003" customHeight="1" x14ac:dyDescent="0.3">
      <c r="A45" s="105"/>
      <c r="B45" s="106"/>
      <c r="C45" s="102"/>
      <c r="D45" s="102"/>
      <c r="E45" s="103"/>
      <c r="F45" s="103"/>
    </row>
    <row r="46" spans="1:6" ht="39.950000000000003" customHeight="1" x14ac:dyDescent="0.3">
      <c r="A46" s="105"/>
      <c r="B46" s="101"/>
      <c r="C46" s="102"/>
      <c r="D46" s="102"/>
      <c r="E46" s="103"/>
      <c r="F46" s="103"/>
    </row>
    <row r="47" spans="1:6" ht="39.950000000000003" customHeight="1" x14ac:dyDescent="0.3">
      <c r="A47" s="105"/>
      <c r="B47" s="101"/>
      <c r="C47" s="102"/>
      <c r="D47" s="102"/>
      <c r="E47" s="103"/>
      <c r="F47" s="103"/>
    </row>
    <row r="48" spans="1:6" ht="39.950000000000003" customHeight="1" x14ac:dyDescent="0.3">
      <c r="A48" s="105"/>
      <c r="B48" s="101"/>
      <c r="C48" s="102"/>
      <c r="D48" s="102"/>
      <c r="E48" s="103"/>
      <c r="F48" s="103"/>
    </row>
    <row r="49" spans="1:6" ht="39.950000000000003" customHeight="1" x14ac:dyDescent="0.3">
      <c r="A49" s="105"/>
      <c r="B49" s="101"/>
      <c r="C49" s="102"/>
      <c r="D49" s="102"/>
      <c r="E49" s="103"/>
      <c r="F49" s="103"/>
    </row>
    <row r="50" spans="1:6" ht="39.950000000000003" customHeight="1" x14ac:dyDescent="0.3">
      <c r="A50" s="105"/>
      <c r="B50" s="101"/>
      <c r="C50" s="102"/>
      <c r="D50" s="102"/>
      <c r="E50" s="103"/>
      <c r="F50" s="103"/>
    </row>
    <row r="51" spans="1:6" ht="39.950000000000003" customHeight="1" x14ac:dyDescent="0.3">
      <c r="A51" s="105"/>
      <c r="B51" s="123"/>
      <c r="C51" s="107"/>
      <c r="D51" s="102"/>
      <c r="E51" s="103"/>
      <c r="F51" s="103"/>
    </row>
    <row r="52" spans="1:6" ht="39.950000000000003" customHeight="1" x14ac:dyDescent="0.25">
      <c r="A52" s="124" t="s">
        <v>10</v>
      </c>
      <c r="B52" s="124">
        <f>COUNTIF($C$3:$C$51,H1)</f>
        <v>0</v>
      </c>
      <c r="C52" s="125">
        <f>SUMIF($C$3:$C$51,H1,$B$3:$B$51)</f>
        <v>0</v>
      </c>
      <c r="D52" s="124"/>
      <c r="E52" s="124" t="s">
        <v>19</v>
      </c>
      <c r="F52" s="125">
        <f>SUMIF($D$3:$D$51,I1,$B$3:$B$51)</f>
        <v>1350</v>
      </c>
    </row>
    <row r="53" spans="1:6" ht="39.950000000000003" customHeight="1" x14ac:dyDescent="0.25">
      <c r="A53" s="126" t="s">
        <v>11</v>
      </c>
      <c r="B53" s="126">
        <f>COUNTIF($C$3:$C$51,H2)</f>
        <v>4</v>
      </c>
      <c r="C53" s="127">
        <f>SUMIF($C$3:$C$51,H2,$B$3:$B$51)</f>
        <v>680</v>
      </c>
      <c r="D53" s="126"/>
      <c r="E53" s="126" t="s">
        <v>18</v>
      </c>
      <c r="F53" s="127">
        <f>SUMIF($D$3:$D$43,I2,$B$3:$B$43)</f>
        <v>480</v>
      </c>
    </row>
    <row r="54" spans="1:6" ht="39.950000000000003" customHeight="1" x14ac:dyDescent="0.25">
      <c r="A54" s="126" t="s">
        <v>29</v>
      </c>
      <c r="B54" s="126">
        <f>COUNTIF($C$3:$C$51,H3)</f>
        <v>13</v>
      </c>
      <c r="C54" s="127">
        <f>SUMIF($C$3:$C$51,H3,$B$3:$B$51)</f>
        <v>1560</v>
      </c>
      <c r="D54" s="126"/>
      <c r="E54" s="128" t="s">
        <v>27</v>
      </c>
      <c r="F54" s="127">
        <f>SUMIF($D$3:$D$43,I4,$B$3:$B$43)</f>
        <v>0</v>
      </c>
    </row>
    <row r="55" spans="1:6" ht="39.950000000000003" customHeight="1" x14ac:dyDescent="0.25">
      <c r="A55" s="126" t="s">
        <v>8</v>
      </c>
      <c r="B55" s="126">
        <f>COUNTIF($C$3:$C$51,H4)</f>
        <v>0</v>
      </c>
      <c r="C55" s="127">
        <f>SUMIF($C$3:$C$51,H4,$B$3:$B$51)</f>
        <v>0</v>
      </c>
      <c r="D55" s="126"/>
      <c r="E55" s="126" t="s">
        <v>21</v>
      </c>
      <c r="F55" s="127">
        <f>SUM(B54*140-C54+B55*120)</f>
        <v>260</v>
      </c>
    </row>
    <row r="56" spans="1:6" ht="39.950000000000003" customHeight="1" x14ac:dyDescent="0.25">
      <c r="A56" s="126" t="s">
        <v>7</v>
      </c>
      <c r="B56" s="126">
        <f>COUNTIF($C$3:$C$51,H5)</f>
        <v>0</v>
      </c>
      <c r="C56" s="127">
        <f>SUMIF($C$3:$C$51,H5,$B$3:$B$51)</f>
        <v>0</v>
      </c>
      <c r="D56" s="126"/>
      <c r="E56" s="126" t="s">
        <v>20</v>
      </c>
      <c r="F56" s="127">
        <f>SUM(F53+F55)</f>
        <v>740</v>
      </c>
    </row>
    <row r="57" spans="1:6" ht="39.950000000000003" customHeight="1" x14ac:dyDescent="0.25">
      <c r="A57" s="129" t="s">
        <v>23</v>
      </c>
      <c r="B57" s="129">
        <f>SUM(B52:B56)</f>
        <v>17</v>
      </c>
      <c r="C57" s="130">
        <f>SUM(C52:C56)</f>
        <v>2240</v>
      </c>
      <c r="D57" s="129"/>
      <c r="E57" s="131" t="s">
        <v>30</v>
      </c>
      <c r="F57" s="132">
        <f>SUM(C57+F55)</f>
        <v>2500</v>
      </c>
    </row>
    <row r="58" spans="1:6" ht="39.950000000000003" customHeight="1" x14ac:dyDescent="0.25">
      <c r="A58" s="126" t="s">
        <v>25</v>
      </c>
      <c r="B58" s="129">
        <f>COUNTIF($E$3:$E$51,H6)</f>
        <v>13</v>
      </c>
      <c r="C58" s="301"/>
      <c r="D58" s="301"/>
      <c r="E58" s="301"/>
      <c r="F58" s="301"/>
    </row>
    <row r="59" spans="1:6" ht="39.950000000000003" customHeight="1" x14ac:dyDescent="0.25">
      <c r="A59" s="126" t="s">
        <v>31</v>
      </c>
      <c r="B59" s="129">
        <f>COUNTIF(E3:E51,#REF!)</f>
        <v>0</v>
      </c>
      <c r="C59" s="301"/>
      <c r="D59" s="301"/>
      <c r="E59" s="301"/>
      <c r="F59" s="301"/>
    </row>
    <row r="60" spans="1:6" ht="39.950000000000003" customHeight="1" x14ac:dyDescent="0.25">
      <c r="A60" s="126" t="s">
        <v>33</v>
      </c>
      <c r="B60" s="129">
        <f>COUNTIF(E3:E51,H8)</f>
        <v>0</v>
      </c>
      <c r="C60" s="301"/>
      <c r="D60" s="301"/>
      <c r="E60" s="301"/>
      <c r="F60" s="301"/>
    </row>
    <row r="61" spans="1:6" ht="39.950000000000003" customHeight="1" x14ac:dyDescent="0.25">
      <c r="A61" s="126" t="s">
        <v>24</v>
      </c>
      <c r="B61" s="129">
        <f>COUNTIF($E$3:$E$51,H7)</f>
        <v>2</v>
      </c>
      <c r="C61" s="301"/>
      <c r="D61" s="301"/>
      <c r="E61" s="301"/>
      <c r="F61" s="301"/>
    </row>
    <row r="62" spans="1:6" ht="39.950000000000003" customHeight="1" x14ac:dyDescent="0.25">
      <c r="A62" s="126" t="s">
        <v>26</v>
      </c>
      <c r="B62" s="129">
        <f>COUNTIF($E$3:$E$51,H9)</f>
        <v>2</v>
      </c>
      <c r="C62" s="301"/>
      <c r="D62" s="301"/>
      <c r="E62" s="301"/>
      <c r="F62" s="301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C3:C51">
      <formula1>$H$1:$H$5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E3:E51">
      <formula1>$H$6:$H$9</formula1>
    </dataValidation>
  </dataValidations>
  <pageMargins left="0.51181102362204722" right="0.51181102362204722" top="0.78740157480314965" bottom="0.78740157480314965" header="0.31496062992125984" footer="0.31496062992125984"/>
  <pageSetup paperSize="9" scale="26" orientation="portrait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topLeftCell="A55" zoomScale="82" zoomScaleNormal="82" workbookViewId="0">
      <selection activeCell="E25" sqref="E25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2894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39.950000000000003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2895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2896</v>
      </c>
      <c r="B4" s="163">
        <v>170</v>
      </c>
      <c r="C4" s="164" t="s">
        <v>11</v>
      </c>
      <c r="D4" s="164" t="s">
        <v>16</v>
      </c>
      <c r="E4" s="165" t="s">
        <v>681</v>
      </c>
      <c r="F4" s="166"/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2897</v>
      </c>
      <c r="B5" s="163">
        <v>120</v>
      </c>
      <c r="C5" s="164" t="s">
        <v>13</v>
      </c>
      <c r="D5" s="164" t="s">
        <v>16</v>
      </c>
      <c r="E5" s="165" t="s">
        <v>0</v>
      </c>
      <c r="F5" s="166"/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2898</v>
      </c>
      <c r="B6" s="163">
        <v>120</v>
      </c>
      <c r="C6" s="164" t="s">
        <v>13</v>
      </c>
      <c r="D6" s="164" t="s">
        <v>4</v>
      </c>
      <c r="E6" s="165" t="s">
        <v>0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2899</v>
      </c>
      <c r="B7" s="163">
        <v>0</v>
      </c>
      <c r="C7" s="164" t="s">
        <v>12</v>
      </c>
      <c r="D7" s="164" t="s">
        <v>16</v>
      </c>
      <c r="E7" s="165" t="s">
        <v>2</v>
      </c>
      <c r="F7" s="166" t="s">
        <v>2921</v>
      </c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2900</v>
      </c>
      <c r="B8" s="168">
        <v>120</v>
      </c>
      <c r="C8" s="164" t="s">
        <v>13</v>
      </c>
      <c r="D8" s="164" t="s">
        <v>16</v>
      </c>
      <c r="E8" s="165" t="s">
        <v>0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2901</v>
      </c>
      <c r="B9" s="163">
        <v>120</v>
      </c>
      <c r="C9" s="164" t="s">
        <v>13</v>
      </c>
      <c r="D9" s="164" t="s">
        <v>16</v>
      </c>
      <c r="E9" s="165" t="s">
        <v>0</v>
      </c>
      <c r="F9" s="166"/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2902</v>
      </c>
      <c r="B10" s="163">
        <v>170</v>
      </c>
      <c r="C10" s="164" t="s">
        <v>11</v>
      </c>
      <c r="D10" s="164" t="s">
        <v>16</v>
      </c>
      <c r="E10" s="165" t="s">
        <v>2</v>
      </c>
      <c r="F10" s="166"/>
      <c r="G10" s="30"/>
      <c r="H10" s="135"/>
      <c r="I10" s="136"/>
      <c r="J10" s="55"/>
      <c r="K10" s="55"/>
      <c r="L10" s="55"/>
    </row>
    <row r="11" spans="1:12" s="70" customFormat="1" ht="50.1" customHeight="1" x14ac:dyDescent="0.45">
      <c r="A11" s="167" t="s">
        <v>2903</v>
      </c>
      <c r="B11" s="163">
        <v>120</v>
      </c>
      <c r="C11" s="164" t="s">
        <v>13</v>
      </c>
      <c r="D11" s="164" t="s">
        <v>4</v>
      </c>
      <c r="E11" s="165" t="s">
        <v>0</v>
      </c>
      <c r="F11" s="166"/>
      <c r="G11" s="68"/>
      <c r="H11" s="68"/>
      <c r="I11" s="68"/>
      <c r="J11" s="69"/>
      <c r="K11" s="69"/>
      <c r="L11" s="69"/>
    </row>
    <row r="12" spans="1:12" ht="50.1" customHeight="1" x14ac:dyDescent="0.45">
      <c r="A12" s="167" t="s">
        <v>2904</v>
      </c>
      <c r="B12" s="163">
        <v>120</v>
      </c>
      <c r="C12" s="164" t="s">
        <v>13</v>
      </c>
      <c r="D12" s="164" t="s">
        <v>4</v>
      </c>
      <c r="E12" s="165" t="s">
        <v>0</v>
      </c>
      <c r="F12" s="166"/>
      <c r="G12" s="30"/>
      <c r="H12" s="30"/>
      <c r="I12" s="30"/>
      <c r="J12" s="55"/>
      <c r="K12" s="55"/>
      <c r="L12" s="55"/>
    </row>
    <row r="13" spans="1:12" ht="50.1" customHeight="1" x14ac:dyDescent="0.45">
      <c r="A13" s="169" t="s">
        <v>2905</v>
      </c>
      <c r="B13" s="170">
        <v>170</v>
      </c>
      <c r="C13" s="171" t="s">
        <v>11</v>
      </c>
      <c r="D13" s="171" t="s">
        <v>16</v>
      </c>
      <c r="E13" s="172" t="s">
        <v>2</v>
      </c>
      <c r="F13" s="173"/>
      <c r="G13" s="30"/>
      <c r="H13" s="30"/>
      <c r="I13" s="30"/>
      <c r="J13" s="55"/>
      <c r="K13" s="55"/>
      <c r="L13" s="55"/>
    </row>
    <row r="14" spans="1:12" s="82" customFormat="1" ht="50.1" customHeight="1" x14ac:dyDescent="0.45">
      <c r="A14" s="167" t="s">
        <v>2906</v>
      </c>
      <c r="B14" s="163">
        <v>170</v>
      </c>
      <c r="C14" s="164" t="s">
        <v>11</v>
      </c>
      <c r="D14" s="164" t="s">
        <v>16</v>
      </c>
      <c r="E14" s="165" t="s">
        <v>2</v>
      </c>
      <c r="F14" s="165"/>
      <c r="G14" s="80"/>
      <c r="H14" s="80"/>
      <c r="I14" s="80"/>
      <c r="J14" s="81"/>
      <c r="K14" s="81"/>
      <c r="L14" s="81"/>
    </row>
    <row r="15" spans="1:12" s="70" customFormat="1" ht="50.1" customHeight="1" x14ac:dyDescent="0.45">
      <c r="A15" s="167" t="s">
        <v>2907</v>
      </c>
      <c r="B15" s="163">
        <v>170</v>
      </c>
      <c r="C15" s="164" t="s">
        <v>11</v>
      </c>
      <c r="D15" s="164" t="s">
        <v>4</v>
      </c>
      <c r="E15" s="165" t="s">
        <v>2</v>
      </c>
      <c r="F15" s="165"/>
      <c r="G15" s="68"/>
      <c r="H15" s="68"/>
      <c r="I15" s="68"/>
      <c r="J15" s="69"/>
      <c r="K15" s="69"/>
      <c r="L15" s="69"/>
    </row>
    <row r="16" spans="1:12" ht="50.1" customHeight="1" x14ac:dyDescent="0.45">
      <c r="A16" s="167" t="s">
        <v>2908</v>
      </c>
      <c r="B16" s="163">
        <v>170</v>
      </c>
      <c r="C16" s="164" t="s">
        <v>11</v>
      </c>
      <c r="D16" s="164" t="s">
        <v>16</v>
      </c>
      <c r="E16" s="165" t="s">
        <v>2</v>
      </c>
      <c r="F16" s="165"/>
      <c r="G16" s="30"/>
      <c r="H16" s="30"/>
      <c r="I16" s="30"/>
      <c r="J16" s="55"/>
      <c r="K16" s="55"/>
      <c r="L16" s="55"/>
    </row>
    <row r="17" spans="1:12" ht="50.1" customHeight="1" x14ac:dyDescent="0.45">
      <c r="A17" s="167" t="s">
        <v>2909</v>
      </c>
      <c r="B17" s="163">
        <v>120</v>
      </c>
      <c r="C17" s="164" t="s">
        <v>13</v>
      </c>
      <c r="D17" s="164" t="s">
        <v>16</v>
      </c>
      <c r="E17" s="165" t="s">
        <v>0</v>
      </c>
      <c r="F17" s="165"/>
      <c r="G17" s="30"/>
      <c r="H17" s="30"/>
      <c r="I17" s="30"/>
      <c r="J17" s="55"/>
      <c r="K17" s="55"/>
      <c r="L17" s="55"/>
    </row>
    <row r="18" spans="1:12" ht="50.1" customHeight="1" x14ac:dyDescent="0.45">
      <c r="A18" s="167" t="s">
        <v>2910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I18" s="29"/>
      <c r="J18" t="s">
        <v>2914</v>
      </c>
    </row>
    <row r="19" spans="1:12" ht="50.1" customHeight="1" x14ac:dyDescent="0.45">
      <c r="A19" s="167" t="s">
        <v>2911</v>
      </c>
      <c r="B19" s="163">
        <v>120</v>
      </c>
      <c r="C19" s="164" t="s">
        <v>13</v>
      </c>
      <c r="D19" s="164" t="s">
        <v>16</v>
      </c>
      <c r="E19" s="165" t="s">
        <v>0</v>
      </c>
      <c r="F19" s="165"/>
      <c r="I19" s="29"/>
    </row>
    <row r="20" spans="1:12" ht="50.1" customHeight="1" x14ac:dyDescent="0.45">
      <c r="A20" s="167" t="s">
        <v>2912</v>
      </c>
      <c r="B20" s="163">
        <v>120</v>
      </c>
      <c r="C20" s="164" t="s">
        <v>13</v>
      </c>
      <c r="D20" s="164" t="s">
        <v>4</v>
      </c>
      <c r="E20" s="165" t="s">
        <v>0</v>
      </c>
      <c r="F20" s="165"/>
      <c r="I20" s="29"/>
    </row>
    <row r="21" spans="1:12" ht="50.1" customHeight="1" x14ac:dyDescent="0.45">
      <c r="A21" s="174" t="s">
        <v>2913</v>
      </c>
      <c r="B21" s="168">
        <v>170</v>
      </c>
      <c r="C21" s="175" t="s">
        <v>11</v>
      </c>
      <c r="D21" s="175" t="s">
        <v>16</v>
      </c>
      <c r="E21" s="176" t="s">
        <v>2</v>
      </c>
      <c r="F21" s="165"/>
      <c r="I21" s="29"/>
    </row>
    <row r="22" spans="1:12" ht="50.1" customHeight="1" x14ac:dyDescent="0.45">
      <c r="A22" s="167" t="s">
        <v>2915</v>
      </c>
      <c r="B22" s="163">
        <v>170</v>
      </c>
      <c r="C22" s="164" t="s">
        <v>11</v>
      </c>
      <c r="D22" s="164" t="s">
        <v>16</v>
      </c>
      <c r="E22" s="165" t="s">
        <v>2</v>
      </c>
      <c r="F22" s="165"/>
      <c r="I22" s="29"/>
    </row>
    <row r="23" spans="1:12" ht="50.1" customHeight="1" x14ac:dyDescent="0.45">
      <c r="A23" s="167" t="s">
        <v>2916</v>
      </c>
      <c r="B23" s="163">
        <v>120</v>
      </c>
      <c r="C23" s="164" t="s">
        <v>13</v>
      </c>
      <c r="D23" s="164" t="s">
        <v>16</v>
      </c>
      <c r="E23" s="165" t="s">
        <v>0</v>
      </c>
      <c r="F23" s="165"/>
      <c r="I23" s="29"/>
    </row>
    <row r="24" spans="1:12" ht="50.1" customHeight="1" x14ac:dyDescent="0.45">
      <c r="A24" s="167" t="s">
        <v>2917</v>
      </c>
      <c r="B24" s="163">
        <v>120</v>
      </c>
      <c r="C24" s="164" t="s">
        <v>13</v>
      </c>
      <c r="D24" s="164" t="s">
        <v>16</v>
      </c>
      <c r="E24" s="165" t="s">
        <v>0</v>
      </c>
      <c r="F24" s="165"/>
      <c r="I24" s="29"/>
    </row>
    <row r="25" spans="1:12" ht="50.1" customHeight="1" x14ac:dyDescent="0.45">
      <c r="A25" s="167" t="s">
        <v>2919</v>
      </c>
      <c r="B25" s="163">
        <v>170</v>
      </c>
      <c r="C25" s="164" t="s">
        <v>11</v>
      </c>
      <c r="D25" s="164" t="s">
        <v>16</v>
      </c>
      <c r="E25" s="165" t="s">
        <v>2</v>
      </c>
      <c r="F25" s="165"/>
      <c r="I25" s="29"/>
    </row>
    <row r="26" spans="1:12" ht="50.1" customHeight="1" x14ac:dyDescent="0.45">
      <c r="A26" s="167" t="s">
        <v>2918</v>
      </c>
      <c r="B26" s="163">
        <v>120</v>
      </c>
      <c r="C26" s="164" t="s">
        <v>13</v>
      </c>
      <c r="D26" s="164" t="s">
        <v>16</v>
      </c>
      <c r="E26" s="165" t="s">
        <v>0</v>
      </c>
      <c r="F26" s="165"/>
    </row>
    <row r="27" spans="1:12" ht="50.1" customHeight="1" x14ac:dyDescent="0.45">
      <c r="A27" s="167" t="s">
        <v>2920</v>
      </c>
      <c r="B27" s="163">
        <v>120</v>
      </c>
      <c r="C27" s="164" t="s">
        <v>13</v>
      </c>
      <c r="D27" s="164" t="s">
        <v>16</v>
      </c>
      <c r="E27" s="165" t="s">
        <v>0</v>
      </c>
      <c r="F27" s="165"/>
    </row>
    <row r="28" spans="1:12" ht="50.1" customHeight="1" x14ac:dyDescent="0.45">
      <c r="A28" s="167"/>
      <c r="B28" s="163"/>
      <c r="C28" s="164"/>
      <c r="D28" s="164"/>
      <c r="E28" s="165"/>
      <c r="F28" s="165"/>
    </row>
    <row r="29" spans="1:12" ht="50.1" customHeight="1" x14ac:dyDescent="0.45">
      <c r="A29" s="177"/>
      <c r="B29" s="163"/>
      <c r="C29" s="164"/>
      <c r="D29" s="164"/>
      <c r="E29" s="165"/>
      <c r="F29" s="165"/>
    </row>
    <row r="30" spans="1:12" ht="50.1" customHeight="1" x14ac:dyDescent="0.45">
      <c r="A30" s="177"/>
      <c r="B30" s="163"/>
      <c r="C30" s="164"/>
      <c r="D30" s="164"/>
      <c r="E30" s="165"/>
      <c r="F30" s="165"/>
    </row>
    <row r="31" spans="1:12" ht="50.1" customHeight="1" x14ac:dyDescent="0.45">
      <c r="A31" s="177"/>
      <c r="B31" s="163"/>
      <c r="C31" s="164"/>
      <c r="D31" s="164"/>
      <c r="E31" s="165"/>
      <c r="F31" s="165"/>
    </row>
    <row r="32" spans="1:12" ht="50.1" customHeight="1" x14ac:dyDescent="0.45">
      <c r="A32" s="177"/>
      <c r="B32" s="163"/>
      <c r="C32" s="164"/>
      <c r="D32" s="164"/>
      <c r="E32" s="165"/>
      <c r="F32" s="165"/>
    </row>
    <row r="33" spans="1:6" ht="50.1" customHeight="1" x14ac:dyDescent="0.45">
      <c r="A33" s="177"/>
      <c r="B33" s="163"/>
      <c r="C33" s="164"/>
      <c r="D33" s="164"/>
      <c r="E33" s="165"/>
      <c r="F33" s="165"/>
    </row>
    <row r="34" spans="1:6" ht="50.1" customHeight="1" x14ac:dyDescent="0.45">
      <c r="A34" s="177"/>
      <c r="B34" s="163"/>
      <c r="C34" s="164"/>
      <c r="D34" s="164"/>
      <c r="E34" s="165"/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6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8"/>
      <c r="C45" s="164"/>
      <c r="D45" s="164"/>
      <c r="E45" s="165"/>
      <c r="F45" s="165"/>
    </row>
    <row r="46" spans="1:6" ht="50.1" customHeight="1" x14ac:dyDescent="0.45">
      <c r="A46" s="167"/>
      <c r="B46" s="163"/>
      <c r="C46" s="164"/>
      <c r="D46" s="164"/>
      <c r="E46" s="165"/>
      <c r="F46" s="165"/>
    </row>
    <row r="47" spans="1:6" ht="50.1" customHeight="1" x14ac:dyDescent="0.45">
      <c r="A47" s="167"/>
      <c r="B47" s="163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78"/>
      <c r="C51" s="166"/>
      <c r="D51" s="164"/>
      <c r="E51" s="165"/>
      <c r="F51" s="165"/>
    </row>
    <row r="52" spans="1:6" ht="50.1" customHeight="1" x14ac:dyDescent="0.25">
      <c r="A52" s="179" t="s">
        <v>10</v>
      </c>
      <c r="B52" s="179">
        <f>COUNTIF($C$3:$C$51,H1)</f>
        <v>1</v>
      </c>
      <c r="C52" s="180">
        <f>SUMIF($C$3:$C$51,H1,$B$3:$B$51)</f>
        <v>0</v>
      </c>
      <c r="D52" s="179"/>
      <c r="E52" s="179" t="s">
        <v>19</v>
      </c>
      <c r="F52" s="180">
        <f>SUMIF($D$3:$D$51,I1,$B$3:$B$51)</f>
        <v>2680</v>
      </c>
    </row>
    <row r="53" spans="1:6" ht="50.1" customHeight="1" x14ac:dyDescent="0.25">
      <c r="A53" s="181" t="s">
        <v>11</v>
      </c>
      <c r="B53" s="181">
        <f>COUNTIF($C$3:$C$51,H2)</f>
        <v>9</v>
      </c>
      <c r="C53" s="182">
        <f>SUMIF($C$3:$C$51,H2,$B$3:$B$51)</f>
        <v>1530</v>
      </c>
      <c r="D53" s="181"/>
      <c r="E53" s="181" t="s">
        <v>18</v>
      </c>
      <c r="F53" s="182">
        <f>SUMIF($D$3:$D$43,I2,$B$3:$B$43)</f>
        <v>650</v>
      </c>
    </row>
    <row r="54" spans="1:6" ht="50.1" customHeight="1" x14ac:dyDescent="0.35">
      <c r="A54" s="181" t="s">
        <v>29</v>
      </c>
      <c r="B54" s="181">
        <f>COUNTIF($C$3:$C$51,H3)</f>
        <v>15</v>
      </c>
      <c r="C54" s="182">
        <f>SUMIF($C$3:$C$51,H3,$B$3:$B$51)</f>
        <v>1800</v>
      </c>
      <c r="D54" s="181"/>
      <c r="E54" s="183" t="s">
        <v>27</v>
      </c>
      <c r="F54" s="182">
        <f>SUMIF($D$3:$D$43,I4,$B$3:$B$43)</f>
        <v>0</v>
      </c>
    </row>
    <row r="55" spans="1:6" ht="50.1" customHeight="1" x14ac:dyDescent="0.25">
      <c r="A55" s="181" t="s">
        <v>8</v>
      </c>
      <c r="B55" s="181">
        <f>COUNTIF($C$3:$C$51,H4)</f>
        <v>0</v>
      </c>
      <c r="C55" s="182">
        <f>SUMIF($C$3:$C$51,H4,$B$3:$B$51)</f>
        <v>0</v>
      </c>
      <c r="D55" s="181"/>
      <c r="E55" s="181" t="s">
        <v>21</v>
      </c>
      <c r="F55" s="182">
        <f>SUM(B54*140-C54+B55*120)</f>
        <v>300</v>
      </c>
    </row>
    <row r="56" spans="1:6" ht="50.1" customHeight="1" x14ac:dyDescent="0.25">
      <c r="A56" s="181" t="s">
        <v>7</v>
      </c>
      <c r="B56" s="181">
        <f>COUNTIF($C$3:$C$51,H5)</f>
        <v>0</v>
      </c>
      <c r="C56" s="182">
        <f>SUMIF($C$3:$C$51,H5,$B$3:$B$51)</f>
        <v>0</v>
      </c>
      <c r="D56" s="181"/>
      <c r="E56" s="181" t="s">
        <v>20</v>
      </c>
      <c r="F56" s="182">
        <f>SUM(F53+F55)</f>
        <v>950</v>
      </c>
    </row>
    <row r="57" spans="1:6" ht="50.1" customHeight="1" x14ac:dyDescent="0.35">
      <c r="A57" s="184" t="s">
        <v>23</v>
      </c>
      <c r="B57" s="184">
        <f>SUM(B52:B56)</f>
        <v>25</v>
      </c>
      <c r="C57" s="185">
        <f>SUM(C52:C56)</f>
        <v>3330</v>
      </c>
      <c r="D57" s="184"/>
      <c r="E57" s="186" t="s">
        <v>30</v>
      </c>
      <c r="F57" s="187">
        <f>SUM(C57+F55)</f>
        <v>3630</v>
      </c>
    </row>
    <row r="58" spans="1:6" ht="50.1" customHeight="1" x14ac:dyDescent="0.35">
      <c r="A58" s="181" t="s">
        <v>25</v>
      </c>
      <c r="B58" s="184">
        <f>COUNTIF($E$3:$E$51,H6)</f>
        <v>15</v>
      </c>
      <c r="C58" s="306"/>
      <c r="D58" s="306"/>
      <c r="E58" s="306"/>
      <c r="F58" s="306"/>
    </row>
    <row r="59" spans="1:6" ht="50.1" customHeight="1" x14ac:dyDescent="0.35">
      <c r="A59" s="181" t="s">
        <v>31</v>
      </c>
      <c r="B59" s="184">
        <f>COUNTIF(E3:E51,#REF!)</f>
        <v>0</v>
      </c>
      <c r="C59" s="306"/>
      <c r="D59" s="306"/>
      <c r="E59" s="306"/>
      <c r="F59" s="306"/>
    </row>
    <row r="60" spans="1:6" ht="50.1" customHeight="1" x14ac:dyDescent="0.35">
      <c r="A60" s="181" t="s">
        <v>33</v>
      </c>
      <c r="B60" s="184">
        <f>COUNTIF(E3:E51,H8)</f>
        <v>0</v>
      </c>
      <c r="C60" s="306"/>
      <c r="D60" s="306"/>
      <c r="E60" s="306"/>
      <c r="F60" s="306"/>
    </row>
    <row r="61" spans="1:6" ht="50.1" customHeight="1" x14ac:dyDescent="0.35">
      <c r="A61" s="181" t="s">
        <v>24</v>
      </c>
      <c r="B61" s="184">
        <f>COUNTIF($E$3:$E$51,H7)</f>
        <v>9</v>
      </c>
      <c r="C61" s="306"/>
      <c r="D61" s="306"/>
      <c r="E61" s="306"/>
      <c r="F61" s="306"/>
    </row>
    <row r="62" spans="1:6" ht="50.1" customHeight="1" x14ac:dyDescent="0.35">
      <c r="A62" s="181" t="s">
        <v>26</v>
      </c>
      <c r="B62" s="184">
        <f>COUNTIF($E$3:$E$51,H9)</f>
        <v>1</v>
      </c>
      <c r="C62" s="306"/>
      <c r="D62" s="306"/>
      <c r="E62" s="306"/>
      <c r="F62" s="306"/>
    </row>
    <row r="63" spans="1:6" x14ac:dyDescent="0.25">
      <c r="A63" s="29"/>
      <c r="B63" s="29"/>
      <c r="C63" s="29"/>
      <c r="D63" s="29"/>
      <c r="E63" s="34"/>
      <c r="F63" s="34"/>
    </row>
    <row r="88" spans="6:6" x14ac:dyDescent="0.25">
      <c r="F88" s="1" t="s">
        <v>387</v>
      </c>
    </row>
  </sheetData>
  <mergeCells count="3">
    <mergeCell ref="A1:D1"/>
    <mergeCell ref="E1:F1"/>
    <mergeCell ref="C58:F62"/>
  </mergeCells>
  <dataValidations count="3">
    <dataValidation type="list" allowBlank="1" showInputMessage="1" showErrorMessage="1" sqref="E3:E51">
      <formula1>$H$6:$H$9</formula1>
    </dataValidation>
    <dataValidation type="list" allowBlank="1" showInputMessage="1" showErrorMessage="1" sqref="D3:D51">
      <formula1>$I$1:$I$5</formula1>
    </dataValidation>
    <dataValidation type="list" allowBlank="1" showInputMessage="1" showErrorMessage="1" sqref="C3:C51">
      <formula1>$H$1:$H$5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opLeftCell="A52" zoomScale="62" zoomScaleNormal="62" workbookViewId="0">
      <selection activeCell="A16" sqref="A16"/>
    </sheetView>
  </sheetViews>
  <sheetFormatPr defaultRowHeight="15" x14ac:dyDescent="0.25"/>
  <cols>
    <col min="1" max="1" width="68.42578125" customWidth="1"/>
    <col min="2" max="2" width="27.42578125" customWidth="1"/>
    <col min="3" max="3" width="27.7109375" customWidth="1"/>
    <col min="4" max="4" width="26.42578125" customWidth="1"/>
    <col min="5" max="5" width="47.85546875" style="1" customWidth="1"/>
    <col min="6" max="6" width="100.140625" style="1" customWidth="1"/>
    <col min="7" max="7" width="8" hidden="1" customWidth="1"/>
    <col min="8" max="9" width="12.7109375" hidden="1" customWidth="1"/>
    <col min="10" max="13" width="12.7109375" customWidth="1"/>
  </cols>
  <sheetData>
    <row r="1" spans="1:12" ht="39.950000000000003" customHeight="1" x14ac:dyDescent="0.4">
      <c r="A1" s="302" t="s">
        <v>72</v>
      </c>
      <c r="B1" s="303"/>
      <c r="C1" s="303"/>
      <c r="D1" s="303"/>
      <c r="E1" s="304" t="s">
        <v>2922</v>
      </c>
      <c r="F1" s="305"/>
      <c r="G1" s="32"/>
      <c r="H1" s="133" t="s">
        <v>12</v>
      </c>
      <c r="I1" s="133" t="s">
        <v>16</v>
      </c>
      <c r="J1" s="55"/>
      <c r="K1" s="55"/>
      <c r="L1" s="55"/>
    </row>
    <row r="2" spans="1:12" ht="60" customHeight="1" x14ac:dyDescent="0.45">
      <c r="A2" s="160" t="s">
        <v>1</v>
      </c>
      <c r="B2" s="161" t="s">
        <v>9</v>
      </c>
      <c r="C2" s="161" t="s">
        <v>14</v>
      </c>
      <c r="D2" s="161" t="s">
        <v>15</v>
      </c>
      <c r="E2" s="160" t="s">
        <v>3</v>
      </c>
      <c r="F2" s="160" t="s">
        <v>28</v>
      </c>
      <c r="G2" s="28"/>
      <c r="H2" s="133" t="s">
        <v>11</v>
      </c>
      <c r="I2" s="133" t="s">
        <v>4</v>
      </c>
      <c r="J2" s="55"/>
      <c r="K2" s="55"/>
      <c r="L2" s="55"/>
    </row>
    <row r="3" spans="1:12" ht="50.1" customHeight="1" x14ac:dyDescent="0.45">
      <c r="A3" s="162" t="s">
        <v>2923</v>
      </c>
      <c r="B3" s="163">
        <v>120</v>
      </c>
      <c r="C3" s="164" t="s">
        <v>13</v>
      </c>
      <c r="D3" s="164" t="s">
        <v>16</v>
      </c>
      <c r="E3" s="165" t="s">
        <v>0</v>
      </c>
      <c r="F3" s="166"/>
      <c r="G3" s="29"/>
      <c r="H3" s="133" t="s">
        <v>13</v>
      </c>
      <c r="I3" s="133" t="s">
        <v>17</v>
      </c>
      <c r="J3" s="55"/>
      <c r="K3" s="55"/>
      <c r="L3" s="55"/>
    </row>
    <row r="4" spans="1:12" ht="50.1" customHeight="1" x14ac:dyDescent="0.45">
      <c r="A4" s="167" t="s">
        <v>2924</v>
      </c>
      <c r="B4" s="163">
        <v>120</v>
      </c>
      <c r="C4" s="164" t="s">
        <v>13</v>
      </c>
      <c r="D4" s="190" t="s">
        <v>2086</v>
      </c>
      <c r="E4" s="165" t="s">
        <v>0</v>
      </c>
      <c r="F4" s="166" t="s">
        <v>2551</v>
      </c>
      <c r="G4" s="29"/>
      <c r="H4" s="133" t="s">
        <v>8</v>
      </c>
      <c r="I4" s="133" t="s">
        <v>22</v>
      </c>
      <c r="J4" s="55"/>
      <c r="K4" s="55"/>
      <c r="L4" s="55"/>
    </row>
    <row r="5" spans="1:12" ht="50.1" customHeight="1" x14ac:dyDescent="0.45">
      <c r="A5" s="167" t="s">
        <v>2925</v>
      </c>
      <c r="B5" s="163">
        <v>170</v>
      </c>
      <c r="C5" s="164" t="s">
        <v>11</v>
      </c>
      <c r="D5" s="190" t="s">
        <v>2086</v>
      </c>
      <c r="E5" s="165" t="s">
        <v>5</v>
      </c>
      <c r="F5" s="166" t="s">
        <v>2930</v>
      </c>
      <c r="G5" s="29"/>
      <c r="H5" s="133" t="s">
        <v>6</v>
      </c>
      <c r="I5" s="133" t="s">
        <v>2086</v>
      </c>
      <c r="J5" s="55"/>
      <c r="K5" s="55"/>
      <c r="L5" s="55"/>
    </row>
    <row r="6" spans="1:12" ht="50.1" customHeight="1" x14ac:dyDescent="0.45">
      <c r="A6" s="167" t="s">
        <v>2926</v>
      </c>
      <c r="B6" s="163">
        <v>170</v>
      </c>
      <c r="C6" s="164" t="s">
        <v>11</v>
      </c>
      <c r="D6" s="164" t="s">
        <v>16</v>
      </c>
      <c r="E6" s="165" t="s">
        <v>2</v>
      </c>
      <c r="F6" s="166"/>
      <c r="G6" s="29"/>
      <c r="H6" s="133" t="s">
        <v>0</v>
      </c>
      <c r="I6" s="133"/>
      <c r="J6" s="55"/>
      <c r="K6" s="55"/>
      <c r="L6" s="55"/>
    </row>
    <row r="7" spans="1:12" ht="50.1" customHeight="1" x14ac:dyDescent="0.45">
      <c r="A7" s="167" t="s">
        <v>2927</v>
      </c>
      <c r="B7" s="163">
        <v>170</v>
      </c>
      <c r="C7" s="164" t="s">
        <v>11</v>
      </c>
      <c r="D7" s="164" t="s">
        <v>16</v>
      </c>
      <c r="E7" s="165" t="s">
        <v>5</v>
      </c>
      <c r="F7" s="166"/>
      <c r="G7" s="29"/>
      <c r="H7" s="133" t="s">
        <v>2</v>
      </c>
      <c r="I7" s="133"/>
      <c r="J7" s="55"/>
      <c r="K7" s="55"/>
      <c r="L7" s="55"/>
    </row>
    <row r="8" spans="1:12" ht="50.1" customHeight="1" x14ac:dyDescent="0.45">
      <c r="A8" s="167" t="s">
        <v>1778</v>
      </c>
      <c r="B8" s="168">
        <v>170</v>
      </c>
      <c r="C8" s="164" t="s">
        <v>11</v>
      </c>
      <c r="D8" s="164" t="s">
        <v>16</v>
      </c>
      <c r="E8" s="165" t="s">
        <v>2</v>
      </c>
      <c r="F8" s="166"/>
      <c r="G8" s="30"/>
      <c r="H8" s="133" t="s">
        <v>32</v>
      </c>
      <c r="I8" s="134"/>
      <c r="J8" s="55"/>
      <c r="K8" s="55"/>
      <c r="L8" s="55"/>
    </row>
    <row r="9" spans="1:12" ht="50.1" customHeight="1" x14ac:dyDescent="0.45">
      <c r="A9" s="167" t="s">
        <v>2928</v>
      </c>
      <c r="B9" s="163">
        <v>161</v>
      </c>
      <c r="C9" s="164" t="s">
        <v>11</v>
      </c>
      <c r="D9" s="164" t="s">
        <v>16</v>
      </c>
      <c r="E9" s="165" t="s">
        <v>2</v>
      </c>
      <c r="F9" s="166" t="s">
        <v>2934</v>
      </c>
      <c r="G9" s="30"/>
      <c r="H9" s="135" t="s">
        <v>5</v>
      </c>
      <c r="I9" s="136"/>
      <c r="J9" s="55"/>
      <c r="K9" s="55"/>
      <c r="L9" s="55"/>
    </row>
    <row r="10" spans="1:12" ht="50.1" customHeight="1" x14ac:dyDescent="0.45">
      <c r="A10" s="167" t="s">
        <v>2929</v>
      </c>
      <c r="B10" s="163">
        <v>120</v>
      </c>
      <c r="C10" s="164" t="s">
        <v>13</v>
      </c>
      <c r="D10" s="164" t="s">
        <v>16</v>
      </c>
      <c r="E10" s="165" t="s">
        <v>0</v>
      </c>
      <c r="F10" s="166"/>
      <c r="G10" s="30"/>
      <c r="H10" s="135"/>
      <c r="I10" s="136"/>
      <c r="J10" s="55"/>
      <c r="K10" s="55"/>
      <c r="L10" s="55"/>
    </row>
    <row r="11" spans="1:12" ht="50.1" customHeight="1" x14ac:dyDescent="0.45">
      <c r="A11" s="167" t="s">
        <v>1737</v>
      </c>
      <c r="B11" s="163">
        <v>170</v>
      </c>
      <c r="C11" s="164" t="s">
        <v>11</v>
      </c>
      <c r="D11" s="190" t="s">
        <v>2086</v>
      </c>
      <c r="E11" s="165" t="s">
        <v>5</v>
      </c>
      <c r="F11" s="166" t="s">
        <v>2933</v>
      </c>
      <c r="G11" s="30"/>
      <c r="H11" s="135"/>
      <c r="I11" s="136"/>
      <c r="J11" s="55"/>
      <c r="K11" s="55"/>
      <c r="L11" s="55"/>
    </row>
    <row r="12" spans="1:12" s="70" customFormat="1" ht="50.1" customHeight="1" x14ac:dyDescent="0.45">
      <c r="A12" s="167" t="s">
        <v>339</v>
      </c>
      <c r="B12" s="163">
        <v>170</v>
      </c>
      <c r="C12" s="164" t="s">
        <v>11</v>
      </c>
      <c r="D12" s="164" t="s">
        <v>16</v>
      </c>
      <c r="E12" s="165" t="s">
        <v>5</v>
      </c>
      <c r="F12" s="166" t="s">
        <v>2935</v>
      </c>
      <c r="G12" s="68"/>
      <c r="H12" s="68"/>
      <c r="I12" s="68"/>
      <c r="J12" s="69"/>
      <c r="K12" s="69"/>
      <c r="L12" s="69"/>
    </row>
    <row r="13" spans="1:12" ht="50.1" customHeight="1" x14ac:dyDescent="0.45">
      <c r="A13" s="167" t="s">
        <v>2931</v>
      </c>
      <c r="B13" s="163">
        <v>170</v>
      </c>
      <c r="C13" s="164" t="s">
        <v>11</v>
      </c>
      <c r="D13" s="164" t="s">
        <v>16</v>
      </c>
      <c r="E13" s="165" t="s">
        <v>2</v>
      </c>
      <c r="F13" s="166"/>
      <c r="G13" s="30"/>
      <c r="H13" s="30"/>
      <c r="I13" s="30"/>
      <c r="J13" s="55"/>
      <c r="K13" s="55"/>
      <c r="L13" s="55"/>
    </row>
    <row r="14" spans="1:12" ht="50.1" customHeight="1" x14ac:dyDescent="0.45">
      <c r="A14" s="188" t="s">
        <v>2932</v>
      </c>
      <c r="B14" s="163">
        <v>120</v>
      </c>
      <c r="C14" s="164" t="s">
        <v>13</v>
      </c>
      <c r="D14" s="164" t="s">
        <v>4</v>
      </c>
      <c r="E14" s="165" t="s">
        <v>0</v>
      </c>
      <c r="F14" s="166"/>
      <c r="G14" s="30"/>
      <c r="H14" s="30"/>
      <c r="I14" s="30"/>
      <c r="J14" s="55"/>
      <c r="K14" s="55"/>
      <c r="L14" s="55"/>
    </row>
    <row r="15" spans="1:12" ht="50.1" customHeight="1" x14ac:dyDescent="0.45">
      <c r="A15" s="189" t="s">
        <v>2936</v>
      </c>
      <c r="B15" s="170">
        <v>170</v>
      </c>
      <c r="C15" s="171" t="s">
        <v>11</v>
      </c>
      <c r="D15" s="171" t="s">
        <v>16</v>
      </c>
      <c r="E15" s="172" t="s">
        <v>0</v>
      </c>
      <c r="F15" s="173"/>
      <c r="G15" s="30"/>
      <c r="H15" s="30"/>
      <c r="I15" s="30"/>
      <c r="J15" s="55"/>
      <c r="K15" s="55"/>
      <c r="L15" s="55"/>
    </row>
    <row r="16" spans="1:12" s="82" customFormat="1" ht="50.1" customHeight="1" x14ac:dyDescent="0.45">
      <c r="A16" s="167" t="s">
        <v>2937</v>
      </c>
      <c r="B16" s="163">
        <v>170</v>
      </c>
      <c r="C16" s="164" t="s">
        <v>11</v>
      </c>
      <c r="D16" s="164" t="s">
        <v>16</v>
      </c>
      <c r="E16" s="165" t="s">
        <v>2</v>
      </c>
      <c r="F16" s="165"/>
      <c r="G16" s="80"/>
      <c r="H16" s="80"/>
      <c r="I16" s="80"/>
      <c r="J16" s="81"/>
      <c r="K16" s="81"/>
      <c r="L16" s="81"/>
    </row>
    <row r="17" spans="1:12" s="70" customFormat="1" ht="50.1" customHeight="1" x14ac:dyDescent="0.45">
      <c r="A17" s="167" t="s">
        <v>2938</v>
      </c>
      <c r="B17" s="163">
        <v>170</v>
      </c>
      <c r="C17" s="164" t="s">
        <v>11</v>
      </c>
      <c r="D17" s="190" t="s">
        <v>2086</v>
      </c>
      <c r="E17" s="165" t="s">
        <v>2</v>
      </c>
      <c r="F17" s="165" t="s">
        <v>2944</v>
      </c>
      <c r="G17" s="68"/>
      <c r="H17" s="68"/>
      <c r="I17" s="68"/>
      <c r="J17" s="69"/>
      <c r="K17" s="69"/>
      <c r="L17" s="69"/>
    </row>
    <row r="18" spans="1:12" ht="50.1" customHeight="1" x14ac:dyDescent="0.45">
      <c r="A18" s="167" t="s">
        <v>2939</v>
      </c>
      <c r="B18" s="163">
        <v>120</v>
      </c>
      <c r="C18" s="164" t="s">
        <v>13</v>
      </c>
      <c r="D18" s="164" t="s">
        <v>16</v>
      </c>
      <c r="E18" s="165" t="s">
        <v>0</v>
      </c>
      <c r="F18" s="165"/>
      <c r="G18" s="30"/>
      <c r="H18" s="30"/>
      <c r="I18" s="30"/>
      <c r="J18" s="55"/>
      <c r="K18" s="55"/>
      <c r="L18" s="55"/>
    </row>
    <row r="19" spans="1:12" ht="50.1" customHeight="1" x14ac:dyDescent="0.45">
      <c r="A19" s="167" t="s">
        <v>2940</v>
      </c>
      <c r="B19" s="163">
        <v>170</v>
      </c>
      <c r="C19" s="164" t="s">
        <v>11</v>
      </c>
      <c r="D19" s="164" t="s">
        <v>16</v>
      </c>
      <c r="E19" s="165" t="s">
        <v>2</v>
      </c>
      <c r="F19" s="165"/>
      <c r="G19" s="30"/>
      <c r="H19" s="30"/>
      <c r="I19" s="30"/>
      <c r="J19" s="55"/>
      <c r="K19" s="55"/>
      <c r="L19" s="55"/>
    </row>
    <row r="20" spans="1:12" ht="50.1" customHeight="1" x14ac:dyDescent="0.45">
      <c r="A20" s="167" t="s">
        <v>2941</v>
      </c>
      <c r="B20" s="163">
        <v>120</v>
      </c>
      <c r="C20" s="164" t="s">
        <v>13</v>
      </c>
      <c r="D20" s="164" t="s">
        <v>4</v>
      </c>
      <c r="E20" s="165" t="s">
        <v>0</v>
      </c>
      <c r="F20" s="165"/>
      <c r="I20" s="29"/>
      <c r="J20" t="s">
        <v>2914</v>
      </c>
    </row>
    <row r="21" spans="1:12" ht="50.1" customHeight="1" x14ac:dyDescent="0.45">
      <c r="A21" s="167" t="s">
        <v>2942</v>
      </c>
      <c r="B21" s="163">
        <v>120</v>
      </c>
      <c r="C21" s="164" t="s">
        <v>13</v>
      </c>
      <c r="D21" s="164" t="s">
        <v>4</v>
      </c>
      <c r="E21" s="165" t="s">
        <v>0</v>
      </c>
      <c r="F21" s="165"/>
      <c r="I21" s="29"/>
    </row>
    <row r="22" spans="1:12" ht="50.1" customHeight="1" x14ac:dyDescent="0.45">
      <c r="A22" s="167" t="s">
        <v>2943</v>
      </c>
      <c r="B22" s="163">
        <v>170</v>
      </c>
      <c r="C22" s="164" t="s">
        <v>11</v>
      </c>
      <c r="D22" s="164" t="s">
        <v>4</v>
      </c>
      <c r="E22" s="165" t="s">
        <v>2</v>
      </c>
      <c r="F22" s="165"/>
      <c r="I22" s="29"/>
    </row>
    <row r="23" spans="1:12" ht="50.1" customHeight="1" x14ac:dyDescent="0.45">
      <c r="A23" s="174" t="s">
        <v>2945</v>
      </c>
      <c r="B23" s="168">
        <v>120</v>
      </c>
      <c r="C23" s="175" t="s">
        <v>13</v>
      </c>
      <c r="D23" s="175" t="s">
        <v>16</v>
      </c>
      <c r="E23" s="176" t="s">
        <v>0</v>
      </c>
      <c r="F23" s="165"/>
      <c r="I23" s="29"/>
    </row>
    <row r="24" spans="1:12" ht="50.1" customHeight="1" x14ac:dyDescent="0.45">
      <c r="A24" s="167" t="s">
        <v>2946</v>
      </c>
      <c r="B24" s="163">
        <v>170</v>
      </c>
      <c r="C24" s="164" t="s">
        <v>11</v>
      </c>
      <c r="D24" s="164" t="s">
        <v>16</v>
      </c>
      <c r="E24" s="165" t="s">
        <v>5</v>
      </c>
      <c r="F24" s="165" t="s">
        <v>2951</v>
      </c>
      <c r="I24" s="29"/>
    </row>
    <row r="25" spans="1:12" ht="50.1" customHeight="1" x14ac:dyDescent="0.45">
      <c r="A25" s="167" t="s">
        <v>2947</v>
      </c>
      <c r="B25" s="163">
        <v>170</v>
      </c>
      <c r="C25" s="164" t="s">
        <v>11</v>
      </c>
      <c r="D25" s="164" t="s">
        <v>16</v>
      </c>
      <c r="E25" s="165" t="s">
        <v>2</v>
      </c>
      <c r="F25" s="165"/>
      <c r="I25" s="29"/>
    </row>
    <row r="26" spans="1:12" ht="50.1" customHeight="1" x14ac:dyDescent="0.45">
      <c r="A26" s="167" t="s">
        <v>2948</v>
      </c>
      <c r="B26" s="163">
        <v>170</v>
      </c>
      <c r="C26" s="164" t="s">
        <v>11</v>
      </c>
      <c r="D26" s="164" t="s">
        <v>16</v>
      </c>
      <c r="E26" s="165" t="s">
        <v>2</v>
      </c>
      <c r="F26" s="165"/>
      <c r="I26" s="29"/>
    </row>
    <row r="27" spans="1:12" ht="50.1" customHeight="1" x14ac:dyDescent="0.45">
      <c r="A27" s="167" t="s">
        <v>2004</v>
      </c>
      <c r="B27" s="163">
        <v>120</v>
      </c>
      <c r="C27" s="164" t="s">
        <v>13</v>
      </c>
      <c r="D27" s="190" t="s">
        <v>2086</v>
      </c>
      <c r="E27" s="165" t="s">
        <v>0</v>
      </c>
      <c r="F27" s="165" t="s">
        <v>2551</v>
      </c>
      <c r="I27" s="29"/>
    </row>
    <row r="28" spans="1:12" ht="50.1" customHeight="1" x14ac:dyDescent="0.45">
      <c r="A28" s="167" t="s">
        <v>61</v>
      </c>
      <c r="B28" s="163">
        <v>120</v>
      </c>
      <c r="C28" s="164" t="s">
        <v>13</v>
      </c>
      <c r="D28" s="164" t="s">
        <v>16</v>
      </c>
      <c r="E28" s="165" t="s">
        <v>0</v>
      </c>
      <c r="F28" s="165"/>
    </row>
    <row r="29" spans="1:12" ht="50.1" customHeight="1" x14ac:dyDescent="0.45">
      <c r="A29" s="167" t="s">
        <v>2949</v>
      </c>
      <c r="B29" s="163">
        <v>120</v>
      </c>
      <c r="C29" s="164" t="s">
        <v>13</v>
      </c>
      <c r="D29" s="164" t="s">
        <v>16</v>
      </c>
      <c r="E29" s="165" t="s">
        <v>0</v>
      </c>
      <c r="F29" s="165"/>
    </row>
    <row r="30" spans="1:12" ht="50.1" customHeight="1" x14ac:dyDescent="0.45">
      <c r="A30" s="167" t="s">
        <v>2950</v>
      </c>
      <c r="B30" s="163">
        <v>170</v>
      </c>
      <c r="C30" s="164" t="s">
        <v>11</v>
      </c>
      <c r="D30" s="164" t="s">
        <v>16</v>
      </c>
      <c r="E30" s="165" t="s">
        <v>5</v>
      </c>
      <c r="F30" s="165"/>
    </row>
    <row r="31" spans="1:12" ht="50.1" customHeight="1" x14ac:dyDescent="0.45">
      <c r="A31" s="177" t="s">
        <v>2952</v>
      </c>
      <c r="B31" s="163">
        <v>120</v>
      </c>
      <c r="C31" s="164" t="s">
        <v>13</v>
      </c>
      <c r="D31" s="164" t="s">
        <v>16</v>
      </c>
      <c r="E31" s="165" t="s">
        <v>0</v>
      </c>
      <c r="F31" s="165"/>
    </row>
    <row r="32" spans="1:12" ht="50.1" customHeight="1" x14ac:dyDescent="0.45">
      <c r="A32" s="177" t="s">
        <v>1412</v>
      </c>
      <c r="B32" s="163">
        <v>170</v>
      </c>
      <c r="C32" s="164" t="s">
        <v>11</v>
      </c>
      <c r="D32" s="190" t="s">
        <v>2086</v>
      </c>
      <c r="E32" s="165" t="s">
        <v>5</v>
      </c>
      <c r="F32" s="165" t="s">
        <v>2551</v>
      </c>
    </row>
    <row r="33" spans="1:6" ht="50.1" customHeight="1" x14ac:dyDescent="0.45">
      <c r="A33" s="177" t="s">
        <v>2953</v>
      </c>
      <c r="B33" s="163">
        <v>120</v>
      </c>
      <c r="C33" s="164" t="s">
        <v>13</v>
      </c>
      <c r="D33" s="164" t="s">
        <v>16</v>
      </c>
      <c r="E33" s="165" t="s">
        <v>0</v>
      </c>
      <c r="F33" s="165"/>
    </row>
    <row r="34" spans="1:6" ht="50.1" customHeight="1" x14ac:dyDescent="0.45">
      <c r="A34" s="177" t="s">
        <v>2954</v>
      </c>
      <c r="B34" s="163">
        <v>170</v>
      </c>
      <c r="C34" s="164" t="s">
        <v>11</v>
      </c>
      <c r="D34" s="164" t="s">
        <v>4</v>
      </c>
      <c r="E34" s="165" t="s">
        <v>5</v>
      </c>
      <c r="F34" s="165"/>
    </row>
    <row r="35" spans="1:6" ht="50.1" customHeight="1" x14ac:dyDescent="0.45">
      <c r="A35" s="177"/>
      <c r="B35" s="163"/>
      <c r="C35" s="164"/>
      <c r="D35" s="164"/>
      <c r="E35" s="165"/>
      <c r="F35" s="165"/>
    </row>
    <row r="36" spans="1:6" ht="50.1" customHeight="1" x14ac:dyDescent="0.45">
      <c r="A36" s="177"/>
      <c r="B36" s="163"/>
      <c r="C36" s="164"/>
      <c r="D36" s="164"/>
      <c r="E36" s="165"/>
      <c r="F36" s="165"/>
    </row>
    <row r="37" spans="1:6" ht="50.1" customHeight="1" x14ac:dyDescent="0.45">
      <c r="A37" s="177"/>
      <c r="B37" s="163"/>
      <c r="C37" s="164"/>
      <c r="D37" s="164"/>
      <c r="E37" s="165"/>
      <c r="F37" s="165"/>
    </row>
    <row r="38" spans="1:6" ht="50.1" customHeight="1" x14ac:dyDescent="0.45">
      <c r="A38" s="177"/>
      <c r="B38" s="163"/>
      <c r="C38" s="164"/>
      <c r="D38" s="164"/>
      <c r="E38" s="165"/>
      <c r="F38" s="165"/>
    </row>
    <row r="39" spans="1:6" ht="50.1" customHeight="1" x14ac:dyDescent="0.45">
      <c r="A39" s="177"/>
      <c r="B39" s="163"/>
      <c r="C39" s="164"/>
      <c r="D39" s="164"/>
      <c r="E39" s="165"/>
      <c r="F39" s="165"/>
    </row>
    <row r="40" spans="1:6" ht="50.1" customHeight="1" x14ac:dyDescent="0.45">
      <c r="A40" s="177"/>
      <c r="B40" s="163"/>
      <c r="C40" s="164"/>
      <c r="D40" s="164"/>
      <c r="E40" s="165"/>
      <c r="F40" s="165"/>
    </row>
    <row r="41" spans="1:6" ht="50.1" customHeight="1" x14ac:dyDescent="0.45">
      <c r="A41" s="177"/>
      <c r="B41" s="163"/>
      <c r="C41" s="164"/>
      <c r="D41" s="164"/>
      <c r="E41" s="165"/>
      <c r="F41" s="165"/>
    </row>
    <row r="42" spans="1:6" ht="50.1" customHeight="1" x14ac:dyDescent="0.45">
      <c r="A42" s="177"/>
      <c r="B42" s="163"/>
      <c r="C42" s="164"/>
      <c r="D42" s="164"/>
      <c r="E42" s="165"/>
      <c r="F42" s="165"/>
    </row>
    <row r="43" spans="1:6" ht="50.1" customHeight="1" x14ac:dyDescent="0.45">
      <c r="A43" s="177"/>
      <c r="B43" s="163"/>
      <c r="C43" s="164"/>
      <c r="D43" s="164"/>
      <c r="E43" s="165"/>
      <c r="F43" s="165"/>
    </row>
    <row r="44" spans="1:6" ht="50.1" customHeight="1" x14ac:dyDescent="0.45">
      <c r="A44" s="177"/>
      <c r="B44" s="163"/>
      <c r="C44" s="164"/>
      <c r="D44" s="164"/>
      <c r="E44" s="165"/>
      <c r="F44" s="165"/>
    </row>
    <row r="45" spans="1:6" ht="50.1" customHeight="1" x14ac:dyDescent="0.45">
      <c r="A45" s="167"/>
      <c r="B45" s="163"/>
      <c r="C45" s="164"/>
      <c r="D45" s="164"/>
      <c r="E45" s="165"/>
      <c r="F45" s="165"/>
    </row>
    <row r="46" spans="1:6" ht="50.1" customHeight="1" x14ac:dyDescent="0.45">
      <c r="A46" s="177"/>
      <c r="B46" s="163"/>
      <c r="C46" s="164"/>
      <c r="D46" s="164"/>
      <c r="E46" s="165"/>
      <c r="F46" s="165"/>
    </row>
    <row r="47" spans="1:6" ht="50.1" customHeight="1" x14ac:dyDescent="0.45">
      <c r="A47" s="167"/>
      <c r="B47" s="168"/>
      <c r="C47" s="164"/>
      <c r="D47" s="164"/>
      <c r="E47" s="165"/>
      <c r="F47" s="165"/>
    </row>
    <row r="48" spans="1:6" ht="50.1" customHeight="1" x14ac:dyDescent="0.45">
      <c r="A48" s="167"/>
      <c r="B48" s="163"/>
      <c r="C48" s="164"/>
      <c r="D48" s="164"/>
      <c r="E48" s="165"/>
      <c r="F48" s="165"/>
    </row>
    <row r="49" spans="1:6" ht="50.1" customHeight="1" x14ac:dyDescent="0.45">
      <c r="A49" s="167"/>
      <c r="B49" s="163"/>
      <c r="C49" s="164"/>
      <c r="D49" s="164"/>
      <c r="E49" s="165"/>
      <c r="F49" s="165"/>
    </row>
    <row r="50" spans="1:6" ht="50.1" customHeight="1" x14ac:dyDescent="0.45">
      <c r="A50" s="167"/>
      <c r="B50" s="163"/>
      <c r="C50" s="164"/>
      <c r="D50" s="164"/>
      <c r="E50" s="165"/>
      <c r="F50" s="165"/>
    </row>
    <row r="51" spans="1:6" ht="50.1" customHeight="1" x14ac:dyDescent="0.45">
      <c r="A51" s="167"/>
      <c r="B51" s="163"/>
      <c r="C51" s="164"/>
      <c r="D51" s="164"/>
      <c r="E51" s="165"/>
      <c r="F51" s="165"/>
    </row>
    <row r="52" spans="1:6" ht="50.1" customHeight="1" x14ac:dyDescent="0.45">
      <c r="A52" s="167"/>
      <c r="B52" s="163"/>
      <c r="C52" s="164"/>
      <c r="D52" s="164"/>
      <c r="E52" s="165"/>
      <c r="F52" s="165"/>
    </row>
    <row r="53" spans="1:6" ht="50.1" customHeight="1" x14ac:dyDescent="0.45">
      <c r="A53" s="167"/>
      <c r="B53" s="178"/>
      <c r="C53" s="166"/>
      <c r="D53" s="164"/>
      <c r="E53" s="165"/>
      <c r="F53" s="165"/>
    </row>
    <row r="54" spans="1:6" ht="50.1" customHeight="1" x14ac:dyDescent="0.25">
      <c r="A54" s="179" t="s">
        <v>10</v>
      </c>
      <c r="B54" s="179">
        <f>COUNTIF($C$3:$C$53,H1)</f>
        <v>0</v>
      </c>
      <c r="C54" s="180">
        <f>SUMIF($C$3:$C$53,H1,$B$3:$B$53)</f>
        <v>0</v>
      </c>
      <c r="D54" s="179"/>
      <c r="E54" s="179" t="s">
        <v>19</v>
      </c>
      <c r="F54" s="180">
        <f>SUMIF($D$3:$D$53,I1,$B$3:$B$53)</f>
        <v>3161</v>
      </c>
    </row>
    <row r="55" spans="1:6" ht="50.1" customHeight="1" x14ac:dyDescent="0.25">
      <c r="A55" s="181" t="s">
        <v>11</v>
      </c>
      <c r="B55" s="181">
        <f>COUNTIF($C$3:$C$53,H2)</f>
        <v>19</v>
      </c>
      <c r="C55" s="182">
        <f>SUMIF($C$3:$C$53,H2,$B$3:$B$53)</f>
        <v>3221</v>
      </c>
      <c r="D55" s="181"/>
      <c r="E55" s="181" t="s">
        <v>18</v>
      </c>
      <c r="F55" s="182">
        <f>SUMIF($D$3:$D$45,I2,$B$3:$B$45)</f>
        <v>700</v>
      </c>
    </row>
    <row r="56" spans="1:6" ht="50.1" customHeight="1" x14ac:dyDescent="0.35">
      <c r="A56" s="181" t="s">
        <v>29</v>
      </c>
      <c r="B56" s="181">
        <f>COUNTIF($C$3:$C$53,H3)</f>
        <v>13</v>
      </c>
      <c r="C56" s="182">
        <f>SUMIF($C$3:$C$53,H3,$B$3:$B$53)</f>
        <v>1560</v>
      </c>
      <c r="D56" s="181"/>
      <c r="E56" s="183" t="s">
        <v>27</v>
      </c>
      <c r="F56" s="182">
        <f>SUMIF($D$3:$D$45,I4,$B$3:$B$45)</f>
        <v>0</v>
      </c>
    </row>
    <row r="57" spans="1:6" ht="50.1" customHeight="1" x14ac:dyDescent="0.25">
      <c r="A57" s="181" t="s">
        <v>8</v>
      </c>
      <c r="B57" s="181">
        <f>COUNTIF($C$3:$C$53,H4)</f>
        <v>0</v>
      </c>
      <c r="C57" s="182">
        <f>SUMIF($C$3:$C$53,H4,$B$3:$B$53)</f>
        <v>0</v>
      </c>
      <c r="D57" s="181"/>
      <c r="E57" s="181" t="s">
        <v>21</v>
      </c>
      <c r="F57" s="182">
        <f>SUM(B56*140-C56+B57*120)</f>
        <v>260</v>
      </c>
    </row>
    <row r="58" spans="1:6" ht="50.1" customHeight="1" x14ac:dyDescent="0.25">
      <c r="A58" s="181" t="s">
        <v>7</v>
      </c>
      <c r="B58" s="181">
        <f>COUNTIF($C$3:$C$53,H5)</f>
        <v>0</v>
      </c>
      <c r="C58" s="182">
        <f>SUMIF($C$3:$C$53,H5,$B$3:$B$53)</f>
        <v>0</v>
      </c>
      <c r="D58" s="181"/>
      <c r="E58" s="181" t="s">
        <v>20</v>
      </c>
      <c r="F58" s="182">
        <f>SUM(F55+F57)</f>
        <v>960</v>
      </c>
    </row>
    <row r="59" spans="1:6" ht="50.1" customHeight="1" x14ac:dyDescent="0.35">
      <c r="A59" s="184" t="s">
        <v>23</v>
      </c>
      <c r="B59" s="184">
        <f>SUM(B54:B58)</f>
        <v>32</v>
      </c>
      <c r="C59" s="185">
        <f>SUM(C54:C58)</f>
        <v>4781</v>
      </c>
      <c r="D59" s="184"/>
      <c r="E59" s="186" t="s">
        <v>30</v>
      </c>
      <c r="F59" s="187">
        <f>SUM(C59+F57)</f>
        <v>5041</v>
      </c>
    </row>
    <row r="60" spans="1:6" ht="50.1" customHeight="1" x14ac:dyDescent="0.35">
      <c r="A60" s="181" t="s">
        <v>25</v>
      </c>
      <c r="B60" s="184">
        <f>COUNTIF($E$3:$E$53,H6)</f>
        <v>14</v>
      </c>
      <c r="C60" s="306"/>
      <c r="D60" s="306"/>
      <c r="E60" s="306"/>
      <c r="F60" s="306"/>
    </row>
    <row r="61" spans="1:6" ht="50.1" customHeight="1" x14ac:dyDescent="0.35">
      <c r="A61" s="181" t="s">
        <v>31</v>
      </c>
      <c r="B61" s="184">
        <f>COUNTIF(E3:E53,#REF!)</f>
        <v>0</v>
      </c>
      <c r="C61" s="306"/>
      <c r="D61" s="306"/>
      <c r="E61" s="306"/>
      <c r="F61" s="306"/>
    </row>
    <row r="62" spans="1:6" ht="50.1" customHeight="1" x14ac:dyDescent="0.35">
      <c r="A62" s="181" t="s">
        <v>33</v>
      </c>
      <c r="B62" s="184">
        <f>COUNTIF(E3:E53,H8)</f>
        <v>0</v>
      </c>
      <c r="C62" s="306"/>
      <c r="D62" s="306"/>
      <c r="E62" s="306"/>
      <c r="F62" s="306"/>
    </row>
    <row r="63" spans="1:6" ht="50.1" customHeight="1" x14ac:dyDescent="0.35">
      <c r="A63" s="181" t="s">
        <v>24</v>
      </c>
      <c r="B63" s="184">
        <f>COUNTIF($E$3:$E$53,H7)</f>
        <v>10</v>
      </c>
      <c r="C63" s="306"/>
      <c r="D63" s="306"/>
      <c r="E63" s="306"/>
      <c r="F63" s="306"/>
    </row>
    <row r="64" spans="1:6" ht="50.1" customHeight="1" x14ac:dyDescent="0.35">
      <c r="A64" s="181" t="s">
        <v>26</v>
      </c>
      <c r="B64" s="184">
        <f>COUNTIF($E$3:$E$53,H9)</f>
        <v>8</v>
      </c>
      <c r="C64" s="306"/>
      <c r="D64" s="306"/>
      <c r="E64" s="306"/>
      <c r="F64" s="306"/>
    </row>
    <row r="65" spans="1:6" x14ac:dyDescent="0.25">
      <c r="A65" s="29"/>
      <c r="B65" s="29"/>
      <c r="C65" s="29"/>
      <c r="D65" s="29"/>
      <c r="E65" s="34"/>
      <c r="F65" s="34"/>
    </row>
    <row r="90" spans="6:6" x14ac:dyDescent="0.25">
      <c r="F90" s="1" t="s">
        <v>387</v>
      </c>
    </row>
  </sheetData>
  <mergeCells count="3">
    <mergeCell ref="A1:D1"/>
    <mergeCell ref="E1:F1"/>
    <mergeCell ref="C60:F64"/>
  </mergeCells>
  <dataValidations count="3">
    <dataValidation type="list" allowBlank="1" showInputMessage="1" showErrorMessage="1" sqref="C3:C53">
      <formula1>$H$1:$H$5</formula1>
    </dataValidation>
    <dataValidation type="list" allowBlank="1" showInputMessage="1" showErrorMessage="1" sqref="D3:D53">
      <formula1>$I$1:$I$5</formula1>
    </dataValidation>
    <dataValidation type="list" allowBlank="1" showInputMessage="1" showErrorMessage="1" sqref="E3:E53">
      <formula1>$H$6:$H$9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2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179</vt:i4>
      </vt:variant>
    </vt:vector>
  </HeadingPairs>
  <TitlesOfParts>
    <vt:vector size="179" baseType="lpstr">
      <vt:lpstr>20 09 2018</vt:lpstr>
      <vt:lpstr>25 09 2018</vt:lpstr>
      <vt:lpstr>04 10 2018</vt:lpstr>
      <vt:lpstr>16 10 2018</vt:lpstr>
      <vt:lpstr>30 10 2018</vt:lpstr>
      <vt:lpstr>22 11 2018</vt:lpstr>
      <vt:lpstr>04 12 2018</vt:lpstr>
      <vt:lpstr>17 12 2018</vt:lpstr>
      <vt:lpstr>27 12 2018</vt:lpstr>
      <vt:lpstr>08 01 2019</vt:lpstr>
      <vt:lpstr>22 01 2019</vt:lpstr>
      <vt:lpstr>28 01 2019</vt:lpstr>
      <vt:lpstr>05 02 2018</vt:lpstr>
      <vt:lpstr>19 02 2019</vt:lpstr>
      <vt:lpstr>07 03 2019</vt:lpstr>
      <vt:lpstr>19 03 2019</vt:lpstr>
      <vt:lpstr>09 04 2019</vt:lpstr>
      <vt:lpstr>23 04 2019</vt:lpstr>
      <vt:lpstr>07 05 2019</vt:lpstr>
      <vt:lpstr>18 05 2019</vt:lpstr>
      <vt:lpstr>28 05 2019</vt:lpstr>
      <vt:lpstr>04 06 2019</vt:lpstr>
      <vt:lpstr>30 07 2019</vt:lpstr>
      <vt:lpstr>06 08 2019</vt:lpstr>
      <vt:lpstr>21 01 2020</vt:lpstr>
      <vt:lpstr>04 02 2020</vt:lpstr>
      <vt:lpstr>13 02 2020</vt:lpstr>
      <vt:lpstr>27 02 2020</vt:lpstr>
      <vt:lpstr>10 03 2020</vt:lpstr>
      <vt:lpstr>19 03 2020</vt:lpstr>
      <vt:lpstr>07 05 2020</vt:lpstr>
      <vt:lpstr>14 05 2020</vt:lpstr>
      <vt:lpstr>26 05 2020</vt:lpstr>
      <vt:lpstr>04 06 2020</vt:lpstr>
      <vt:lpstr>18 06 2020</vt:lpstr>
      <vt:lpstr>30 06 2020</vt:lpstr>
      <vt:lpstr>09 07 2020</vt:lpstr>
      <vt:lpstr>21 07 2020</vt:lpstr>
      <vt:lpstr>30 07 2020</vt:lpstr>
      <vt:lpstr>04 08 2020</vt:lpstr>
      <vt:lpstr>11 8 2020</vt:lpstr>
      <vt:lpstr>20 08 2020</vt:lpstr>
      <vt:lpstr>25 08 2020</vt:lpstr>
      <vt:lpstr>03 09 2020</vt:lpstr>
      <vt:lpstr>10 09 2020</vt:lpstr>
      <vt:lpstr>29 09 2020</vt:lpstr>
      <vt:lpstr>06 10 2020</vt:lpstr>
      <vt:lpstr>15 10 2020</vt:lpstr>
      <vt:lpstr>29 10 2020</vt:lpstr>
      <vt:lpstr>05 11 2020</vt:lpstr>
      <vt:lpstr>12 11 2020</vt:lpstr>
      <vt:lpstr>24 11 2020</vt:lpstr>
      <vt:lpstr>08 12 2020</vt:lpstr>
      <vt:lpstr>22 12 2020</vt:lpstr>
      <vt:lpstr>12 01 2021</vt:lpstr>
      <vt:lpstr>26 01 2021</vt:lpstr>
      <vt:lpstr>09 02 2021</vt:lpstr>
      <vt:lpstr>18 02 2021</vt:lpstr>
      <vt:lpstr>02 03 2021</vt:lpstr>
      <vt:lpstr>18 03 2021</vt:lpstr>
      <vt:lpstr>09 04 2021</vt:lpstr>
      <vt:lpstr>22 04 2021</vt:lpstr>
      <vt:lpstr>04 05 2021</vt:lpstr>
      <vt:lpstr>25 05 2021</vt:lpstr>
      <vt:lpstr>08 06 2021</vt:lpstr>
      <vt:lpstr>17 06 2021</vt:lpstr>
      <vt:lpstr>29 06 2021</vt:lpstr>
      <vt:lpstr>06 07 2021</vt:lpstr>
      <vt:lpstr>15 07 2021</vt:lpstr>
      <vt:lpstr>29 07 2021</vt:lpstr>
      <vt:lpstr>10 08 2021</vt:lpstr>
      <vt:lpstr>19 08 2021</vt:lpstr>
      <vt:lpstr>31 08 2021</vt:lpstr>
      <vt:lpstr>14 09 2021</vt:lpstr>
      <vt:lpstr>28 09 2021</vt:lpstr>
      <vt:lpstr>08 10 2021</vt:lpstr>
      <vt:lpstr>26 10 2021</vt:lpstr>
      <vt:lpstr>09 11 2021</vt:lpstr>
      <vt:lpstr>18 11 2021</vt:lpstr>
      <vt:lpstr>30 11 2021</vt:lpstr>
      <vt:lpstr>09 12 2021</vt:lpstr>
      <vt:lpstr>17 02 2022</vt:lpstr>
      <vt:lpstr>10 03 2022</vt:lpstr>
      <vt:lpstr>24 03 2022</vt:lpstr>
      <vt:lpstr>31 03 2022</vt:lpstr>
      <vt:lpstr>07 04 2022</vt:lpstr>
      <vt:lpstr>19 04 2022</vt:lpstr>
      <vt:lpstr>28 04 2022</vt:lpstr>
      <vt:lpstr>05 05 2022</vt:lpstr>
      <vt:lpstr>17 05 2022</vt:lpstr>
      <vt:lpstr>26 05 2022</vt:lpstr>
      <vt:lpstr>07 06 2022</vt:lpstr>
      <vt:lpstr>21 06 2022</vt:lpstr>
      <vt:lpstr>30 06 2022</vt:lpstr>
      <vt:lpstr>07 07 2022</vt:lpstr>
      <vt:lpstr>19 07 2022 </vt:lpstr>
      <vt:lpstr>28 07 2022</vt:lpstr>
      <vt:lpstr>04 08 2022</vt:lpstr>
      <vt:lpstr>18 08 2022</vt:lpstr>
      <vt:lpstr>30 08 2022</vt:lpstr>
      <vt:lpstr>06 09 2022</vt:lpstr>
      <vt:lpstr>13 09 2022</vt:lpstr>
      <vt:lpstr>04 10 2022</vt:lpstr>
      <vt:lpstr>25 10 2022</vt:lpstr>
      <vt:lpstr>08 11 2022</vt:lpstr>
      <vt:lpstr>17 11 2022</vt:lpstr>
      <vt:lpstr>25 11 2022</vt:lpstr>
      <vt:lpstr>13 12 2022 </vt:lpstr>
      <vt:lpstr>27 12 2022</vt:lpstr>
      <vt:lpstr>10 01 2023</vt:lpstr>
      <vt:lpstr>17 01 2023</vt:lpstr>
      <vt:lpstr>31 01 2023</vt:lpstr>
      <vt:lpstr>07 02 2023</vt:lpstr>
      <vt:lpstr>14 02 2023 </vt:lpstr>
      <vt:lpstr>28 02 2023 </vt:lpstr>
      <vt:lpstr>14 03 2023</vt:lpstr>
      <vt:lpstr>21 03 2023</vt:lpstr>
      <vt:lpstr>28 03 2023</vt:lpstr>
      <vt:lpstr>04 04 2023</vt:lpstr>
      <vt:lpstr>18 04 2023</vt:lpstr>
      <vt:lpstr>04 05 2023 </vt:lpstr>
      <vt:lpstr>16 05 2023  </vt:lpstr>
      <vt:lpstr>30 05 2023   </vt:lpstr>
      <vt:lpstr>06 06 2023</vt:lpstr>
      <vt:lpstr>13 06 2023</vt:lpstr>
      <vt:lpstr>27 06 2023</vt:lpstr>
      <vt:lpstr>04 07 2023</vt:lpstr>
      <vt:lpstr>11 07 2023</vt:lpstr>
      <vt:lpstr>25 07 2023 </vt:lpstr>
      <vt:lpstr>01 08 2023</vt:lpstr>
      <vt:lpstr>08 08 2023</vt:lpstr>
      <vt:lpstr>15 08 2023</vt:lpstr>
      <vt:lpstr>29 08 2023</vt:lpstr>
      <vt:lpstr>05 09 2023</vt:lpstr>
      <vt:lpstr>12 09 2023 </vt:lpstr>
      <vt:lpstr>19 09 2023</vt:lpstr>
      <vt:lpstr>03 10 2023</vt:lpstr>
      <vt:lpstr>17 10 2023</vt:lpstr>
      <vt:lpstr>31 10 2023</vt:lpstr>
      <vt:lpstr>07 11 2023</vt:lpstr>
      <vt:lpstr>21 11 2023</vt:lpstr>
      <vt:lpstr>05 12 2023</vt:lpstr>
      <vt:lpstr>12 12 2023</vt:lpstr>
      <vt:lpstr>26 12 2023</vt:lpstr>
      <vt:lpstr>09 01 2024</vt:lpstr>
      <vt:lpstr>23 01 2024</vt:lpstr>
      <vt:lpstr>06 02 2024</vt:lpstr>
      <vt:lpstr>27 02 2024</vt:lpstr>
      <vt:lpstr>05 03 2024</vt:lpstr>
      <vt:lpstr>12 03 2024</vt:lpstr>
      <vt:lpstr>26 03 2024 </vt:lpstr>
      <vt:lpstr>09 04 2024</vt:lpstr>
      <vt:lpstr>23 04 2024</vt:lpstr>
      <vt:lpstr>07 05 2024</vt:lpstr>
      <vt:lpstr>21 05 2024</vt:lpstr>
      <vt:lpstr>04 06 2024</vt:lpstr>
      <vt:lpstr>18 06 2024</vt:lpstr>
      <vt:lpstr>25 06 2024</vt:lpstr>
      <vt:lpstr>09 07 2024</vt:lpstr>
      <vt:lpstr>23 07 2024</vt:lpstr>
      <vt:lpstr>06 08 2024</vt:lpstr>
      <vt:lpstr>20 08 2024</vt:lpstr>
      <vt:lpstr>30 08 2024</vt:lpstr>
      <vt:lpstr>03 09 2024</vt:lpstr>
      <vt:lpstr>10 09 2024</vt:lpstr>
      <vt:lpstr>24 09 2024</vt:lpstr>
      <vt:lpstr>01 10 2024</vt:lpstr>
      <vt:lpstr>08 10 2024</vt:lpstr>
      <vt:lpstr>29 10 2024</vt:lpstr>
      <vt:lpstr>12 11 2024</vt:lpstr>
      <vt:lpstr>26 11 2024</vt:lpstr>
      <vt:lpstr>10 12 2024</vt:lpstr>
      <vt:lpstr>17 12 2024</vt:lpstr>
      <vt:lpstr>09 01 2025</vt:lpstr>
      <vt:lpstr>21 01 2025</vt:lpstr>
      <vt:lpstr>28 01 2025</vt:lpstr>
      <vt:lpstr>11 02 2025</vt:lpstr>
      <vt:lpstr>25 02 2025</vt:lpstr>
      <vt:lpstr>11 03 2025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Micro01</dc:creator>
  <cp:lastModifiedBy>User</cp:lastModifiedBy>
  <cp:lastPrinted>2025-03-11T20:57:58Z</cp:lastPrinted>
  <dcterms:created xsi:type="dcterms:W3CDTF">2014-03-25T11:12:35Z</dcterms:created>
  <dcterms:modified xsi:type="dcterms:W3CDTF">2025-03-11T21:10:20Z</dcterms:modified>
</cp:coreProperties>
</file>