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1_In_Progress\2. beta-ketoimenat\Таблицы\"/>
    </mc:Choice>
  </mc:AlternateContent>
  <xr:revisionPtr revIDLastSave="0" documentId="13_ncr:1_{953DDC08-AA41-4F5E-AAB6-54CDE4562128}" xr6:coauthVersionLast="47" xr6:coauthVersionMax="47" xr10:uidLastSave="{00000000-0000-0000-0000-000000000000}"/>
  <bookViews>
    <workbookView xWindow="29235" yWindow="4755" windowWidth="15300" windowHeight="108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5" i="1"/>
  <c r="J6" i="1"/>
  <c r="J3" i="1"/>
  <c r="J4" i="1"/>
  <c r="Q6" i="1" l="1"/>
  <c r="Q2" i="1"/>
  <c r="Q5" i="1"/>
  <c r="Q4" i="1"/>
  <c r="P6" i="1"/>
  <c r="P5" i="1"/>
  <c r="P2" i="1"/>
  <c r="P4" i="1"/>
  <c r="O6" i="1"/>
  <c r="O4" i="1"/>
  <c r="O2" i="1"/>
  <c r="O5" i="1"/>
  <c r="N6" i="1"/>
  <c r="N5" i="1"/>
  <c r="N4" i="1"/>
  <c r="N2" i="1"/>
</calcChain>
</file>

<file path=xl/sharedStrings.xml><?xml version="1.0" encoding="utf-8"?>
<sst xmlns="http://schemas.openxmlformats.org/spreadsheetml/2006/main" count="19" uniqueCount="19">
  <si>
    <t>VI 1 ОРБ</t>
  </si>
  <si>
    <t>VI 2 ОРБ</t>
  </si>
  <si>
    <t>VII 1 орб</t>
  </si>
  <si>
    <t>VII 2 орб</t>
  </si>
  <si>
    <t>S</t>
  </si>
  <si>
    <t>N</t>
  </si>
  <si>
    <t>O</t>
  </si>
  <si>
    <t>C</t>
  </si>
  <si>
    <t>H</t>
  </si>
  <si>
    <t>H 1s 13.6</t>
  </si>
  <si>
    <t>O 2p 14.2</t>
  </si>
  <si>
    <t>C 2p 9.0</t>
  </si>
  <si>
    <t>C 2s 17.6</t>
  </si>
  <si>
    <t>S 3p 8.3</t>
  </si>
  <si>
    <t>Площадь теор</t>
  </si>
  <si>
    <t xml:space="preserve">Площадь гаусс </t>
  </si>
  <si>
    <t>VI . HS_Hac</t>
  </si>
  <si>
    <t>II. Acac</t>
  </si>
  <si>
    <t>I. Hmal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</si>
</sst>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71FD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zoomScaleNormal="100" workbookViewId="0">
      <selection activeCell="E2" sqref="E2"/>
    </sheetView>
  </sheetViews>
  <sheetFormatPr defaultRowHeight="15" x14ac:dyDescent="0.25"/>
  <cols>
    <col min="10" max="10" width="14.140625" bestFit="1" customWidth="1"/>
    <col min="11" max="11" width="14.7109375" bestFit="1" customWidth="1"/>
  </cols>
  <sheetData>
    <row r="1" spans="1:17" x14ac:dyDescent="0.25">
      <c r="A1" s="1"/>
      <c r="B1" s="1"/>
      <c r="E1" s="8" t="s">
        <v>18</v>
      </c>
      <c r="F1" s="8"/>
      <c r="G1" s="8"/>
      <c r="H1" s="8"/>
      <c r="I1" s="8"/>
      <c r="J1" t="s">
        <v>14</v>
      </c>
      <c r="K1" t="s">
        <v>15</v>
      </c>
      <c r="N1" t="s">
        <v>0</v>
      </c>
      <c r="O1" t="s">
        <v>1</v>
      </c>
      <c r="P1" t="s">
        <v>2</v>
      </c>
      <c r="Q1" t="s">
        <v>3</v>
      </c>
    </row>
    <row r="2" spans="1:17" x14ac:dyDescent="0.25">
      <c r="E2" s="2" t="s">
        <v>4</v>
      </c>
      <c r="F2" s="3" t="s">
        <v>5</v>
      </c>
      <c r="G2" s="4" t="s">
        <v>6</v>
      </c>
      <c r="H2" s="5" t="s">
        <v>7</v>
      </c>
      <c r="I2" s="6" t="s">
        <v>8</v>
      </c>
      <c r="N2">
        <f>42*B3</f>
        <v>257.37599999999998</v>
      </c>
      <c r="O2">
        <f>26*B3</f>
        <v>159.328</v>
      </c>
      <c r="P2">
        <f>8*B3</f>
        <v>49.024000000000001</v>
      </c>
      <c r="Q2">
        <f>44*B3</f>
        <v>269.63200000000001</v>
      </c>
    </row>
    <row r="3" spans="1:17" x14ac:dyDescent="0.25">
      <c r="A3" s="1" t="s">
        <v>11</v>
      </c>
      <c r="B3" s="1">
        <v>6.1280000000000001</v>
      </c>
      <c r="D3" s="7">
        <v>9.74</v>
      </c>
      <c r="G3" s="10">
        <v>34</v>
      </c>
      <c r="H3" s="10">
        <v>65</v>
      </c>
      <c r="I3" s="10">
        <v>1</v>
      </c>
      <c r="J3" s="10">
        <f>SUM(G3*$B$6)+H3*$B$3+I3*$B$7</f>
        <v>762.98799999999994</v>
      </c>
      <c r="K3" s="10">
        <v>0.11</v>
      </c>
    </row>
    <row r="4" spans="1:17" x14ac:dyDescent="0.25">
      <c r="A4" s="1" t="s">
        <v>12</v>
      </c>
      <c r="B4" s="1">
        <v>1.23</v>
      </c>
      <c r="D4" s="7">
        <v>10.167</v>
      </c>
      <c r="G4" s="10">
        <v>68</v>
      </c>
      <c r="H4" s="10">
        <v>19</v>
      </c>
      <c r="I4" s="10">
        <v>13</v>
      </c>
      <c r="J4" s="10">
        <f>SUM(G4*$B$6)+H4*$B$3+I4*$B$7</f>
        <v>866.53599999999994</v>
      </c>
      <c r="K4" s="10">
        <v>0.15</v>
      </c>
      <c r="N4">
        <f>49*B5</f>
        <v>212.17000000000002</v>
      </c>
      <c r="O4">
        <f>10*B5</f>
        <v>43.3</v>
      </c>
      <c r="P4">
        <f>82*B5</f>
        <v>355.06</v>
      </c>
      <c r="Q4">
        <f>44*B5</f>
        <v>190.52</v>
      </c>
    </row>
    <row r="5" spans="1:17" x14ac:dyDescent="0.25">
      <c r="A5" s="1" t="s">
        <v>13</v>
      </c>
      <c r="B5" s="1">
        <v>4.33</v>
      </c>
      <c r="D5" s="7">
        <v>13.404999999999999</v>
      </c>
      <c r="G5" s="10">
        <v>55</v>
      </c>
      <c r="H5" s="10">
        <v>29</v>
      </c>
      <c r="I5" s="10">
        <v>16</v>
      </c>
      <c r="J5" s="10">
        <f>SUM(G5*$B$6)+H5*$B$3+I5*$B$7</f>
        <v>794.77</v>
      </c>
      <c r="K5" s="9">
        <v>0.36</v>
      </c>
      <c r="N5">
        <f>7*B6</f>
        <v>74.69</v>
      </c>
      <c r="O5">
        <f>59*B6</f>
        <v>629.53</v>
      </c>
      <c r="P5">
        <f>6*B6</f>
        <v>64.02</v>
      </c>
      <c r="Q5">
        <f>8*B6</f>
        <v>85.36</v>
      </c>
    </row>
    <row r="6" spans="1:17" x14ac:dyDescent="0.25">
      <c r="A6" s="1" t="s">
        <v>10</v>
      </c>
      <c r="B6" s="1">
        <v>10.67</v>
      </c>
      <c r="D6" s="7">
        <v>13.574999999999999</v>
      </c>
      <c r="G6" s="10">
        <v>69</v>
      </c>
      <c r="H6" s="10">
        <v>31</v>
      </c>
      <c r="I6" s="10">
        <v>0</v>
      </c>
      <c r="J6" s="10">
        <f>SUM(G6*$B$6)+H6*$B$3+I6*$B$7</f>
        <v>926.19800000000009</v>
      </c>
      <c r="K6" s="9"/>
      <c r="N6">
        <f>SUM(N2:N5)</f>
        <v>544.23599999999999</v>
      </c>
      <c r="O6">
        <f>SUM(O2:O5)</f>
        <v>832.1579999999999</v>
      </c>
      <c r="P6">
        <f>SUM(P2:P5)</f>
        <v>468.10399999999998</v>
      </c>
      <c r="Q6">
        <f>SUM(Q2:Q5)</f>
        <v>545.51200000000006</v>
      </c>
    </row>
    <row r="7" spans="1:17" x14ac:dyDescent="0.25">
      <c r="A7" s="1" t="s">
        <v>9</v>
      </c>
      <c r="B7">
        <v>1.8879999999999999</v>
      </c>
      <c r="E7" s="8" t="s">
        <v>17</v>
      </c>
      <c r="F7" s="8"/>
      <c r="G7" s="8"/>
      <c r="H7" s="8"/>
      <c r="I7" s="8"/>
      <c r="J7" s="10"/>
    </row>
    <row r="8" spans="1:17" x14ac:dyDescent="0.25">
      <c r="D8" s="7">
        <v>9.2200000000000006</v>
      </c>
      <c r="G8" s="10">
        <v>30</v>
      </c>
      <c r="H8" s="10">
        <v>67</v>
      </c>
      <c r="I8" s="10">
        <v>3</v>
      </c>
      <c r="J8" s="10">
        <f t="shared" ref="J7:J10" si="0">SUM(G8*$B$6)+H8*$B$3+I8*$B$7</f>
        <v>736.34</v>
      </c>
      <c r="K8" s="10">
        <v>0.13</v>
      </c>
    </row>
    <row r="9" spans="1:17" x14ac:dyDescent="0.25">
      <c r="D9" s="11">
        <v>9.86</v>
      </c>
      <c r="G9" s="9">
        <v>67</v>
      </c>
      <c r="H9" s="9">
        <v>29</v>
      </c>
      <c r="I9" s="9">
        <v>4</v>
      </c>
      <c r="J9" s="9">
        <f t="shared" si="0"/>
        <v>900.154</v>
      </c>
      <c r="K9" s="10">
        <v>0.06</v>
      </c>
    </row>
    <row r="10" spans="1:17" x14ac:dyDescent="0.25">
      <c r="D10" s="11"/>
      <c r="G10" s="9"/>
      <c r="H10" s="9"/>
      <c r="I10" s="9"/>
      <c r="J10" s="9"/>
      <c r="K10" s="10">
        <v>0.15</v>
      </c>
    </row>
    <row r="11" spans="1:17" x14ac:dyDescent="0.25">
      <c r="E11" s="8" t="s">
        <v>16</v>
      </c>
      <c r="F11" s="8"/>
      <c r="G11" s="8"/>
      <c r="H11" s="8"/>
      <c r="I11" s="8"/>
    </row>
  </sheetData>
  <mergeCells count="9">
    <mergeCell ref="D9:D10"/>
    <mergeCell ref="J9:J10"/>
    <mergeCell ref="E11:I11"/>
    <mergeCell ref="K5:K6"/>
    <mergeCell ref="E1:I1"/>
    <mergeCell ref="E7:I7"/>
    <mergeCell ref="G9:G10"/>
    <mergeCell ref="H9:H10"/>
    <mergeCell ref="I9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Samoylov</dc:creator>
  <cp:lastModifiedBy>Samoylov</cp:lastModifiedBy>
  <dcterms:created xsi:type="dcterms:W3CDTF">2015-06-05T18:19:34Z</dcterms:created>
  <dcterms:modified xsi:type="dcterms:W3CDTF">2021-11-22T16:45:09Z</dcterms:modified>
</cp:coreProperties>
</file>