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MS_EXCEL_ARC\"/>
    </mc:Choice>
  </mc:AlternateContent>
  <xr:revisionPtr revIDLastSave="0" documentId="13_ncr:1_{CF884A6B-5333-489A-BD88-58D525E5B2EC}" xr6:coauthVersionLast="47" xr6:coauthVersionMax="47" xr10:uidLastSave="{00000000-0000-0000-0000-000000000000}"/>
  <bookViews>
    <workbookView xWindow="-110" yWindow="-110" windowWidth="19420" windowHeight="10300" xr2:uid="{D04AF5A1-4C1E-41E6-97D9-08D23157A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" l="1"/>
  <c r="Q58" i="1"/>
  <c r="P58" i="1"/>
  <c r="O58" i="1"/>
  <c r="N58" i="1"/>
  <c r="M58" i="1"/>
  <c r="L58" i="1"/>
  <c r="M46" i="1"/>
  <c r="L44" i="1"/>
  <c r="R31" i="1"/>
  <c r="Q31" i="1"/>
  <c r="P31" i="1"/>
  <c r="N31" i="1"/>
  <c r="M31" i="1"/>
  <c r="L31" i="1"/>
  <c r="S7" i="1"/>
  <c r="S6" i="1"/>
  <c r="S5" i="1"/>
  <c r="R5" i="1"/>
  <c r="P7" i="1"/>
  <c r="P6" i="1"/>
  <c r="N7" i="1"/>
  <c r="N8" i="1"/>
  <c r="N9" i="1"/>
  <c r="N10" i="1"/>
  <c r="N6" i="1"/>
  <c r="F16" i="1"/>
  <c r="G16" i="1"/>
  <c r="H16" i="1"/>
  <c r="I16" i="1"/>
  <c r="J16" i="1"/>
  <c r="K16" i="1"/>
  <c r="L16" i="1"/>
  <c r="F14" i="1"/>
  <c r="G14" i="1"/>
  <c r="H14" i="1"/>
  <c r="I14" i="1"/>
  <c r="J14" i="1"/>
  <c r="E14" i="1"/>
  <c r="L7" i="1"/>
  <c r="L8" i="1"/>
  <c r="L9" i="1"/>
  <c r="L10" i="1"/>
  <c r="L6" i="1"/>
  <c r="K7" i="1"/>
  <c r="K8" i="1"/>
  <c r="K9" i="1"/>
  <c r="K10" i="1"/>
  <c r="K6" i="1"/>
  <c r="J7" i="1"/>
  <c r="J8" i="1"/>
  <c r="J9" i="1"/>
  <c r="J10" i="1"/>
  <c r="J6" i="1"/>
</calcChain>
</file>

<file path=xl/sharedStrings.xml><?xml version="1.0" encoding="utf-8"?>
<sst xmlns="http://schemas.openxmlformats.org/spreadsheetml/2006/main" count="105" uniqueCount="70">
  <si>
    <t>DELL</t>
  </si>
  <si>
    <t>HP</t>
  </si>
  <si>
    <t>APPLE</t>
  </si>
  <si>
    <t>LENOVO</t>
  </si>
  <si>
    <t>ASUS</t>
  </si>
  <si>
    <t>SHOPNAME</t>
  </si>
  <si>
    <t>SHOP1</t>
  </si>
  <si>
    <t>SHOP2</t>
  </si>
  <si>
    <t>SHOP3</t>
  </si>
  <si>
    <t>SHOP4</t>
  </si>
  <si>
    <t>SHOP5</t>
  </si>
  <si>
    <t>TOTAL</t>
  </si>
  <si>
    <t>IF CON</t>
  </si>
  <si>
    <t>multiple condition</t>
  </si>
  <si>
    <t>avg</t>
  </si>
  <si>
    <t>&lt;19000</t>
  </si>
  <si>
    <t>a</t>
  </si>
  <si>
    <t>&lt;20000</t>
  </si>
  <si>
    <t>b</t>
  </si>
  <si>
    <t>c</t>
  </si>
  <si>
    <t>d</t>
  </si>
  <si>
    <t>&lt;25000</t>
  </si>
  <si>
    <t>&gt;22000</t>
  </si>
  <si>
    <t xml:space="preserve">countif </t>
  </si>
  <si>
    <t>count if</t>
  </si>
  <si>
    <t>SUMIF</t>
  </si>
  <si>
    <t>AVGIF</t>
  </si>
  <si>
    <t>COUNTIFS</t>
  </si>
  <si>
    <t>sumifs</t>
  </si>
  <si>
    <t>example2</t>
  </si>
  <si>
    <t xml:space="preserve">NAME </t>
  </si>
  <si>
    <t xml:space="preserve">ITEM </t>
  </si>
  <si>
    <t>AMOUNT</t>
  </si>
  <si>
    <t>ANKIT JHA</t>
  </si>
  <si>
    <t>ROHIT GUPTA</t>
  </si>
  <si>
    <t>ANIL BAJAJ</t>
  </si>
  <si>
    <t>AMAN SINGH</t>
  </si>
  <si>
    <t>RAGHAV YADAV</t>
  </si>
  <si>
    <t>UMESH MISHRA</t>
  </si>
  <si>
    <t>SHIVANI RAWAT</t>
  </si>
  <si>
    <t>AMAR MEENA</t>
  </si>
  <si>
    <t>ANIL PRAJAPATI</t>
  </si>
  <si>
    <t>HDD</t>
  </si>
  <si>
    <t>UPS</t>
  </si>
  <si>
    <t>RAM</t>
  </si>
  <si>
    <t>CHARGER</t>
  </si>
  <si>
    <t>CD</t>
  </si>
  <si>
    <t>COUNT</t>
  </si>
  <si>
    <t>COUNTIF</t>
  </si>
  <si>
    <t>SUM</t>
  </si>
  <si>
    <t>SUMIFS</t>
  </si>
  <si>
    <t xml:space="preserve">EXAMPL3 </t>
  </si>
  <si>
    <t>YEAR</t>
  </si>
  <si>
    <t>ITEM NAME</t>
  </si>
  <si>
    <t>SALE</t>
  </si>
  <si>
    <t>AVERAGE</t>
  </si>
  <si>
    <t>AC</t>
  </si>
  <si>
    <t>TV</t>
  </si>
  <si>
    <t>FRIDGE</t>
  </si>
  <si>
    <t>MOBILE</t>
  </si>
  <si>
    <t>LAPTOP</t>
  </si>
  <si>
    <t>EXAMPLE4</t>
  </si>
  <si>
    <t xml:space="preserve">SNO </t>
  </si>
  <si>
    <t>SHAPE</t>
  </si>
  <si>
    <t>COLOUR</t>
  </si>
  <si>
    <t>NUMBERS</t>
  </si>
  <si>
    <t>CIRCLE</t>
  </si>
  <si>
    <t>TRIANGLE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</si>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</sst>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1DD1-E436-41E8-B952-4E2FAB3D8AE3}">
  <dimension ref="C4:U63"/>
  <sheetViews>
    <sheetView tabSelected="1" topLeftCell="D46" workbookViewId="0">
      <selection activeCell="S58" sqref="S58"/>
    </sheetView>
  </sheetViews>
  <sheetFormatPr defaultRowHeight="14.5" x14ac:dyDescent="0.35"/>
  <cols>
    <col min="3" max="3" width="11.36328125" customWidth="1"/>
    <col min="7" max="7" width="14.36328125" customWidth="1"/>
    <col min="8" max="8" width="13.81640625" customWidth="1"/>
    <col min="9" max="9" width="18.453125" customWidth="1"/>
  </cols>
  <sheetData>
    <row r="4" spans="3:21" x14ac:dyDescent="0.35">
      <c r="C4" s="1" t="s">
        <v>5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11</v>
      </c>
      <c r="K4" s="2" t="s">
        <v>12</v>
      </c>
      <c r="L4" s="2" t="s">
        <v>13</v>
      </c>
      <c r="N4" s="2" t="s">
        <v>23</v>
      </c>
      <c r="Q4" t="s">
        <v>26</v>
      </c>
      <c r="R4" t="s">
        <v>27</v>
      </c>
      <c r="S4" t="s">
        <v>28</v>
      </c>
    </row>
    <row r="5" spans="3:21" x14ac:dyDescent="0.35">
      <c r="P5" t="s">
        <v>25</v>
      </c>
      <c r="R5">
        <f>COUNTIFS(L6:L10,L7,I6:I10,"&gt;18000")</f>
        <v>2</v>
      </c>
      <c r="S5">
        <f>SUMIFS(I6:I10,K6:K10,K7)</f>
        <v>68805</v>
      </c>
    </row>
    <row r="6" spans="3:21" x14ac:dyDescent="0.35">
      <c r="C6" s="3" t="s">
        <v>6</v>
      </c>
      <c r="E6">
        <v>13418</v>
      </c>
      <c r="F6">
        <v>13927</v>
      </c>
      <c r="G6">
        <v>10220</v>
      </c>
      <c r="H6">
        <v>10058</v>
      </c>
      <c r="I6">
        <v>19372</v>
      </c>
      <c r="J6">
        <f>SUM(E6:I6)</f>
        <v>66995</v>
      </c>
      <c r="K6" t="str">
        <f>IF(E6&gt;20000,"high cost","low cost")</f>
        <v>low cost</v>
      </c>
      <c r="L6" t="str">
        <f>IF(E6&lt;19000,"low cost",IF(E8&gt;24000,"high cost","mid cost"))</f>
        <v>low cost</v>
      </c>
      <c r="N6">
        <f>COUNTIF(K6:K10,K6)</f>
        <v>2</v>
      </c>
      <c r="P6">
        <f ca="1">SUMIF(L6:L10,L8,I6)</f>
        <v>21663</v>
      </c>
      <c r="S6">
        <f>SUMIFS(J6:J10,L6:L10,L7,K6:K10,K7)</f>
        <v>235675</v>
      </c>
    </row>
    <row r="7" spans="3:21" x14ac:dyDescent="0.35">
      <c r="C7" s="3" t="s">
        <v>7</v>
      </c>
      <c r="E7">
        <v>26718</v>
      </c>
      <c r="F7">
        <v>23709</v>
      </c>
      <c r="G7">
        <v>20232</v>
      </c>
      <c r="H7">
        <v>22401</v>
      </c>
      <c r="I7">
        <v>19220</v>
      </c>
      <c r="J7">
        <f t="shared" ref="J7:J10" si="0">SUM(E7:I7)</f>
        <v>112280</v>
      </c>
      <c r="K7" t="str">
        <f t="shared" ref="K7:K10" si="1">IF(E7&gt;20000,"high cost","low cost")</f>
        <v>high cost</v>
      </c>
      <c r="L7" t="str">
        <f t="shared" ref="L7:L10" si="2">IF(E7&lt;19000,"low cost",IF(E9&gt;24000,"high cost","mid cost"))</f>
        <v>mid cost</v>
      </c>
      <c r="N7">
        <f t="shared" ref="N7:N10" si="3">COUNTIF(K7:K11,K7)</f>
        <v>3</v>
      </c>
      <c r="P7">
        <f>SUMIF(I6:I10,"&gt;25000",I6:I10)</f>
        <v>27922</v>
      </c>
      <c r="S7">
        <f>SUMIFS(J6:J10,L6:L10,L9,K6:K10,K6)</f>
        <v>145200</v>
      </c>
    </row>
    <row r="8" spans="3:21" x14ac:dyDescent="0.35">
      <c r="C8" s="3" t="s">
        <v>8</v>
      </c>
      <c r="E8">
        <v>24011</v>
      </c>
      <c r="F8">
        <v>12647</v>
      </c>
      <c r="G8">
        <v>27050</v>
      </c>
      <c r="H8">
        <v>18482</v>
      </c>
      <c r="I8">
        <v>21663</v>
      </c>
      <c r="J8">
        <f t="shared" si="0"/>
        <v>103853</v>
      </c>
      <c r="K8" t="str">
        <f t="shared" si="1"/>
        <v>high cost</v>
      </c>
      <c r="L8" t="str">
        <f t="shared" si="2"/>
        <v>high cost</v>
      </c>
      <c r="N8">
        <f t="shared" si="3"/>
        <v>2</v>
      </c>
    </row>
    <row r="9" spans="3:21" x14ac:dyDescent="0.35">
      <c r="C9" s="3" t="s">
        <v>9</v>
      </c>
      <c r="E9">
        <v>11484</v>
      </c>
      <c r="F9">
        <v>14875</v>
      </c>
      <c r="G9">
        <v>22790</v>
      </c>
      <c r="H9">
        <v>17890</v>
      </c>
      <c r="I9">
        <v>11166</v>
      </c>
      <c r="J9">
        <f t="shared" si="0"/>
        <v>78205</v>
      </c>
      <c r="K9" t="str">
        <f t="shared" si="1"/>
        <v>low cost</v>
      </c>
      <c r="L9" t="str">
        <f t="shared" si="2"/>
        <v>low cost</v>
      </c>
      <c r="N9">
        <f t="shared" si="3"/>
        <v>1</v>
      </c>
    </row>
    <row r="10" spans="3:21" x14ac:dyDescent="0.35">
      <c r="C10" s="3" t="s">
        <v>10</v>
      </c>
      <c r="E10">
        <v>27327</v>
      </c>
      <c r="F10">
        <v>27410</v>
      </c>
      <c r="G10">
        <v>26649</v>
      </c>
      <c r="H10">
        <v>14087</v>
      </c>
      <c r="I10">
        <v>27922</v>
      </c>
      <c r="J10">
        <f t="shared" si="0"/>
        <v>123395</v>
      </c>
      <c r="K10" t="str">
        <f t="shared" si="1"/>
        <v>high cost</v>
      </c>
      <c r="L10" t="str">
        <f t="shared" si="2"/>
        <v>mid cost</v>
      </c>
      <c r="N10">
        <f t="shared" si="3"/>
        <v>1</v>
      </c>
    </row>
    <row r="14" spans="3:21" x14ac:dyDescent="0.35">
      <c r="C14" t="s">
        <v>14</v>
      </c>
      <c r="E14">
        <f>AVERAGE(E6:E10)</f>
        <v>20591.599999999999</v>
      </c>
      <c r="F14">
        <f t="shared" ref="F14:J14" si="4">AVERAGE(F6:F10)</f>
        <v>18513.599999999999</v>
      </c>
      <c r="G14">
        <f t="shared" si="4"/>
        <v>21388.2</v>
      </c>
      <c r="H14">
        <f t="shared" si="4"/>
        <v>16583.599999999999</v>
      </c>
      <c r="I14">
        <f t="shared" si="4"/>
        <v>19868.599999999999</v>
      </c>
      <c r="J14">
        <f t="shared" si="4"/>
        <v>96945.600000000006</v>
      </c>
      <c r="K14">
        <v>18000</v>
      </c>
      <c r="L14">
        <v>17000</v>
      </c>
    </row>
    <row r="16" spans="3:21" x14ac:dyDescent="0.35">
      <c r="E16" t="s">
        <v>24</v>
      </c>
      <c r="F16" t="str">
        <f t="shared" ref="F16:L16" si="5">IF(F6&gt;25000,"a",IF(F6&gt;22000,"b",IF(F6&gt;22000,"b","a")))</f>
        <v>a</v>
      </c>
      <c r="G16" t="str">
        <f t="shared" si="5"/>
        <v>a</v>
      </c>
      <c r="H16" t="str">
        <f t="shared" si="5"/>
        <v>a</v>
      </c>
      <c r="I16" t="str">
        <f t="shared" si="5"/>
        <v>a</v>
      </c>
      <c r="J16" t="str">
        <f t="shared" si="5"/>
        <v>a</v>
      </c>
      <c r="K16" t="str">
        <f t="shared" si="5"/>
        <v>a</v>
      </c>
      <c r="L16" t="str">
        <f t="shared" si="5"/>
        <v>a</v>
      </c>
      <c r="M16" t="s">
        <v>19</v>
      </c>
      <c r="N16" t="s">
        <v>20</v>
      </c>
      <c r="O16" t="s">
        <v>16</v>
      </c>
      <c r="P16" t="s">
        <v>18</v>
      </c>
      <c r="Q16" t="s">
        <v>19</v>
      </c>
      <c r="R16" t="s">
        <v>20</v>
      </c>
      <c r="S16" t="s">
        <v>16</v>
      </c>
      <c r="T16" t="s">
        <v>18</v>
      </c>
      <c r="U16" t="s">
        <v>19</v>
      </c>
    </row>
    <row r="17" spans="3:19" x14ac:dyDescent="0.35">
      <c r="C17" t="s">
        <v>15</v>
      </c>
      <c r="D17" t="s">
        <v>16</v>
      </c>
    </row>
    <row r="18" spans="3:19" x14ac:dyDescent="0.35">
      <c r="C18" t="s">
        <v>17</v>
      </c>
      <c r="D18" t="s">
        <v>18</v>
      </c>
    </row>
    <row r="19" spans="3:19" x14ac:dyDescent="0.35">
      <c r="C19" t="s">
        <v>22</v>
      </c>
      <c r="D19" t="s">
        <v>19</v>
      </c>
    </row>
    <row r="20" spans="3:19" x14ac:dyDescent="0.35">
      <c r="C20" t="s">
        <v>21</v>
      </c>
      <c r="D20" t="s">
        <v>20</v>
      </c>
    </row>
    <row r="24" spans="3:19" x14ac:dyDescent="0.35">
      <c r="G24" t="s">
        <v>29</v>
      </c>
    </row>
    <row r="29" spans="3:19" x14ac:dyDescent="0.35">
      <c r="G29" t="s">
        <v>30</v>
      </c>
      <c r="H29" t="s">
        <v>31</v>
      </c>
      <c r="I29" t="s">
        <v>32</v>
      </c>
      <c r="L29" t="s">
        <v>47</v>
      </c>
      <c r="M29" t="s">
        <v>48</v>
      </c>
      <c r="N29" t="s">
        <v>27</v>
      </c>
      <c r="P29" t="s">
        <v>49</v>
      </c>
      <c r="Q29" t="s">
        <v>25</v>
      </c>
      <c r="R29" t="s">
        <v>50</v>
      </c>
      <c r="S29" t="s">
        <v>26</v>
      </c>
    </row>
    <row r="31" spans="3:19" x14ac:dyDescent="0.35">
      <c r="G31" t="s">
        <v>33</v>
      </c>
      <c r="H31" t="s">
        <v>42</v>
      </c>
      <c r="I31">
        <v>3200</v>
      </c>
      <c r="L31">
        <f>COUNT(I31:I39)</f>
        <v>9</v>
      </c>
      <c r="M31">
        <f>COUNTIF(I31:I39,"&gt;3500")</f>
        <v>2</v>
      </c>
      <c r="N31">
        <f>COUNTIFS(I31:I39,"&gt;3500",H31:H39,"UPS")</f>
        <v>2</v>
      </c>
      <c r="P31">
        <f>SUM(I31:I39)</f>
        <v>22990</v>
      </c>
      <c r="Q31">
        <f>SUMIF(I31:I39,"&gt;2500")</f>
        <v>16840</v>
      </c>
      <c r="R31">
        <f>SUMIFS(I31:I39,H31:H39,"UPS")</f>
        <v>10850</v>
      </c>
    </row>
    <row r="32" spans="3:19" x14ac:dyDescent="0.35">
      <c r="G32" t="s">
        <v>34</v>
      </c>
      <c r="H32" t="s">
        <v>43</v>
      </c>
      <c r="I32">
        <v>3700</v>
      </c>
    </row>
    <row r="33" spans="6:17" x14ac:dyDescent="0.35">
      <c r="G33" t="s">
        <v>35</v>
      </c>
      <c r="H33" t="s">
        <v>44</v>
      </c>
      <c r="I33">
        <v>2500</v>
      </c>
    </row>
    <row r="34" spans="6:17" x14ac:dyDescent="0.35">
      <c r="G34" t="s">
        <v>36</v>
      </c>
      <c r="H34" t="s">
        <v>43</v>
      </c>
      <c r="I34">
        <v>3500</v>
      </c>
    </row>
    <row r="35" spans="6:17" x14ac:dyDescent="0.35">
      <c r="G35" t="s">
        <v>37</v>
      </c>
      <c r="H35" t="s">
        <v>42</v>
      </c>
      <c r="I35">
        <v>2790</v>
      </c>
    </row>
    <row r="36" spans="6:17" x14ac:dyDescent="0.35">
      <c r="G36" t="s">
        <v>38</v>
      </c>
      <c r="H36" t="s">
        <v>44</v>
      </c>
      <c r="I36">
        <v>1700</v>
      </c>
    </row>
    <row r="37" spans="6:17" x14ac:dyDescent="0.35">
      <c r="G37" t="s">
        <v>39</v>
      </c>
      <c r="H37" t="s">
        <v>45</v>
      </c>
      <c r="I37">
        <v>1250</v>
      </c>
    </row>
    <row r="38" spans="6:17" x14ac:dyDescent="0.35">
      <c r="G38" t="s">
        <v>40</v>
      </c>
      <c r="H38" t="s">
        <v>43</v>
      </c>
      <c r="I38">
        <v>3650</v>
      </c>
    </row>
    <row r="39" spans="6:17" x14ac:dyDescent="0.35">
      <c r="G39" t="s">
        <v>41</v>
      </c>
      <c r="H39" t="s">
        <v>46</v>
      </c>
      <c r="I39">
        <v>700</v>
      </c>
    </row>
    <row r="42" spans="6:17" x14ac:dyDescent="0.35">
      <c r="F42" t="s">
        <v>51</v>
      </c>
      <c r="G42" t="s">
        <v>52</v>
      </c>
      <c r="H42" t="s">
        <v>53</v>
      </c>
      <c r="I42" t="s">
        <v>54</v>
      </c>
      <c r="K42" t="s">
        <v>52</v>
      </c>
      <c r="L42" t="s">
        <v>55</v>
      </c>
    </row>
    <row r="43" spans="6:17" x14ac:dyDescent="0.35">
      <c r="Q43">
        <v>2013</v>
      </c>
    </row>
    <row r="44" spans="6:17" x14ac:dyDescent="0.35">
      <c r="G44">
        <v>2010</v>
      </c>
      <c r="H44" t="s">
        <v>56</v>
      </c>
      <c r="I44" s="4">
        <v>40000</v>
      </c>
      <c r="K44">
        <v>2010</v>
      </c>
      <c r="L44">
        <f>AVERAGEIF(G44:G48,K44,I44:I48)</f>
        <v>40000</v>
      </c>
    </row>
    <row r="45" spans="6:17" x14ac:dyDescent="0.35">
      <c r="G45">
        <v>2011</v>
      </c>
      <c r="H45" t="s">
        <v>57</v>
      </c>
      <c r="I45">
        <v>50000</v>
      </c>
      <c r="K45" t="s">
        <v>53</v>
      </c>
      <c r="M45" t="s">
        <v>55</v>
      </c>
    </row>
    <row r="46" spans="6:17" x14ac:dyDescent="0.35">
      <c r="G46">
        <v>2012</v>
      </c>
      <c r="H46" t="s">
        <v>58</v>
      </c>
      <c r="I46">
        <v>30000</v>
      </c>
      <c r="K46" t="s">
        <v>57</v>
      </c>
      <c r="M46">
        <f>AVERAGEIF(H44:H48,K46,I44:I48)</f>
        <v>50000</v>
      </c>
    </row>
    <row r="47" spans="6:17" x14ac:dyDescent="0.35">
      <c r="G47">
        <v>2013</v>
      </c>
      <c r="H47" t="s">
        <v>59</v>
      </c>
      <c r="I47">
        <v>22000</v>
      </c>
    </row>
    <row r="48" spans="6:17" x14ac:dyDescent="0.35">
      <c r="G48">
        <v>2014</v>
      </c>
      <c r="H48" t="s">
        <v>60</v>
      </c>
      <c r="I48">
        <v>70000</v>
      </c>
    </row>
    <row r="53" spans="6:18" x14ac:dyDescent="0.35">
      <c r="F53" t="s">
        <v>61</v>
      </c>
    </row>
    <row r="56" spans="6:18" x14ac:dyDescent="0.35">
      <c r="G56" t="s">
        <v>62</v>
      </c>
      <c r="H56" t="s">
        <v>63</v>
      </c>
      <c r="I56" t="s">
        <v>64</v>
      </c>
      <c r="J56" t="s">
        <v>65</v>
      </c>
      <c r="L56" t="s">
        <v>47</v>
      </c>
      <c r="M56" t="s">
        <v>48</v>
      </c>
      <c r="N56" t="s">
        <v>27</v>
      </c>
      <c r="O56" t="s">
        <v>49</v>
      </c>
      <c r="P56" t="s">
        <v>25</v>
      </c>
      <c r="Q56" t="s">
        <v>50</v>
      </c>
      <c r="R56" t="s">
        <v>26</v>
      </c>
    </row>
    <row r="58" spans="6:18" x14ac:dyDescent="0.35">
      <c r="G58">
        <v>1</v>
      </c>
      <c r="H58" t="s">
        <v>66</v>
      </c>
      <c r="I58" t="s">
        <v>69</v>
      </c>
      <c r="J58">
        <v>20</v>
      </c>
      <c r="L58">
        <f>COUNT(J58:J63)</f>
        <v>6</v>
      </c>
      <c r="M58">
        <f>COUNTIF(J58:J63,"&lt;=10")</f>
        <v>3</v>
      </c>
      <c r="N58">
        <f>COUNTIFS(I58:I63,"green",J58:J63,"&gt;=10")</f>
        <v>2</v>
      </c>
      <c r="O58">
        <f>SUM(J58:J63)</f>
        <v>79</v>
      </c>
      <c r="P58">
        <f>SUMIF(J58:J63,"&lt;15")</f>
        <v>22</v>
      </c>
      <c r="Q58">
        <f>SUMIFS(J58:J63,H58:H63,"CIRCLE",I58:I63,"RED")</f>
        <v>42</v>
      </c>
      <c r="R58">
        <f>AVERAGEIF(H58:H63,"Triangle",J58:J63)</f>
        <v>11</v>
      </c>
    </row>
    <row r="59" spans="6:18" x14ac:dyDescent="0.35">
      <c r="G59">
        <v>2</v>
      </c>
      <c r="H59" t="s">
        <v>67</v>
      </c>
      <c r="I59" t="s">
        <v>68</v>
      </c>
      <c r="J59">
        <v>15</v>
      </c>
    </row>
    <row r="60" spans="6:18" x14ac:dyDescent="0.35">
      <c r="G60">
        <v>3</v>
      </c>
      <c r="H60" t="s">
        <v>66</v>
      </c>
      <c r="I60" t="s">
        <v>68</v>
      </c>
      <c r="J60">
        <v>10</v>
      </c>
    </row>
    <row r="61" spans="6:18" x14ac:dyDescent="0.35">
      <c r="G61">
        <v>4</v>
      </c>
      <c r="H61" t="s">
        <v>66</v>
      </c>
      <c r="I61" t="s">
        <v>69</v>
      </c>
      <c r="J61">
        <v>22</v>
      </c>
    </row>
    <row r="62" spans="6:18" x14ac:dyDescent="0.35">
      <c r="G62">
        <v>5</v>
      </c>
      <c r="H62" t="s">
        <v>67</v>
      </c>
      <c r="I62" t="s">
        <v>69</v>
      </c>
      <c r="J62">
        <v>7</v>
      </c>
    </row>
    <row r="63" spans="6:18" x14ac:dyDescent="0.35">
      <c r="G63">
        <v>6</v>
      </c>
      <c r="H63" t="s">
        <v>66</v>
      </c>
      <c r="I63" t="s">
        <v>68</v>
      </c>
      <c r="J6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LAPTOP</dc:creator>
  <cp:lastModifiedBy>HP LAPTOP</cp:lastModifiedBy>
  <dcterms:created xsi:type="dcterms:W3CDTF">2024-09-30T04:28:54Z</dcterms:created>
  <dcterms:modified xsi:type="dcterms:W3CDTF">2024-10-01T02:53:51Z</dcterms:modified>
</cp:coreProperties>
</file>