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mratvarunjajula/Downloads/"/>
    </mc:Choice>
  </mc:AlternateContent>
  <xr:revisionPtr revIDLastSave="0" documentId="8_{B38A8F26-16FF-8040-83B8-6DFBA580B06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ostBenefitAnalysis" sheetId="2" r:id="rId1"/>
    <sheet name="Sheet1" sheetId="3" r:id="rId2"/>
  </sheets>
  <definedNames>
    <definedName name="AnnualCostofBenefits">CostBenefitAnalysis!$B$3</definedName>
    <definedName name="AnnualCostPercent">CostBenefitAnalysis!$B$3</definedName>
    <definedName name="BenefitsGrowthRate">CostBenefitAnalysis!$B$2</definedName>
    <definedName name="cost">CostBenefitAnalysis!$B$3</definedName>
    <definedName name="Dep">CostBenefitAnalysis!$B$8</definedName>
    <definedName name="_xlnm.Print_Area" localSheetId="0">CostBenefitAnalysis!$A$2:$I$28</definedName>
    <definedName name="project">CostBenefitAnalysis!$B$6</definedName>
    <definedName name="revenue">CostBenefitAnalysis!$B$2</definedName>
    <definedName name="RFID_Project_Cost">CostBenefitAnalysis!$B$6</definedName>
    <definedName name="RFIDProjectCost">CostBenefitAnalysis!$B$6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tax">CostBenefitAnalysis!$B$7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D10" i="2"/>
  <c r="E10" i="2"/>
  <c r="F10" i="2"/>
  <c r="G10" i="2"/>
  <c r="C10" i="2"/>
  <c r="D16" i="2"/>
  <c r="E16" i="2"/>
  <c r="F16" i="2"/>
  <c r="G16" i="2"/>
  <c r="C16" i="2"/>
  <c r="D13" i="2"/>
  <c r="E13" i="2"/>
  <c r="F13" i="2"/>
  <c r="G13" i="2"/>
  <c r="C13" i="2"/>
  <c r="A12" i="2"/>
  <c r="E12" i="2"/>
  <c r="F12" i="2"/>
  <c r="G12" i="2"/>
  <c r="D12" i="2"/>
  <c r="B23" i="2"/>
  <c r="B24" i="2"/>
  <c r="C12" i="2"/>
  <c r="C15" i="2"/>
  <c r="C18" i="2"/>
  <c r="C19" i="2"/>
  <c r="C21" i="2"/>
  <c r="C23" i="2"/>
  <c r="C24" i="2"/>
  <c r="D15" i="2"/>
  <c r="D18" i="2"/>
  <c r="D19" i="2"/>
  <c r="D21" i="2"/>
  <c r="D23" i="2"/>
  <c r="D24" i="2"/>
  <c r="E15" i="2"/>
  <c r="E18" i="2"/>
  <c r="E19" i="2"/>
  <c r="E21" i="2"/>
  <c r="E23" i="2"/>
  <c r="E24" i="2"/>
  <c r="F15" i="2"/>
  <c r="F18" i="2"/>
  <c r="F19" i="2"/>
  <c r="F21" i="2"/>
  <c r="F23" i="2"/>
  <c r="F24" i="2"/>
  <c r="G15" i="2"/>
  <c r="G18" i="2"/>
  <c r="G19" i="2"/>
  <c r="G21" i="2"/>
  <c r="G23" i="2"/>
  <c r="G24" i="2"/>
</calcChain>
</file>

<file path=xl/sharedStrings.xml><?xml version="1.0" encoding="utf-8"?>
<sst xmlns="http://schemas.openxmlformats.org/spreadsheetml/2006/main" count="22" uniqueCount="19">
  <si>
    <t>Revenue Growth Rate</t>
  </si>
  <si>
    <t>Discount Rate</t>
  </si>
  <si>
    <t>Project Cost</t>
  </si>
  <si>
    <t>Taxes</t>
  </si>
  <si>
    <t>Revenue Increase</t>
  </si>
  <si>
    <t>Profit Margin</t>
  </si>
  <si>
    <t>Casf Flow (NI + Depreciation)</t>
  </si>
  <si>
    <t>Discounted Cash flow</t>
  </si>
  <si>
    <t>Net Present Value</t>
  </si>
  <si>
    <t>Years of Depreciation</t>
  </si>
  <si>
    <t>Benefits Growth Rate</t>
  </si>
  <si>
    <t>RFID Project Cost</t>
  </si>
  <si>
    <t>Annual Cost Percent</t>
  </si>
  <si>
    <t>RFID Benefits</t>
  </si>
  <si>
    <t>RFID Cost</t>
  </si>
  <si>
    <t>Net RFID Benefits</t>
  </si>
  <si>
    <t>Depreciation of RFID Project Cost</t>
  </si>
  <si>
    <t>Impact on Profit before taxes</t>
  </si>
  <si>
    <t>Net Income (NI) from RFID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</si>
</sst>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Year&quot;\ 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st"/>
    </font>
    <font>
      <sz val="10"/>
      <color rgb="FF0070C0"/>
      <name val="Arial"/>
      <family val="2"/>
    </font>
    <font>
      <sz val="10"/>
      <color rgb="FF0070C0"/>
      <name val="Cost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3" fillId="0" borderId="0" xfId="0" applyNumberFormat="1" applyFont="1"/>
    <xf numFmtId="165" fontId="0" fillId="0" borderId="0" xfId="0" applyNumberFormat="1"/>
    <xf numFmtId="8" fontId="0" fillId="0" borderId="0" xfId="0" applyNumberFormat="1"/>
    <xf numFmtId="6" fontId="0" fillId="0" borderId="0" xfId="0" applyNumberFormat="1"/>
    <xf numFmtId="9" fontId="4" fillId="0" borderId="0" xfId="0" applyNumberFormat="1" applyFont="1"/>
    <xf numFmtId="9" fontId="5" fillId="0" borderId="0" xfId="0" applyNumberFormat="1" applyFont="1"/>
    <xf numFmtId="0" fontId="4" fillId="0" borderId="0" xfId="0" applyFont="1"/>
    <xf numFmtId="0" fontId="6" fillId="0" borderId="0" xfId="0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7"/>
  <sheetViews>
    <sheetView tabSelected="1" zoomScale="150" zoomScaleNormal="150" workbookViewId="0">
      <selection activeCell="B1" sqref="B1"/>
    </sheetView>
  </sheetViews>
  <sheetFormatPr baseColWidth="10" defaultColWidth="8.83203125" defaultRowHeight="13"/>
  <cols>
    <col min="1" max="1" width="28.5" style="10" bestFit="1" customWidth="1"/>
    <col min="2" max="2" width="12.1640625" bestFit="1" customWidth="1"/>
    <col min="3" max="7" width="9.83203125" bestFit="1" customWidth="1"/>
  </cols>
  <sheetData>
    <row r="1" spans="1:7">
      <c r="A1" s="10" t="s">
        <v>13</v>
      </c>
      <c r="B1" s="6">
        <v>1000000</v>
      </c>
    </row>
    <row r="2" spans="1:7">
      <c r="A2" s="10" t="s">
        <v>10</v>
      </c>
      <c r="B2" s="7">
        <v>0.05</v>
      </c>
    </row>
    <row r="3" spans="1:7">
      <c r="A3" s="10" t="s">
        <v>12</v>
      </c>
      <c r="B3" s="8">
        <v>0.25</v>
      </c>
    </row>
    <row r="5" spans="1:7">
      <c r="A5" s="10" t="s">
        <v>1</v>
      </c>
      <c r="B5" s="7">
        <v>0.12</v>
      </c>
    </row>
    <row r="6" spans="1:7">
      <c r="A6" s="10" t="s">
        <v>11</v>
      </c>
      <c r="B6" s="2">
        <v>18543000</v>
      </c>
    </row>
    <row r="7" spans="1:7">
      <c r="A7" s="10" t="s">
        <v>3</v>
      </c>
      <c r="B7" s="7">
        <v>0.3</v>
      </c>
    </row>
    <row r="8" spans="1:7">
      <c r="A8" s="10" t="s">
        <v>9</v>
      </c>
      <c r="B8" s="9">
        <v>5</v>
      </c>
    </row>
    <row r="9" spans="1:7">
      <c r="B9" s="9"/>
    </row>
    <row r="10" spans="1:7">
      <c r="B10" s="11">
        <v>0</v>
      </c>
      <c r="C10" s="11">
        <f>B10+1</f>
        <v>1</v>
      </c>
      <c r="D10" s="11">
        <f t="shared" ref="D10:G10" si="0">C10+1</f>
        <v>2</v>
      </c>
      <c r="E10" s="11">
        <f t="shared" si="0"/>
        <v>3</v>
      </c>
      <c r="F10" s="11">
        <f t="shared" si="0"/>
        <v>4</v>
      </c>
      <c r="G10" s="11">
        <f t="shared" si="0"/>
        <v>5</v>
      </c>
    </row>
    <row r="12" spans="1:7">
      <c r="A12" s="10" t="str">
        <f>A1</f>
        <v>RFID Benefits</v>
      </c>
      <c r="C12" s="4">
        <f>B1</f>
        <v>1000000</v>
      </c>
      <c r="D12" s="4">
        <f>C12*(1+BenefitsGrowthRate)</f>
        <v>1050000</v>
      </c>
      <c r="E12" s="4">
        <f>D12*(1+BenefitsGrowthRate)</f>
        <v>1102500</v>
      </c>
      <c r="F12" s="4">
        <f>E12*(1+BenefitsGrowthRate)</f>
        <v>1157625</v>
      </c>
      <c r="G12" s="4">
        <f>F12*(1+BenefitsGrowthRate)</f>
        <v>1215506.25</v>
      </c>
    </row>
    <row r="13" spans="1:7">
      <c r="A13" s="10" t="s">
        <v>14</v>
      </c>
      <c r="C13" s="4">
        <f>C12*AnnualCostofBenefits</f>
        <v>250000</v>
      </c>
      <c r="D13" s="4">
        <f>D12*AnnualCostofBenefits</f>
        <v>262500</v>
      </c>
      <c r="E13" s="4">
        <f>E12*AnnualCostofBenefits</f>
        <v>275625</v>
      </c>
      <c r="F13" s="4">
        <f>F12*AnnualCostofBenefits</f>
        <v>289406.25</v>
      </c>
      <c r="G13" s="4">
        <f>G12*AnnualCostofBenefits</f>
        <v>303876.5625</v>
      </c>
    </row>
    <row r="14" spans="1:7">
      <c r="C14" s="4"/>
      <c r="D14" s="4"/>
      <c r="E14" s="4"/>
      <c r="F14" s="4"/>
      <c r="G14" s="4"/>
    </row>
    <row r="15" spans="1:7">
      <c r="A15" s="10" t="s">
        <v>15</v>
      </c>
      <c r="C15" s="4">
        <f>C12-C13</f>
        <v>750000</v>
      </c>
      <c r="D15" s="4">
        <f>D12-D13</f>
        <v>787500</v>
      </c>
      <c r="E15" s="4">
        <f>E12-E13</f>
        <v>826875</v>
      </c>
      <c r="F15" s="4">
        <f>F12-F13</f>
        <v>868218.75</v>
      </c>
      <c r="G15" s="4">
        <f>G12-G13</f>
        <v>911629.6875</v>
      </c>
    </row>
    <row r="16" spans="1:7">
      <c r="A16" s="10" t="s">
        <v>16</v>
      </c>
      <c r="C16" s="4">
        <f>project/Dep</f>
        <v>3708600</v>
      </c>
      <c r="D16" s="4">
        <f>project/Dep</f>
        <v>3708600</v>
      </c>
      <c r="E16" s="4">
        <f>project/Dep</f>
        <v>3708600</v>
      </c>
      <c r="F16" s="4">
        <f>project/Dep</f>
        <v>3708600</v>
      </c>
      <c r="G16" s="4">
        <f>project/Dep</f>
        <v>3708600</v>
      </c>
    </row>
    <row r="17" spans="1:7">
      <c r="C17" s="4"/>
      <c r="D17" s="4"/>
      <c r="E17" s="4"/>
      <c r="F17" s="4"/>
      <c r="G17" s="4"/>
    </row>
    <row r="18" spans="1:7">
      <c r="A18" s="10" t="s">
        <v>17</v>
      </c>
      <c r="C18" s="4">
        <f>C15-C16</f>
        <v>-2958600</v>
      </c>
      <c r="D18" s="4">
        <f>D15-D16</f>
        <v>-2921100</v>
      </c>
      <c r="E18" s="4">
        <f>E15-E16</f>
        <v>-2881725</v>
      </c>
      <c r="F18" s="4">
        <f>F15-F16</f>
        <v>-2840381.25</v>
      </c>
      <c r="G18" s="4">
        <f>G15-G16</f>
        <v>-2796970.3125</v>
      </c>
    </row>
    <row r="19" spans="1:7">
      <c r="A19" s="10" t="s">
        <v>3</v>
      </c>
      <c r="C19" s="4">
        <f>C18*tax</f>
        <v>-887580</v>
      </c>
      <c r="D19" s="4">
        <f>D18*tax</f>
        <v>-876330</v>
      </c>
      <c r="E19" s="4">
        <f>E18*tax</f>
        <v>-864517.5</v>
      </c>
      <c r="F19" s="4">
        <f>F18*tax</f>
        <v>-852114.375</v>
      </c>
      <c r="G19" s="4">
        <f>G18*tax</f>
        <v>-839091.09375</v>
      </c>
    </row>
    <row r="20" spans="1:7">
      <c r="F20" s="4"/>
      <c r="G20" s="4"/>
    </row>
    <row r="21" spans="1:7">
      <c r="A21" s="10" t="s">
        <v>18</v>
      </c>
      <c r="C21" s="4">
        <f>C18-C19</f>
        <v>-2071020</v>
      </c>
      <c r="D21" s="4">
        <f>D18-D19</f>
        <v>-2044770</v>
      </c>
      <c r="E21" s="4">
        <f>E18-E19</f>
        <v>-2017207.5</v>
      </c>
      <c r="F21" s="4">
        <f>F18-F19</f>
        <v>-1988266.875</v>
      </c>
      <c r="G21" s="4">
        <f>G18-G19</f>
        <v>-1957879.21875</v>
      </c>
    </row>
    <row r="23" spans="1:7">
      <c r="A23" s="10" t="s">
        <v>6</v>
      </c>
      <c r="B23" s="4">
        <f>-project</f>
        <v>-18543000</v>
      </c>
      <c r="C23" s="4">
        <f>C21+C16</f>
        <v>1637580</v>
      </c>
      <c r="D23" s="4">
        <f>D21+D16</f>
        <v>1663830</v>
      </c>
      <c r="E23" s="4">
        <f>E21+E16</f>
        <v>1691392.5</v>
      </c>
      <c r="F23" s="4">
        <f>F21+F16</f>
        <v>1720333.125</v>
      </c>
      <c r="G23" s="4">
        <f>G21+G16</f>
        <v>1750720.78125</v>
      </c>
    </row>
    <row r="24" spans="1:7">
      <c r="A24" s="10" t="s">
        <v>7</v>
      </c>
      <c r="B24" s="4">
        <f t="shared" ref="B24:G24" si="1">B23/(1+$B$5)^B10</f>
        <v>-18543000</v>
      </c>
      <c r="C24" s="4">
        <f t="shared" si="1"/>
        <v>1462124.9999999998</v>
      </c>
      <c r="D24" s="4">
        <f t="shared" si="1"/>
        <v>1326395.0892857141</v>
      </c>
      <c r="E24" s="4">
        <f t="shared" si="1"/>
        <v>1203899.7727997445</v>
      </c>
      <c r="F24" s="4">
        <f t="shared" si="1"/>
        <v>1093302.8018161783</v>
      </c>
      <c r="G24" s="4">
        <f t="shared" si="1"/>
        <v>993405.98814589705</v>
      </c>
    </row>
    <row r="25" spans="1:7">
      <c r="B25" s="4"/>
      <c r="C25" s="4"/>
      <c r="D25" s="4"/>
      <c r="E25" s="4"/>
      <c r="F25" s="4"/>
      <c r="G25" s="4"/>
    </row>
    <row r="26" spans="1:7">
      <c r="B26" s="4"/>
      <c r="C26" s="4"/>
      <c r="D26" s="4"/>
      <c r="E26" s="4"/>
      <c r="F26" s="4"/>
      <c r="G26" s="4"/>
    </row>
    <row r="27" spans="1:7">
      <c r="A27" s="10" t="s">
        <v>8</v>
      </c>
      <c r="B27" s="4">
        <f>SUM(B24:G24)</f>
        <v>-12463871.347952465</v>
      </c>
    </row>
    <row r="28" spans="1:7">
      <c r="B28" s="5"/>
    </row>
    <row r="32" spans="1:7">
      <c r="B32" s="5"/>
      <c r="C32" s="1"/>
      <c r="D32" s="1"/>
      <c r="E32" s="1"/>
      <c r="F32" s="1"/>
      <c r="G32" s="1"/>
    </row>
    <row r="33" spans="2:7">
      <c r="B33" s="1"/>
      <c r="C33" s="4"/>
      <c r="D33" s="4"/>
      <c r="E33" s="4"/>
      <c r="F33" s="4"/>
      <c r="G33" s="4"/>
    </row>
    <row r="34" spans="2:7">
      <c r="B34" s="1"/>
      <c r="C34" s="4"/>
      <c r="D34" s="4"/>
      <c r="E34" s="4"/>
      <c r="F34" s="4"/>
      <c r="G34" s="4"/>
    </row>
    <row r="35" spans="2:7">
      <c r="B35" s="1"/>
      <c r="C35" s="4"/>
      <c r="D35" s="4"/>
      <c r="E35" s="4"/>
      <c r="F35" s="4"/>
      <c r="G35" s="4"/>
    </row>
    <row r="36" spans="2:7">
      <c r="B36" s="1"/>
      <c r="C36" s="4"/>
      <c r="D36" s="4"/>
      <c r="E36" s="4"/>
      <c r="F36" s="4"/>
      <c r="G36" s="4"/>
    </row>
    <row r="37" spans="2:7">
      <c r="B37" s="1"/>
      <c r="C37" s="4"/>
      <c r="D37" s="4"/>
      <c r="E37" s="4"/>
      <c r="F37" s="4"/>
      <c r="G37" s="4"/>
    </row>
  </sheetData>
  <phoneticPr fontId="2" type="noConversion"/>
  <pageMargins left="0.75" right="0.75" top="1" bottom="1" header="0.5" footer="0.5"/>
  <pageSetup scale="9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45" sqref="B45"/>
    </sheetView>
  </sheetViews>
  <sheetFormatPr baseColWidth="10" defaultColWidth="8.83203125" defaultRowHeight="13"/>
  <cols>
    <col min="1" max="1" width="19.1640625" customWidth="1"/>
    <col min="2" max="2" width="18.33203125" customWidth="1"/>
  </cols>
  <sheetData>
    <row r="1" spans="1:2">
      <c r="A1" t="s">
        <v>4</v>
      </c>
      <c r="B1" s="6">
        <v>1000000</v>
      </c>
    </row>
    <row r="2" spans="1:2">
      <c r="A2" t="s">
        <v>0</v>
      </c>
      <c r="B2" s="1">
        <v>0.05</v>
      </c>
    </row>
    <row r="3" spans="1:2">
      <c r="A3" t="s">
        <v>5</v>
      </c>
      <c r="B3" s="3">
        <v>0.25</v>
      </c>
    </row>
    <row r="5" spans="1:2">
      <c r="A5" t="s">
        <v>1</v>
      </c>
      <c r="B5" s="1">
        <v>0.12</v>
      </c>
    </row>
    <row r="6" spans="1:2">
      <c r="A6" t="s">
        <v>2</v>
      </c>
      <c r="B6" s="2">
        <v>2000000</v>
      </c>
    </row>
    <row r="7" spans="1:2">
      <c r="A7" t="s">
        <v>3</v>
      </c>
      <c r="B7" s="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CostBenefitAnalysis</vt:lpstr>
      <vt:lpstr>Sheet1</vt:lpstr>
      <vt:lpstr>AnnualCostofBenefits</vt:lpstr>
      <vt:lpstr>AnnualCostPercent</vt:lpstr>
      <vt:lpstr>BenefitsGrowthRate</vt:lpstr>
      <vt:lpstr>cost</vt:lpstr>
      <vt:lpstr>Dep</vt:lpstr>
      <vt:lpstr>CostBenefitAnalysis!Print_Area</vt:lpstr>
      <vt:lpstr>project</vt:lpstr>
      <vt:lpstr>revenue</vt:lpstr>
      <vt:lpstr>RFID_Project_Cost</vt:lpstr>
      <vt:lpstr>RFIDProjectCost</vt:lpstr>
      <vt:lpstr>tax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Prabhudev Konana</dc:creator>
  <cp:lastModifiedBy>Samrat Varun Jajula</cp:lastModifiedBy>
  <cp:lastPrinted>2007-03-26T14:09:40Z</cp:lastPrinted>
  <dcterms:created xsi:type="dcterms:W3CDTF">2005-04-26T21:20:06Z</dcterms:created>
  <dcterms:modified xsi:type="dcterms:W3CDTF">2024-11-07T06:58:50Z</dcterms:modified>
</cp:coreProperties>
</file>