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2025\Desktop\Data Analyst\project\aiquest project\Crime analysis excel project\working file\"/>
    </mc:Choice>
  </mc:AlternateContent>
  <xr:revisionPtr revIDLastSave="0" documentId="13_ncr:1_{3A76E2E2-0B20-424C-84F0-474D5DB5B2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alyis" sheetId="19" r:id="rId1"/>
    <sheet name="CHarts-s" sheetId="21" r:id="rId2"/>
    <sheet name="Table1" sheetId="18" r:id="rId3"/>
    <sheet name="Main data" sheetId="4" r:id="rId4"/>
    <sheet name="Heat_map" sheetId="16" r:id="rId5"/>
  </sheets>
  <definedNames>
    <definedName name="ExternalData_1" localSheetId="2" hidden="1">Table1!$A$1:$R$15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19" l="1"/>
  <c r="Q40" i="19"/>
  <c r="Q39" i="19"/>
  <c r="Q38" i="19"/>
  <c r="P41" i="19"/>
  <c r="P40" i="19"/>
  <c r="P39" i="19"/>
  <c r="P38" i="19"/>
  <c r="D48" i="19"/>
  <c r="D46" i="19"/>
  <c r="D47" i="19"/>
  <c r="D45" i="19"/>
  <c r="D44" i="19"/>
  <c r="D43" i="19"/>
  <c r="D42" i="19"/>
  <c r="D41" i="19"/>
  <c r="D40" i="19"/>
  <c r="D39" i="19"/>
  <c r="D38" i="19"/>
  <c r="C48" i="19"/>
  <c r="C47" i="19"/>
  <c r="C46" i="19"/>
  <c r="C45" i="19"/>
  <c r="C44" i="19"/>
  <c r="C43" i="19"/>
  <c r="C42" i="19"/>
  <c r="C41" i="19"/>
  <c r="C40" i="19"/>
  <c r="C39" i="19"/>
  <c r="C38" i="19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R38" i="19" l="1"/>
  <c r="R39" i="19"/>
  <c r="R40" i="19"/>
  <c r="R41" i="19"/>
  <c r="E42" i="19"/>
  <c r="E41" i="19"/>
  <c r="E47" i="19"/>
  <c r="E45" i="19"/>
  <c r="E43" i="19"/>
  <c r="E39" i="19"/>
  <c r="E48" i="19"/>
  <c r="E46" i="19"/>
  <c r="E44" i="19"/>
  <c r="E40" i="19"/>
  <c r="E38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485B8A-E44D-4962-9669-4421E251E3B7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<sst xmlns="http://schemas.openxmlformats.org/spreadsheetml/2006/main" count="290" uniqueCount="103">
  <si>
    <t>Barisal Range</t>
  </si>
  <si>
    <t>BMP</t>
  </si>
  <si>
    <t>Chittagong Range</t>
  </si>
  <si>
    <t>CMP</t>
  </si>
  <si>
    <t>Dhaka Range</t>
  </si>
  <si>
    <t>DMP</t>
  </si>
  <si>
    <t>Khulna Range</t>
  </si>
  <si>
    <t>KMP</t>
  </si>
  <si>
    <t>Railway Range</t>
  </si>
  <si>
    <t>Rajshahi Range</t>
  </si>
  <si>
    <t>Rangpur Range</t>
  </si>
  <si>
    <t>RMP</t>
  </si>
  <si>
    <t>SMP</t>
  </si>
  <si>
    <t>Sylhet Range</t>
  </si>
  <si>
    <t>Unit Name</t>
  </si>
  <si>
    <t>Dacoity</t>
  </si>
  <si>
    <t>Robbery</t>
  </si>
  <si>
    <t>Murder</t>
  </si>
  <si>
    <t>Speedy Trial</t>
  </si>
  <si>
    <t>Riot</t>
  </si>
  <si>
    <t>Woman &amp; Child Repression</t>
  </si>
  <si>
    <t>Kidnapping</t>
  </si>
  <si>
    <t>Police Assault</t>
  </si>
  <si>
    <t>Burglary</t>
  </si>
  <si>
    <t>Theft</t>
  </si>
  <si>
    <t>Arms Act</t>
  </si>
  <si>
    <t>Explosive</t>
  </si>
  <si>
    <t>Narcotics</t>
  </si>
  <si>
    <t>Smuggling</t>
  </si>
  <si>
    <t>OtherCases</t>
  </si>
  <si>
    <t>Recovery Cases</t>
  </si>
  <si>
    <t>Crime Statistics - 2015</t>
  </si>
  <si>
    <t>Grand Total</t>
  </si>
  <si>
    <t>T-Dacoity</t>
  </si>
  <si>
    <t>T-Robbery</t>
  </si>
  <si>
    <t>T-Murder</t>
  </si>
  <si>
    <t>T-Speedy Trial</t>
  </si>
  <si>
    <t>T-Riot</t>
  </si>
  <si>
    <t>T-Woman &amp; Child Repression</t>
  </si>
  <si>
    <t>T-Kidnapping</t>
  </si>
  <si>
    <t>T-Police Assault</t>
  </si>
  <si>
    <t>T-Burglary</t>
  </si>
  <si>
    <t>T-Theft</t>
  </si>
  <si>
    <t>T-OtherCases</t>
  </si>
  <si>
    <t>Total Crimes</t>
  </si>
  <si>
    <t>SD Mean's  % Change</t>
  </si>
  <si>
    <t>Row Labels</t>
  </si>
  <si>
    <t>Top 3 Crime Area</t>
  </si>
  <si>
    <t>Lowest 3 Crime Area</t>
  </si>
  <si>
    <t>Mean and Standard Deviation of Each Crime Type</t>
  </si>
  <si>
    <t>Crime Type</t>
  </si>
  <si>
    <t xml:space="preserve">Mean </t>
  </si>
  <si>
    <t>(SD)</t>
  </si>
  <si>
    <t>Interpretation</t>
  </si>
  <si>
    <t>Total  Crimes</t>
  </si>
  <si>
    <t>Total -Crimes</t>
  </si>
  <si>
    <t>Sum of Total  Crimes</t>
  </si>
  <si>
    <t>Crime Range</t>
  </si>
  <si>
    <t>Crime Range Wise Total Cases</t>
  </si>
  <si>
    <t>Moderate variation; uneven across divisions.</t>
  </si>
  <si>
    <t>Fairly consistent with minor changes</t>
  </si>
  <si>
    <t>High variation; serious crime differs widely.</t>
  </si>
  <si>
    <t>Very inconsistent across regions.</t>
  </si>
  <si>
    <t>Rare but unpredictable and uneven.</t>
  </si>
  <si>
    <t>Widespread and highly uneven problem.</t>
  </si>
  <si>
    <t>Balanced pattern across divisions.</t>
  </si>
  <si>
    <t>Almost uniform across all regions.</t>
  </si>
  <si>
    <t>Moderate variation; more in cities.</t>
  </si>
  <si>
    <t>Common crime with strong variation.</t>
  </si>
  <si>
    <t>High but stable across divisions.</t>
  </si>
  <si>
    <t>Dha Range</t>
  </si>
  <si>
    <t>Chi Range</t>
  </si>
  <si>
    <t>Syl Range</t>
  </si>
  <si>
    <t>Khu Range</t>
  </si>
  <si>
    <t>Bar Range</t>
  </si>
  <si>
    <t>Raj Range</t>
  </si>
  <si>
    <t>Rang Range</t>
  </si>
  <si>
    <t>Rail Range</t>
  </si>
  <si>
    <t>Column Labels</t>
  </si>
  <si>
    <t>Values</t>
  </si>
  <si>
    <t>T- Robbery</t>
  </si>
  <si>
    <t>Crime Intensity Heatmap (2015)</t>
  </si>
  <si>
    <t>Sum of Arms Act</t>
  </si>
  <si>
    <t>Sum of Explosive</t>
  </si>
  <si>
    <t>Sum of Narcotics</t>
  </si>
  <si>
    <t>Sum of Smuggling</t>
  </si>
  <si>
    <t>Sum of Total -Crimes</t>
  </si>
  <si>
    <t>Crime Range Wise Total Recovery Cases</t>
  </si>
  <si>
    <t xml:space="preserve">Top 3  Recovery Cases </t>
  </si>
  <si>
    <t xml:space="preserve">Lowest 3  Recovery Cases </t>
  </si>
  <si>
    <t>Mean and Standard Deviation of Each Crime Type (Recovery Cases)</t>
  </si>
  <si>
    <t>Moderate variation; recoveries fairly consistent across divisions.</t>
  </si>
  <si>
    <t>Slight variation; recovery cases relatively stable.</t>
  </si>
  <si>
    <t>Highest recovery mean; large but steady distribution nationwide.</t>
  </si>
  <si>
    <t>High fluctuation; recoveries differ sharply by region.</t>
  </si>
  <si>
    <t>T-Arms Act</t>
  </si>
  <si>
    <t>T-Explosive</t>
  </si>
  <si>
    <t>T-Narcotics</t>
  </si>
  <si>
    <t>T-Smuggling</t>
  </si>
  <si>
    <t>G-Total -Crimes</t>
  </si>
  <si>
    <t>Crime Recovery Cases Heatmap (2015)</t>
  </si>
  <si>
    <t>T- Riot</t>
  </si>
  <si>
    <t>G-Total  Crimes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</si>
</sst>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Aptos Narrow"/>
      <scheme val="minor"/>
    </font>
    <font>
      <sz val="18"/>
      <color theme="0" tint="-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6"/>
      <color theme="2"/>
      <name val="Arial"/>
      <family val="2"/>
    </font>
    <font>
      <b/>
      <sz val="11"/>
      <color theme="1"/>
      <name val="Aptos Narrow"/>
      <family val="2"/>
      <scheme val="minor"/>
    </font>
    <font>
      <b/>
      <sz val="18"/>
      <color theme="0"/>
      <name val="Arial"/>
      <family val="2"/>
    </font>
    <font>
      <sz val="14"/>
      <color theme="0"/>
      <name val="Arial"/>
      <family val="2"/>
    </font>
    <font>
      <b/>
      <sz val="11"/>
      <color theme="0"/>
      <name val="Aptos Narrow"/>
      <family val="2"/>
      <scheme val="minor"/>
    </font>
    <font>
      <b/>
      <sz val="16"/>
      <color theme="0"/>
      <name val="Arial"/>
      <family val="2"/>
    </font>
    <font>
      <b/>
      <sz val="18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0" fillId="0" borderId="8" xfId="0" applyBorder="1" applyAlignment="1">
      <alignment horizontal="left"/>
    </xf>
    <xf numFmtId="0" fontId="0" fillId="0" borderId="8" xfId="0" applyBorder="1"/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1" xfId="0" pivotButton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pivotButton="1" applyBorder="1"/>
    <xf numFmtId="0" fontId="0" fillId="0" borderId="13" xfId="0" applyBorder="1" applyAlignment="1">
      <alignment horizontal="left"/>
    </xf>
    <xf numFmtId="0" fontId="0" fillId="0" borderId="9" xfId="0" pivotButton="1" applyBorder="1"/>
    <xf numFmtId="0" fontId="5" fillId="0" borderId="0" xfId="0" applyFont="1" applyAlignment="1">
      <alignment horizontal="center" vertical="center" wrapText="1"/>
    </xf>
    <xf numFmtId="0" fontId="8" fillId="6" borderId="0" xfId="0" applyFont="1" applyFill="1"/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/>
    <xf numFmtId="1" fontId="0" fillId="0" borderId="0" xfId="0" applyNumberFormat="1"/>
    <xf numFmtId="0" fontId="0" fillId="0" borderId="15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14" xfId="0" applyBorder="1"/>
    <xf numFmtId="9" fontId="0" fillId="0" borderId="0" xfId="1" applyFont="1"/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64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 Rate Dataset.xlsx]CHarts-s!PivotTable5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The Top Crime</a:t>
            </a:r>
            <a:r>
              <a:rPr lang="en-US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Cases</a:t>
            </a:r>
            <a:r>
              <a:rPr lang="en-US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In The Ranges 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'CHarts-s'!$B$3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'CHarts-s'!$A$4:$A$9</c:f>
              <c:strCache>
                <c:ptCount val="5"/>
                <c:pt idx="0">
                  <c:v>Raj Range</c:v>
                </c:pt>
                <c:pt idx="1">
                  <c:v>Rang Range</c:v>
                </c:pt>
                <c:pt idx="2">
                  <c:v>Khu Range</c:v>
                </c:pt>
                <c:pt idx="3">
                  <c:v>Chi Range</c:v>
                </c:pt>
                <c:pt idx="4">
                  <c:v>Dha Range</c:v>
                </c:pt>
              </c:strCache>
            </c:strRef>
          </c:cat>
          <c:val>
            <c:numRef>
              <c:f>'CHarts-s'!$B$4:$B$9</c:f>
              <c:numCache>
                <c:formatCode>General</c:formatCode>
                <c:ptCount val="5"/>
                <c:pt idx="0">
                  <c:v>12929</c:v>
                </c:pt>
                <c:pt idx="1">
                  <c:v>13587</c:v>
                </c:pt>
                <c:pt idx="2">
                  <c:v>14078</c:v>
                </c:pt>
                <c:pt idx="3">
                  <c:v>20184</c:v>
                </c:pt>
                <c:pt idx="4">
                  <c:v>30037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B-40E4-AB07-5BDE9575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727408"/>
        <c:axId val="61728848"/>
      </c:barChart>
      <c:catAx>
        <c:axId val="617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728848"/>
        <c:crosses val="autoZero"/>
        <c:auto val="1"/>
        <c:lblAlgn val="ctr"/>
        <c:lblOffset val="100"/>
        <c:noMultiLvlLbl val="0"/>
      </c:catAx>
      <c:valAx>
        <c:axId val="617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 Rate Dataset.xlsx]CHarts-s!PivotTable1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Crime Type Distribution in DMP (2015)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'CHarts-s'!$F$3:$F$4</c:f>
              <c:strCache>
                <c:ptCount val="1"/>
                <c:pt idx="0">
                  <c:v>DMP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E3-40F0-8E70-AECFD9F77A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E3-40F0-8E70-AECFD9F77A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E3-40F0-8E70-AECFD9F77A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E3-40F0-8E70-AECFD9F77A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E3-40F0-8E70-AECFD9F77A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E3-40F0-8E70-AECFD9F77A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E3-40F0-8E70-AECFD9F77A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E3-40F0-8E70-AECFD9F77A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E3-40F0-8E70-AECFD9F77A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E3-40F0-8E70-AECFD9F77A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E3-40F0-8E70-AECFD9F77A12}"/>
              </c:ext>
            </c:extLst>
          </c:dPt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'CHarts-s'!$E$5:$E$13</c:f>
              <c:strCache>
                <c:ptCount val="9"/>
                <c:pt idx="0">
                  <c:v>T- Robbery</c:v>
                </c:pt>
                <c:pt idx="1">
                  <c:v>T-Murder</c:v>
                </c:pt>
                <c:pt idx="2">
                  <c:v>T-Speedy Trial</c:v>
                </c:pt>
                <c:pt idx="3">
                  <c:v>T-Woman &amp; Child Repression</c:v>
                </c:pt>
                <c:pt idx="4">
                  <c:v>T-Kidnapping</c:v>
                </c:pt>
                <c:pt idx="5">
                  <c:v>T-Police Assault</c:v>
                </c:pt>
                <c:pt idx="6">
                  <c:v>T-Burglary</c:v>
                </c:pt>
                <c:pt idx="7">
                  <c:v>T-Theft</c:v>
                </c:pt>
                <c:pt idx="8">
                  <c:v>T-OtherCases</c:v>
                </c:pt>
              </c:strCache>
            </c:strRef>
          </c:cat>
          <c:val>
            <c:numRef>
              <c:f>'CHarts-s'!$F$5:$F$13</c:f>
              <c:numCache>
                <c:formatCode>General</c:formatCode>
                <c:ptCount val="9"/>
                <c:pt idx="0">
                  <c:v>205</c:v>
                </c:pt>
                <c:pt idx="1">
                  <c:v>239</c:v>
                </c:pt>
                <c:pt idx="2">
                  <c:v>226</c:v>
                </c:pt>
                <c:pt idx="3">
                  <c:v>1550</c:v>
                </c:pt>
                <c:pt idx="4">
                  <c:v>146</c:v>
                </c:pt>
                <c:pt idx="5">
                  <c:v>118</c:v>
                </c:pt>
                <c:pt idx="6">
                  <c:v>642</c:v>
                </c:pt>
                <c:pt idx="7">
                  <c:v>1711</c:v>
                </c:pt>
                <c:pt idx="8">
                  <c:v>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9-4870-A812-FE0EDAF7F29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 Rate Dataset.xlsx]CHarts-s!PivotTable3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Recovery Cases In The Ranges</a:t>
            </a:r>
            <a:endPara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'CHarts-s'!$B$24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'CHarts-s'!$A$25:$A$30</c:f>
              <c:strCache>
                <c:ptCount val="5"/>
                <c:pt idx="0">
                  <c:v>Raj Range</c:v>
                </c:pt>
                <c:pt idx="1">
                  <c:v>Bar Range</c:v>
                </c:pt>
                <c:pt idx="2">
                  <c:v>Chi Range</c:v>
                </c:pt>
                <c:pt idx="3">
                  <c:v>DMP</c:v>
                </c:pt>
                <c:pt idx="4">
                  <c:v>Dha Range</c:v>
                </c:pt>
              </c:strCache>
            </c:strRef>
          </c:cat>
          <c:val>
            <c:numRef>
              <c:f>'CHarts-s'!$B$25:$B$30</c:f>
              <c:numCache>
                <c:formatCode>General</c:formatCode>
                <c:ptCount val="5"/>
                <c:pt idx="0">
                  <c:v>4517</c:v>
                </c:pt>
                <c:pt idx="1">
                  <c:v>5872</c:v>
                </c:pt>
                <c:pt idx="2">
                  <c:v>8793</c:v>
                </c:pt>
                <c:pt idx="3">
                  <c:v>9024</c:v>
                </c:pt>
                <c:pt idx="4">
                  <c:v>13385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E-4258-999E-B6527864EA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5772207"/>
        <c:axId val="1965772687"/>
      </c:barChart>
      <c:catAx>
        <c:axId val="196577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65772687"/>
        <c:crosses val="autoZero"/>
        <c:auto val="1"/>
        <c:lblAlgn val="l"/>
        <c:lblOffset val="100"/>
        <c:noMultiLvlLbl val="0"/>
      </c:catAx>
      <c:valAx>
        <c:axId val="196577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7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3</xdr:row>
      <xdr:rowOff>119063</xdr:rowOff>
    </xdr:from>
    <xdr:to>
      <xdr:col>26</xdr:col>
      <xdr:colOff>333375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F7EA4-6246-6785-C098-EC9320FBE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308402</xdr:colOff>
      <xdr:row>25</xdr:row>
      <xdr:rowOff>27215</xdr:rowOff>
    </xdr:from>
    <xdr:to>
      <xdr:col>26</xdr:col>
      <xdr:colOff>367393</xdr:colOff>
      <xdr:row>43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AF959-7F8E-5DA7-A3C3-DAA9D33B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23813</xdr:colOff>
      <xdr:row>25</xdr:row>
      <xdr:rowOff>33339</xdr:rowOff>
    </xdr:from>
    <xdr:to>
      <xdr:col>17</xdr:col>
      <xdr:colOff>166688</xdr:colOff>
      <xdr:row>43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76225F-D702-D82B-607F-A372A9775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025" refreshedDate="45960.70860578704" createdVersion="8" refreshedVersion="8" minRefreshableVersion="3" recordCount="14" xr:uid="{CDC1BD73-5C86-46A6-B79C-31742894EF8D}">
  <cacheSource type="worksheet">
    <worksheetSource name="Table1_1"/>
  </cacheSource>
  <cacheFields count="18">
    <cacheField name="Unit Name" numFmtId="0">
      <sharedItems count="22">
        <s v="DMP"/>
        <s v="CMP"/>
        <s v="KMP"/>
        <s v="RMP"/>
        <s v="BMP"/>
        <s v="SMP"/>
        <s v="Dha Range"/>
        <s v="Chi Range"/>
        <s v="Syl Range"/>
        <s v="Khu Range"/>
        <s v="Bar Range"/>
        <s v="Raj Range"/>
        <s v="Rang Range"/>
        <s v="Rail Range"/>
        <s v="Dhaka Range" u="1"/>
        <s v="Chittagong Range" u="1"/>
        <s v="Sylhet Range" u="1"/>
        <s v="Khulna Range" u="1"/>
        <s v="Barisal Range" u="1"/>
        <s v="Rajshahi Range" u="1"/>
        <s v="Rangpur Range" u="1"/>
        <s v="Railway Range" u="1"/>
      </sharedItems>
    </cacheField>
    <cacheField name="Dacoity" numFmtId="0">
      <sharedItems containsSemiMixedTypes="0" containsString="0" containsNumber="1" containsInteger="1" minValue="0" maxValue="150"/>
    </cacheField>
    <cacheField name="Robbery" numFmtId="0">
      <sharedItems containsSemiMixedTypes="0" containsString="0" containsNumber="1" containsInteger="1" minValue="10" maxValue="205"/>
    </cacheField>
    <cacheField name="Murder" numFmtId="0">
      <sharedItems containsSemiMixedTypes="0" containsString="0" containsNumber="1" containsInteger="1" minValue="15" maxValue="1237"/>
    </cacheField>
    <cacheField name="Speedy Trial" numFmtId="0">
      <sharedItems containsSemiMixedTypes="0" containsString="0" containsNumber="1" containsInteger="1" minValue="2" maxValue="558"/>
    </cacheField>
    <cacheField name="Riot" numFmtId="0">
      <sharedItems containsSemiMixedTypes="0" containsString="0" containsNumber="1" containsInteger="1" minValue="0" maxValue="28"/>
    </cacheField>
    <cacheField name="Woman &amp; Child Repression" numFmtId="0">
      <sharedItems containsSemiMixedTypes="0" containsString="0" containsNumber="1" containsInteger="1" minValue="5" maxValue="5052"/>
    </cacheField>
    <cacheField name="Kidnapping" numFmtId="0">
      <sharedItems containsSemiMixedTypes="0" containsString="0" containsNumber="1" containsInteger="1" minValue="4" maxValue="205"/>
    </cacheField>
    <cacheField name="Police Assault" numFmtId="0">
      <sharedItems containsSemiMixedTypes="0" containsString="0" containsNumber="1" containsInteger="1" minValue="1" maxValue="163"/>
    </cacheField>
    <cacheField name="Burglary" numFmtId="0">
      <sharedItems containsSemiMixedTypes="0" containsString="0" containsNumber="1" containsInteger="1" minValue="1" maxValue="642"/>
    </cacheField>
    <cacheField name="Theft" numFmtId="0">
      <sharedItems containsSemiMixedTypes="0" containsString="0" containsNumber="1" containsInteger="1" minValue="50" maxValue="1711"/>
    </cacheField>
    <cacheField name="OtherCases" numFmtId="0">
      <sharedItems containsSemiMixedTypes="0" containsString="0" containsNumber="1" containsInteger="1" minValue="138" maxValue="20522"/>
    </cacheField>
    <cacheField name="Total  Crimes" numFmtId="0">
      <sharedItems containsSemiMixedTypes="0" containsString="0" containsNumber="1" containsInteger="1" minValue="262" maxValue="30037"/>
    </cacheField>
    <cacheField name="Arms Act" numFmtId="0">
      <sharedItems containsSemiMixedTypes="0" containsString="0" containsNumber="1" containsInteger="1" minValue="4" maxValue="498"/>
    </cacheField>
    <cacheField name="Explosive" numFmtId="0">
      <sharedItems containsSemiMixedTypes="0" containsString="0" containsNumber="1" containsInteger="1" minValue="0" maxValue="195"/>
    </cacheField>
    <cacheField name="Narcotics" numFmtId="0">
      <sharedItems containsSemiMixedTypes="0" containsString="0" containsNumber="1" containsInteger="1" minValue="183" maxValue="12430"/>
    </cacheField>
    <cacheField name="Smuggling" numFmtId="0">
      <sharedItems containsSemiMixedTypes="0" containsString="0" containsNumber="1" containsInteger="1" minValue="2" maxValue="2072"/>
    </cacheField>
    <cacheField name="Total -Crimes" numFmtId="0">
      <sharedItems containsSemiMixedTypes="0" containsString="0" containsNumber="1" containsInteger="1" minValue="207" maxValue="133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45"/>
    <n v="205"/>
    <n v="239"/>
    <n v="226"/>
    <n v="26"/>
    <n v="1550"/>
    <n v="146"/>
    <n v="118"/>
    <n v="642"/>
    <n v="1711"/>
    <n v="5795"/>
    <n v="10703"/>
    <n v="263"/>
    <n v="195"/>
    <n v="8365"/>
    <n v="201"/>
    <n v="9024"/>
  </r>
  <r>
    <x v="1"/>
    <n v="5"/>
    <n v="61"/>
    <n v="105"/>
    <n v="67"/>
    <n v="25"/>
    <n v="357"/>
    <n v="51"/>
    <n v="30"/>
    <n v="128"/>
    <n v="262"/>
    <n v="1497"/>
    <n v="2588"/>
    <n v="101"/>
    <n v="40"/>
    <n v="2090"/>
    <n v="43"/>
    <n v="2274"/>
  </r>
  <r>
    <x v="2"/>
    <n v="9"/>
    <n v="15"/>
    <n v="30"/>
    <n v="19"/>
    <n v="0"/>
    <n v="146"/>
    <n v="7"/>
    <n v="3"/>
    <n v="49"/>
    <n v="95"/>
    <n v="574"/>
    <n v="947"/>
    <n v="21"/>
    <n v="13"/>
    <n v="659"/>
    <n v="2"/>
    <n v="695"/>
  </r>
  <r>
    <x v="3"/>
    <n v="0"/>
    <n v="19"/>
    <n v="20"/>
    <n v="12"/>
    <n v="4"/>
    <n v="131"/>
    <n v="8"/>
    <n v="18"/>
    <n v="39"/>
    <n v="66"/>
    <n v="463"/>
    <n v="780"/>
    <n v="23"/>
    <n v="30"/>
    <n v="733"/>
    <n v="179"/>
    <n v="965"/>
  </r>
  <r>
    <x v="4"/>
    <n v="2"/>
    <n v="11"/>
    <n v="15"/>
    <n v="5"/>
    <n v="0"/>
    <n v="110"/>
    <n v="4"/>
    <n v="8"/>
    <n v="33"/>
    <n v="50"/>
    <n v="371"/>
    <n v="609"/>
    <n v="17"/>
    <n v="0"/>
    <n v="557"/>
    <n v="2"/>
    <n v="576"/>
  </r>
  <r>
    <x v="5"/>
    <n v="19"/>
    <n v="14"/>
    <n v="37"/>
    <n v="22"/>
    <n v="4"/>
    <n v="139"/>
    <n v="10"/>
    <n v="8"/>
    <n v="25"/>
    <n v="89"/>
    <n v="819"/>
    <n v="1186"/>
    <n v="11"/>
    <n v="5"/>
    <n v="183"/>
    <n v="8"/>
    <n v="207"/>
  </r>
  <r>
    <x v="6"/>
    <n v="150"/>
    <n v="164"/>
    <n v="1237"/>
    <n v="558"/>
    <n v="0"/>
    <n v="5052"/>
    <n v="205"/>
    <n v="113"/>
    <n v="471"/>
    <n v="1565"/>
    <n v="20522"/>
    <n v="30037"/>
    <n v="367"/>
    <n v="68"/>
    <n v="12430"/>
    <n v="520"/>
    <n v="13385"/>
  </r>
  <r>
    <x v="7"/>
    <n v="107"/>
    <n v="133"/>
    <n v="688"/>
    <n v="151"/>
    <n v="28"/>
    <n v="3886"/>
    <n v="98"/>
    <n v="163"/>
    <n v="406"/>
    <n v="906"/>
    <n v="13618"/>
    <n v="20184"/>
    <n v="498"/>
    <n v="59"/>
    <n v="8012"/>
    <n v="224"/>
    <n v="8793"/>
  </r>
  <r>
    <x v="8"/>
    <n v="26"/>
    <n v="26"/>
    <n v="252"/>
    <n v="70"/>
    <n v="3"/>
    <n v="943"/>
    <n v="33"/>
    <n v="43"/>
    <n v="76"/>
    <n v="326"/>
    <n v="5445"/>
    <n v="7243"/>
    <n v="54"/>
    <n v="11"/>
    <n v="3787"/>
    <n v="211"/>
    <n v="4063"/>
  </r>
  <r>
    <x v="9"/>
    <n v="41"/>
    <n v="112"/>
    <n v="439"/>
    <n v="151"/>
    <n v="2"/>
    <n v="3478"/>
    <n v="79"/>
    <n v="41"/>
    <n v="250"/>
    <n v="513"/>
    <n v="8972"/>
    <n v="14078"/>
    <n v="330"/>
    <n v="119"/>
    <n v="1020"/>
    <n v="1217"/>
    <n v="2686"/>
  </r>
  <r>
    <x v="10"/>
    <n v="31"/>
    <n v="47"/>
    <n v="175"/>
    <n v="58"/>
    <n v="1"/>
    <n v="1497"/>
    <n v="53"/>
    <n v="20"/>
    <n v="156"/>
    <n v="266"/>
    <n v="6766"/>
    <n v="9070"/>
    <n v="26"/>
    <n v="22"/>
    <n v="5797"/>
    <n v="27"/>
    <n v="5872"/>
  </r>
  <r>
    <x v="11"/>
    <n v="37"/>
    <n v="66"/>
    <n v="446"/>
    <n v="159"/>
    <n v="0"/>
    <n v="2339"/>
    <n v="70"/>
    <n v="40"/>
    <n v="72"/>
    <n v="441"/>
    <n v="9259"/>
    <n v="12929"/>
    <n v="313"/>
    <n v="144"/>
    <n v="1988"/>
    <n v="2072"/>
    <n v="4517"/>
  </r>
  <r>
    <x v="12"/>
    <n v="17"/>
    <n v="50"/>
    <n v="328"/>
    <n v="44"/>
    <n v="0"/>
    <n v="2587"/>
    <n v="34"/>
    <n v="23"/>
    <n v="146"/>
    <n v="460"/>
    <n v="9898"/>
    <n v="13587"/>
    <n v="53"/>
    <n v="10"/>
    <n v="496"/>
    <n v="1355"/>
    <n v="1914"/>
  </r>
  <r>
    <x v="13"/>
    <n v="2"/>
    <n v="10"/>
    <n v="24"/>
    <n v="2"/>
    <n v="0"/>
    <n v="5"/>
    <n v="8"/>
    <n v="1"/>
    <n v="1"/>
    <n v="71"/>
    <n v="138"/>
    <n v="262"/>
    <n v="4"/>
    <n v="9"/>
    <n v="395"/>
    <n v="118"/>
    <n v="5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80610-6AA5-400B-90D1-E7F8226D554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rime Range">
  <location ref="O3:T18" firstHeaderRow="0" firstDataRow="1" firstDataCol="1"/>
  <pivotFields count="18">
    <pivotField axis="axisRow" showAll="0" sortType="descending">
      <items count="23">
        <item m="1" x="18"/>
        <item x="4"/>
        <item m="1" x="15"/>
        <item x="1"/>
        <item m="1" x="14"/>
        <item x="0"/>
        <item m="1" x="17"/>
        <item x="2"/>
        <item m="1" x="21"/>
        <item m="1" x="19"/>
        <item m="1" x="20"/>
        <item x="3"/>
        <item x="5"/>
        <item m="1" x="16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 v="14"/>
    </i>
    <i>
      <x v="5"/>
    </i>
    <i>
      <x v="15"/>
    </i>
    <i>
      <x v="18"/>
    </i>
    <i>
      <x v="19"/>
    </i>
    <i>
      <x v="16"/>
    </i>
    <i>
      <x v="17"/>
    </i>
    <i>
      <x v="3"/>
    </i>
    <i>
      <x v="20"/>
    </i>
    <i>
      <x v="11"/>
    </i>
    <i>
      <x v="7"/>
    </i>
    <i>
      <x v="1"/>
    </i>
    <i>
      <x v="2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-Arms Act" fld="13" baseField="0" baseItem="14"/>
    <dataField name="T-Explosive" fld="14" baseField="0" baseItem="14"/>
    <dataField name="T-Narcotics" fld="15" baseField="0" baseItem="14"/>
    <dataField name="T-Smuggling" fld="16" baseField="0" baseItem="14"/>
    <dataField name="G-Total -Crimes" fld="17" baseField="0" baseItem="14"/>
  </dataFields>
  <formats count="5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EA69F-C200-4339-B470-44596CFFAB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rime Range">
  <location ref="A3:M18" firstHeaderRow="0" firstDataRow="1" firstDataCol="1"/>
  <pivotFields count="18">
    <pivotField axis="axisRow" showAll="0" sortType="descending">
      <items count="23">
        <item m="1" x="18"/>
        <item x="4"/>
        <item m="1" x="15"/>
        <item x="1"/>
        <item m="1" x="14"/>
        <item x="0"/>
        <item m="1" x="17"/>
        <item x="2"/>
        <item m="1" x="21"/>
        <item m="1" x="19"/>
        <item m="1" x="20"/>
        <item x="3"/>
        <item x="5"/>
        <item m="1" x="16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11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">
    <i>
      <x v="14"/>
    </i>
    <i>
      <x v="15"/>
    </i>
    <i>
      <x v="17"/>
    </i>
    <i>
      <x v="20"/>
    </i>
    <i>
      <x v="19"/>
    </i>
    <i>
      <x v="5"/>
    </i>
    <i>
      <x v="18"/>
    </i>
    <i>
      <x v="16"/>
    </i>
    <i>
      <x v="3"/>
    </i>
    <i>
      <x v="12"/>
    </i>
    <i>
      <x v="7"/>
    </i>
    <i>
      <x v="11"/>
    </i>
    <i>
      <x v="1"/>
    </i>
    <i>
      <x v="21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T-Dacoity" fld="1" baseField="0" baseItem="14"/>
    <dataField name="T-Robbery" fld="2" baseField="0" baseItem="14"/>
    <dataField name="T-Murder" fld="3" baseField="0" baseItem="14"/>
    <dataField name="T-Speedy Trial" fld="4" baseField="0" baseItem="14"/>
    <dataField name="T- Riot" fld="5" baseField="0" baseItem="14"/>
    <dataField name="T-Woman &amp; Child Repression" fld="6" baseField="0" baseItem="14"/>
    <dataField name="T-Kidnapping" fld="7" baseField="0" baseItem="14"/>
    <dataField name="T-Police Assault" fld="8" baseField="0" baseItem="14"/>
    <dataField name="T-Burglary" fld="9" baseField="0" baseItem="14"/>
    <dataField name="T-Theft" fld="10" baseField="0" baseItem="14"/>
    <dataField name="T-OtherCases" fld="11" baseField="0" baseItem="14"/>
    <dataField name="G-Total  Crimes" fld="12" baseField="0" baseItem="14"/>
  </dataFields>
  <formats count="6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5A48C-99B6-432D-9AF5-36DF4AD3340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4:B30" firstHeaderRow="1" firstDataRow="1" firstDataCol="1"/>
  <pivotFields count="18">
    <pivotField axis="axisRow" showAll="0" measureFilter="1" sortType="ascending">
      <items count="23">
        <item x="10"/>
        <item m="1" x="18"/>
        <item x="4"/>
        <item x="7"/>
        <item m="1" x="15"/>
        <item x="1"/>
        <item x="6"/>
        <item m="1" x="14"/>
        <item x="0"/>
        <item x="9"/>
        <item m="1" x="17"/>
        <item x="2"/>
        <item x="13"/>
        <item m="1" x="21"/>
        <item x="11"/>
        <item m="1" x="19"/>
        <item x="12"/>
        <item m="1" x="20"/>
        <item x="3"/>
        <item x="5"/>
        <item x="8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 v="14"/>
    </i>
    <i>
      <x/>
    </i>
    <i>
      <x v="3"/>
    </i>
    <i>
      <x v="8"/>
    </i>
    <i>
      <x v="6"/>
    </i>
    <i t="grand">
      <x/>
    </i>
  </rowItems>
  <colItems count="1">
    <i/>
  </colItems>
  <dataFields count="1">
    <dataField name="Sum of Total -Crimes" fld="1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41DA3-135E-4558-9F82-D4E1E94D380D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E3:F13" firstHeaderRow="1" firstDataRow="2" firstDataCol="1"/>
  <pivotFields count="18">
    <pivotField axis="axisCol" showAll="0" sortType="descending">
      <items count="23">
        <item h="1" m="1" x="16"/>
        <item h="1" x="8"/>
        <item h="1" x="5"/>
        <item h="1" x="3"/>
        <item h="1" m="1" x="20"/>
        <item h="1" x="12"/>
        <item h="1" m="1" x="19"/>
        <item h="1" x="11"/>
        <item h="1" m="1" x="21"/>
        <item h="1" x="13"/>
        <item h="1" x="2"/>
        <item h="1" m="1" x="17"/>
        <item h="1" x="9"/>
        <item x="0"/>
        <item h="1" m="1" x="14"/>
        <item h="1" x="6"/>
        <item h="1" x="1"/>
        <item h="1" m="1" x="15"/>
        <item h="1" x="7"/>
        <item h="1" x="4"/>
        <item h="1" m="1" x="18"/>
        <item h="1" x="10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0"/>
  </colFields>
  <colItems count="1">
    <i>
      <x v="13"/>
    </i>
  </colItems>
  <dataFields count="9">
    <dataField name="T- Robbery" fld="2" baseField="0" baseItem="13"/>
    <dataField name="T-Murder" fld="3" baseField="0" baseItem="13"/>
    <dataField name="T-Speedy Trial" fld="4" baseField="0" baseItem="13"/>
    <dataField name="T-Woman &amp; Child Repression" fld="6" baseField="0" baseItem="13"/>
    <dataField name="T-Kidnapping" fld="7" baseField="0" baseItem="13"/>
    <dataField name="T-Police Assault" fld="8" baseField="0" baseItem="13"/>
    <dataField name="T-Burglary" fld="9" baseField="0" baseItem="13"/>
    <dataField name="T-Theft" fld="10" baseField="0" baseItem="13"/>
    <dataField name="T-OtherCases" fld="11" baseField="0" baseItem="13"/>
  </dataFields>
  <chartFormats count="3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8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9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0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1BD82-2370-44CD-B0F8-70B519496C0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8">
    <pivotField axis="axisRow" showAll="0" measureFilter="1" sortType="ascending">
      <items count="23">
        <item x="10"/>
        <item m="1" x="18"/>
        <item x="4"/>
        <item x="7"/>
        <item m="1" x="15"/>
        <item x="1"/>
        <item x="6"/>
        <item m="1" x="14"/>
        <item x="0"/>
        <item x="9"/>
        <item m="1" x="17"/>
        <item x="2"/>
        <item x="13"/>
        <item m="1" x="21"/>
        <item x="11"/>
        <item m="1" x="19"/>
        <item x="12"/>
        <item m="1" x="20"/>
        <item x="3"/>
        <item x="5"/>
        <item x="8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 v="14"/>
    </i>
    <i>
      <x v="16"/>
    </i>
    <i>
      <x v="9"/>
    </i>
    <i>
      <x v="3"/>
    </i>
    <i>
      <x v="6"/>
    </i>
    <i t="grand">
      <x/>
    </i>
  </rowItems>
  <colItems count="1">
    <i/>
  </colItems>
  <dataFields count="1">
    <dataField name="Sum of Total  Crime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672974-F218-485F-B953-CE30936F6471}" autoFormatId="16" applyNumberFormats="0" applyBorderFormats="0" applyFontFormats="0" applyPatternFormats="0" applyAlignmentFormats="0" applyWidthHeightFormats="0">
  <queryTableRefresh nextId="19">
    <queryTableFields count="18">
      <queryTableField id="1" name="Unit Name" tableColumnId="1"/>
      <queryTableField id="2" name="Dacoity" tableColumnId="2"/>
      <queryTableField id="3" name="Robbery" tableColumnId="3"/>
      <queryTableField id="4" name="Murder" tableColumnId="4"/>
      <queryTableField id="5" name="Speedy Trial" tableColumnId="5"/>
      <queryTableField id="6" name="Riot" tableColumnId="6"/>
      <queryTableField id="7" name="Woman &amp; Child Repression" tableColumnId="7"/>
      <queryTableField id="8" name="Kidnapping" tableColumnId="8"/>
      <queryTableField id="9" name="Police Assault" tableColumnId="9"/>
      <queryTableField id="10" name="Burglary" tableColumnId="10"/>
      <queryTableField id="11" name="Theft" tableColumnId="11"/>
      <queryTableField id="12" name="OtherCases" tableColumnId="12"/>
      <queryTableField id="13" name="Total  Crimes" tableColumnId="13"/>
      <queryTableField id="14" name="Arms Act" tableColumnId="14"/>
      <queryTableField id="15" name="Explosive" tableColumnId="15"/>
      <queryTableField id="16" name="Narcotics" tableColumnId="16"/>
      <queryTableField id="17" name="Smuggling" tableColumnId="17"/>
      <queryTableField id="18" name="Total -Crime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9D4668-D880-4A87-8809-54F940F4F795}" name="Table1_1" displayName="Table1_1" ref="A1:R15" tableType="queryTable" totalsRowShown="0">
  <autoFilter ref="A1:R15" xr:uid="{949D4668-D880-4A87-8809-54F940F4F795}"/>
  <tableColumns count="18">
    <tableColumn id="1" xr3:uid="{632E8C60-A2B0-4D4A-93FB-6F17853F5F99}" uniqueName="1" name="Unit Name" queryTableFieldId="1" dataDxfId="49"/>
    <tableColumn id="2" xr3:uid="{97520CAC-AF17-461E-A627-D91107A9A539}" uniqueName="2" name="Dacoity" queryTableFieldId="2"/>
    <tableColumn id="3" xr3:uid="{6E6E5316-6C87-4D11-9EB7-9AFD40670EF3}" uniqueName="3" name="Robbery" queryTableFieldId="3"/>
    <tableColumn id="4" xr3:uid="{89DECD2F-A655-4335-A004-AD1CFF5F48EB}" uniqueName="4" name="Murder" queryTableFieldId="4"/>
    <tableColumn id="5" xr3:uid="{DEFCB4EA-8ADC-459B-AE3E-17F04999517E}" uniqueName="5" name="Speedy Trial" queryTableFieldId="5"/>
    <tableColumn id="6" xr3:uid="{56BCD307-22B4-44DA-AAF0-C9EBD6AFF43B}" uniqueName="6" name="Riot" queryTableFieldId="6"/>
    <tableColumn id="7" xr3:uid="{8F5434B9-D903-4A58-9A41-5644E417BA2B}" uniqueName="7" name="Woman &amp; Child Repression" queryTableFieldId="7"/>
    <tableColumn id="8" xr3:uid="{43CF62CC-2261-4F31-ACC1-C6D86609F644}" uniqueName="8" name="Kidnapping" queryTableFieldId="8"/>
    <tableColumn id="9" xr3:uid="{8C9E1C2F-1A22-4342-96B1-0C18195570D3}" uniqueName="9" name="Police Assault" queryTableFieldId="9"/>
    <tableColumn id="10" xr3:uid="{72155C39-3A97-437B-85EE-6323DA6B514F}" uniqueName="10" name="Burglary" queryTableFieldId="10"/>
    <tableColumn id="11" xr3:uid="{3C2D2D03-D308-46C0-849B-C3527234CCC1}" uniqueName="11" name="Theft" queryTableFieldId="11"/>
    <tableColumn id="12" xr3:uid="{F957E67A-F728-4570-B6B8-1FE278F774BA}" uniqueName="12" name="OtherCases" queryTableFieldId="12"/>
    <tableColumn id="13" xr3:uid="{12D510DB-A87B-4EDC-880D-659D5E6C6329}" uniqueName="13" name="Total  Crimes" queryTableFieldId="13"/>
    <tableColumn id="14" xr3:uid="{3EAF8497-F605-4A10-9C7F-CFE4AEE4FF17}" uniqueName="14" name="Arms Act" queryTableFieldId="14"/>
    <tableColumn id="15" xr3:uid="{C51BA288-512D-4325-A672-82D1BB76FF71}" uniqueName="15" name="Explosive" queryTableFieldId="15"/>
    <tableColumn id="16" xr3:uid="{7BAF11D9-7D75-4374-B98E-4416B23661A6}" uniqueName="16" name="Narcotics" queryTableFieldId="16"/>
    <tableColumn id="17" xr3:uid="{4C173F7D-349D-41DE-B309-B47F497048D4}" uniqueName="17" name="Smuggling" queryTableFieldId="17"/>
    <tableColumn id="18" xr3:uid="{4151821C-631A-4DD9-B31B-AF1170456249}" uniqueName="18" name="Total -Crimes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DC454D-9425-4F51-9264-827D45DA34CB}" name="Table1" displayName="Table1" ref="A3:R18" totalsRowCount="1" headerRowDxfId="48" dataDxfId="47">
  <tableColumns count="18">
    <tableColumn id="1" xr3:uid="{7F6CF454-975D-4062-8AC4-499A8550B86D}" name="Unit Name" dataDxfId="46" totalsRowDxfId="45"/>
    <tableColumn id="2" xr3:uid="{1B2F56DB-9FDA-4CE4-968B-392DC10CF2C7}" name="Dacoity" dataDxfId="44" totalsRowDxfId="43"/>
    <tableColumn id="3" xr3:uid="{140F6A0D-7202-48EF-8928-DD257D72A514}" name="Robbery" dataDxfId="42" totalsRowDxfId="41"/>
    <tableColumn id="4" xr3:uid="{0030A09E-F03C-4490-8DCA-642F1693D473}" name="Murder" dataDxfId="40" totalsRowDxfId="39"/>
    <tableColumn id="5" xr3:uid="{4A070476-29D8-4FA6-AC26-60CE20A775DB}" name="Speedy Trial" dataDxfId="38" totalsRowDxfId="37"/>
    <tableColumn id="6" xr3:uid="{4DC844F2-6949-47E6-AD4D-C2D317AC462C}" name="Riot" dataDxfId="36" totalsRowDxfId="35"/>
    <tableColumn id="7" xr3:uid="{D9F79F42-AF30-402F-AAC1-65CA6AFD0F69}" name="Woman &amp; Child Repression" dataDxfId="34" totalsRowDxfId="33"/>
    <tableColumn id="8" xr3:uid="{5191ABF9-9CF4-436E-9BB0-7A4B0873D998}" name="Kidnapping" dataDxfId="32" totalsRowDxfId="31"/>
    <tableColumn id="9" xr3:uid="{C5CB3EBD-6A17-4C5A-BC91-D67FBDAC935A}" name="Police Assault" dataDxfId="30" totalsRowDxfId="29"/>
    <tableColumn id="10" xr3:uid="{17FBB53D-CB6B-4749-AB4C-6B3376303E7C}" name="Burglary" dataDxfId="28" totalsRowDxfId="27"/>
    <tableColumn id="11" xr3:uid="{FF84D370-77EB-4BD1-AB4F-EB458B64EDBD}" name="Theft" dataDxfId="26" totalsRowDxfId="25"/>
    <tableColumn id="12" xr3:uid="{87FAE84A-C222-4F68-89F7-A49444D73A0A}" name="OtherCases" dataDxfId="24" totalsRowDxfId="23"/>
    <tableColumn id="17" xr3:uid="{B35326F6-6965-46CF-8C65-11CE5C690D04}" name="Total  Crimes" dataDxfId="22" totalsRowDxfId="21">
      <calculatedColumnFormula>SUM(Table1[[#This Row],[Dacoity]:[OtherCases]])</calculatedColumnFormula>
    </tableColumn>
    <tableColumn id="13" xr3:uid="{DF1BA345-C136-45C5-A902-14D58DF41CBC}" name="Arms Act" dataDxfId="20" totalsRowDxfId="19"/>
    <tableColumn id="14" xr3:uid="{6873C793-9793-436F-921E-BD2DD24D16ED}" name="Explosive" dataDxfId="18" totalsRowDxfId="17"/>
    <tableColumn id="15" xr3:uid="{E83EC42F-D501-4BC5-BC28-1DE310437323}" name="Narcotics" dataDxfId="16" totalsRowDxfId="15"/>
    <tableColumn id="16" xr3:uid="{828D5C1C-BBCB-4287-A503-94C68140136D}" name="Smuggling" dataDxfId="14" totalsRowDxfId="13"/>
    <tableColumn id="19" xr3:uid="{67EC5B51-A822-4537-9636-71F0B1FDFAC4}" name="Total -Crimes" dataDxfId="12" totalsRowDxfId="11">
      <calculatedColumnFormula>SUM(Table1[[#This Row],[Arms Act]:[Smuggling]])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C21DE3-8AA2-4B4D-899D-D1062734A278}" name="Table6" displayName="Table6" ref="A3:M17" totalsRowShown="0" headerRowDxfId="10">
  <autoFilter ref="A3:M17" xr:uid="{66C21DE3-8AA2-4B4D-899D-D1062734A278}"/>
  <sortState xmlns:xlrd2="http://schemas.microsoft.com/office/spreadsheetml/2017/richdata2" ref="A4:M17">
    <sortCondition descending="1" ref="M3:M17"/>
  </sortState>
  <tableColumns count="13">
    <tableColumn id="1" xr3:uid="{2F55D8F8-7D20-4805-B2F7-C7C010927D09}" name="Unit Name"/>
    <tableColumn id="2" xr3:uid="{C93AFD0B-C7A1-468A-9C0A-78840948E8FB}" name="T-Dacoity"/>
    <tableColumn id="3" xr3:uid="{0BCC23AA-EA2D-4504-8612-E9101E54E80D}" name="T-Robbery"/>
    <tableColumn id="4" xr3:uid="{B0166F64-B49C-4184-A32C-05509606B35C}" name="T-Murder"/>
    <tableColumn id="5" xr3:uid="{D3B6085B-D75C-45B4-B352-F9AD991BB582}" name="T-Speedy Trial"/>
    <tableColumn id="6" xr3:uid="{7415F5C9-4890-4F7F-AF58-9E4ACACC59C5}" name="T-Riot"/>
    <tableColumn id="7" xr3:uid="{62EC801F-C501-46E7-AD48-0F8281B3D562}" name="T-Woman &amp; Child Repression"/>
    <tableColumn id="8" xr3:uid="{DC209337-E1C1-4C92-B5F5-F98037334999}" name="T-Kidnapping"/>
    <tableColumn id="9" xr3:uid="{37F9E0AD-0997-49AB-ADFE-5BEE547FD09F}" name="T-Police Assault"/>
    <tableColumn id="10" xr3:uid="{70248ADE-6908-4CE5-84E8-9D67E79F96C9}" name="T-Burglary"/>
    <tableColumn id="11" xr3:uid="{941B95EC-C6C8-446D-BB18-BEA14E2027B9}" name="T-Theft"/>
    <tableColumn id="12" xr3:uid="{A7AD3A16-8BD1-401A-B7D6-D59885EE4F54}" name="T-OtherCases"/>
    <tableColumn id="13" xr3:uid="{24F20736-FF18-4145-AAF2-5C5A6555EDD4}" name="Total Crim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D9FCC1-CF59-4DA8-AA77-823BA5F24913}" name="Table3" displayName="Table3" ref="A22:F36" totalsRowShown="0" headerRowDxfId="9" headerRowBorderDxfId="8" tableBorderDxfId="7" totalsRowBorderDxfId="6">
  <autoFilter ref="A22:F36" xr:uid="{8CD9FCC1-CF59-4DA8-AA77-823BA5F24913}"/>
  <sortState xmlns:xlrd2="http://schemas.microsoft.com/office/spreadsheetml/2017/richdata2" ref="A23:F36">
    <sortCondition descending="1" ref="F22:F36"/>
  </sortState>
  <tableColumns count="6">
    <tableColumn id="1" xr3:uid="{2D855504-1BD0-4616-B517-27099494E07E}" name="Crime Range" dataDxfId="5"/>
    <tableColumn id="2" xr3:uid="{37FD5EAF-45E4-4B84-AD6F-F4732D72119F}" name="T-Arms Act" dataDxfId="4"/>
    <tableColumn id="3" xr3:uid="{F741E1C5-9A44-4257-92BE-A8E3F390D5C2}" name="T-Explosive" dataDxfId="3"/>
    <tableColumn id="4" xr3:uid="{46DE9C4C-9B86-436D-A427-2A4F2EDBDFEC}" name="T-Narcotics" dataDxfId="2"/>
    <tableColumn id="5" xr3:uid="{E29C9E34-F139-4282-9DE1-813367216BD2}" name="T-Smuggling" dataDxfId="1"/>
    <tableColumn id="6" xr3:uid="{35891E86-D8AD-4ABC-9BA5-A6E1B8CA8C0F}" name="Total -Crim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4F85-3990-48BE-8ACE-2BF2E03BDDB8}">
  <dimension ref="A1:AA48"/>
  <sheetViews>
    <sheetView tabSelected="1" topLeftCell="A18" zoomScale="85" zoomScaleNormal="85" workbookViewId="0">
      <selection activeCell="I39" sqref="I39"/>
    </sheetView>
  </sheetViews>
  <sheetFormatPr defaultRowHeight="15" x14ac:dyDescent="0.25"/>
  <cols>
    <col min="1" max="1" width="16.7109375" bestFit="1" customWidth="1"/>
    <col min="2" max="2" width="10.7109375" bestFit="1" customWidth="1"/>
    <col min="3" max="3" width="11.5703125" bestFit="1" customWidth="1"/>
    <col min="4" max="4" width="11.140625" customWidth="1"/>
    <col min="5" max="5" width="15.28515625" bestFit="1" customWidth="1"/>
    <col min="6" max="6" width="9.85546875" customWidth="1"/>
    <col min="7" max="7" width="29.28515625" bestFit="1" customWidth="1"/>
    <col min="8" max="8" width="14.42578125" bestFit="1" customWidth="1"/>
    <col min="9" max="9" width="17.140625" bestFit="1" customWidth="1"/>
    <col min="10" max="10" width="11.42578125" bestFit="1" customWidth="1"/>
    <col min="11" max="11" width="8.5703125" bestFit="1" customWidth="1"/>
    <col min="12" max="12" width="14.85546875" bestFit="1" customWidth="1"/>
    <col min="13" max="13" width="15.85546875" bestFit="1" customWidth="1"/>
    <col min="14" max="14" width="18.5703125" bestFit="1" customWidth="1"/>
    <col min="15" max="15" width="16.7109375" bestFit="1" customWidth="1"/>
    <col min="16" max="16" width="12" bestFit="1" customWidth="1"/>
    <col min="17" max="17" width="12.42578125" bestFit="1" customWidth="1"/>
    <col min="18" max="18" width="12.5703125" bestFit="1" customWidth="1"/>
    <col min="19" max="19" width="13.5703125" bestFit="1" customWidth="1"/>
    <col min="20" max="20" width="16.7109375" bestFit="1" customWidth="1"/>
    <col min="21" max="21" width="20.28515625" bestFit="1" customWidth="1"/>
    <col min="22" max="22" width="21.28515625" customWidth="1"/>
    <col min="23" max="26" width="20.28515625" bestFit="1" customWidth="1"/>
    <col min="27" max="27" width="21.28515625" bestFit="1" customWidth="1"/>
  </cols>
  <sheetData>
    <row r="1" spans="1:27" ht="15" customHeight="1" x14ac:dyDescent="0.25">
      <c r="A1" s="45" t="s">
        <v>58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O1" s="45" t="s">
        <v>87</v>
      </c>
      <c r="P1" s="45"/>
      <c r="Q1" s="45"/>
      <c r="R1" s="45"/>
      <c r="S1" s="45"/>
      <c r="T1" s="45"/>
      <c r="U1" s="29"/>
      <c r="V1" s="29"/>
      <c r="W1" s="29"/>
      <c r="X1" s="29"/>
      <c r="Y1" s="29"/>
      <c r="Z1" s="29"/>
      <c r="AA1" s="29"/>
    </row>
    <row r="2" spans="1:27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O2" s="46"/>
      <c r="P2" s="46"/>
      <c r="Q2" s="46"/>
      <c r="R2" s="46"/>
      <c r="S2" s="46"/>
      <c r="T2" s="46"/>
      <c r="U2" s="29"/>
      <c r="V2" s="29"/>
      <c r="W2" s="29"/>
      <c r="X2" s="29"/>
      <c r="Y2" s="29"/>
      <c r="Z2" s="29"/>
      <c r="AA2" s="29"/>
    </row>
    <row r="3" spans="1:27" ht="15" customHeight="1" x14ac:dyDescent="0.25">
      <c r="A3" s="23" t="s">
        <v>57</v>
      </c>
      <c r="B3" s="15" t="s">
        <v>33</v>
      </c>
      <c r="C3" s="15" t="s">
        <v>34</v>
      </c>
      <c r="D3" s="15" t="s">
        <v>35</v>
      </c>
      <c r="E3" s="15" t="s">
        <v>36</v>
      </c>
      <c r="F3" s="15" t="s">
        <v>101</v>
      </c>
      <c r="G3" s="15" t="s">
        <v>38</v>
      </c>
      <c r="H3" s="15" t="s">
        <v>39</v>
      </c>
      <c r="I3" s="15" t="s">
        <v>40</v>
      </c>
      <c r="J3" s="15" t="s">
        <v>41</v>
      </c>
      <c r="K3" s="15" t="s">
        <v>42</v>
      </c>
      <c r="L3" s="15" t="s">
        <v>43</v>
      </c>
      <c r="M3" s="15" t="s">
        <v>102</v>
      </c>
      <c r="O3" s="23" t="s">
        <v>57</v>
      </c>
      <c r="P3" s="15" t="s">
        <v>95</v>
      </c>
      <c r="Q3" s="15" t="s">
        <v>96</v>
      </c>
      <c r="R3" s="15" t="s">
        <v>97</v>
      </c>
      <c r="S3" s="15" t="s">
        <v>98</v>
      </c>
      <c r="T3" s="15" t="s">
        <v>99</v>
      </c>
      <c r="U3" s="29"/>
      <c r="V3" s="29"/>
      <c r="W3" s="29"/>
      <c r="X3" s="29"/>
      <c r="Y3" s="29"/>
      <c r="Z3" s="29"/>
      <c r="AA3" s="29"/>
    </row>
    <row r="4" spans="1:27" ht="15" customHeight="1" x14ac:dyDescent="0.25">
      <c r="A4" s="14" t="s">
        <v>70</v>
      </c>
      <c r="B4" s="15">
        <v>150</v>
      </c>
      <c r="C4" s="15">
        <v>164</v>
      </c>
      <c r="D4" s="15">
        <v>1237</v>
      </c>
      <c r="E4" s="15">
        <v>558</v>
      </c>
      <c r="F4" s="15">
        <v>0</v>
      </c>
      <c r="G4" s="15">
        <v>5052</v>
      </c>
      <c r="H4" s="15">
        <v>205</v>
      </c>
      <c r="I4" s="15">
        <v>113</v>
      </c>
      <c r="J4" s="15">
        <v>471</v>
      </c>
      <c r="K4" s="15">
        <v>1565</v>
      </c>
      <c r="L4" s="15">
        <v>20522</v>
      </c>
      <c r="M4" s="15">
        <v>30037</v>
      </c>
      <c r="O4" s="14" t="s">
        <v>70</v>
      </c>
      <c r="P4" s="15">
        <v>367</v>
      </c>
      <c r="Q4" s="15">
        <v>68</v>
      </c>
      <c r="R4" s="15">
        <v>12430</v>
      </c>
      <c r="S4" s="15">
        <v>520</v>
      </c>
      <c r="T4" s="15">
        <v>13385</v>
      </c>
      <c r="U4" s="29"/>
      <c r="V4" s="29"/>
      <c r="W4" s="29"/>
      <c r="X4" s="29"/>
      <c r="Y4" s="29"/>
      <c r="Z4" s="29"/>
      <c r="AA4" s="29"/>
    </row>
    <row r="5" spans="1:27" x14ac:dyDescent="0.25">
      <c r="A5" s="14" t="s">
        <v>71</v>
      </c>
      <c r="B5" s="15">
        <v>107</v>
      </c>
      <c r="C5" s="15">
        <v>133</v>
      </c>
      <c r="D5" s="15">
        <v>688</v>
      </c>
      <c r="E5" s="15">
        <v>151</v>
      </c>
      <c r="F5" s="15">
        <v>28</v>
      </c>
      <c r="G5" s="15">
        <v>3886</v>
      </c>
      <c r="H5" s="15">
        <v>98</v>
      </c>
      <c r="I5" s="15">
        <v>163</v>
      </c>
      <c r="J5" s="15">
        <v>406</v>
      </c>
      <c r="K5" s="15">
        <v>906</v>
      </c>
      <c r="L5" s="15">
        <v>13618</v>
      </c>
      <c r="M5" s="15">
        <v>20184</v>
      </c>
      <c r="O5" s="14" t="s">
        <v>5</v>
      </c>
      <c r="P5" s="15">
        <v>263</v>
      </c>
      <c r="Q5" s="15">
        <v>195</v>
      </c>
      <c r="R5" s="15">
        <v>8365</v>
      </c>
      <c r="S5" s="15">
        <v>201</v>
      </c>
      <c r="T5" s="15">
        <v>9024</v>
      </c>
    </row>
    <row r="6" spans="1:27" x14ac:dyDescent="0.25">
      <c r="A6" s="14" t="s">
        <v>73</v>
      </c>
      <c r="B6" s="15">
        <v>41</v>
      </c>
      <c r="C6" s="15">
        <v>112</v>
      </c>
      <c r="D6" s="15">
        <v>439</v>
      </c>
      <c r="E6" s="15">
        <v>151</v>
      </c>
      <c r="F6" s="15">
        <v>2</v>
      </c>
      <c r="G6" s="15">
        <v>3478</v>
      </c>
      <c r="H6" s="15">
        <v>79</v>
      </c>
      <c r="I6" s="15">
        <v>41</v>
      </c>
      <c r="J6" s="15">
        <v>250</v>
      </c>
      <c r="K6" s="15">
        <v>513</v>
      </c>
      <c r="L6" s="15">
        <v>8972</v>
      </c>
      <c r="M6" s="15">
        <v>14078</v>
      </c>
      <c r="O6" s="14" t="s">
        <v>71</v>
      </c>
      <c r="P6" s="15">
        <v>498</v>
      </c>
      <c r="Q6" s="15">
        <v>59</v>
      </c>
      <c r="R6" s="15">
        <v>8012</v>
      </c>
      <c r="S6" s="15">
        <v>224</v>
      </c>
      <c r="T6" s="15">
        <v>8793</v>
      </c>
    </row>
    <row r="7" spans="1:27" x14ac:dyDescent="0.25">
      <c r="A7" s="14" t="s">
        <v>76</v>
      </c>
      <c r="B7" s="15">
        <v>17</v>
      </c>
      <c r="C7" s="15">
        <v>50</v>
      </c>
      <c r="D7" s="15">
        <v>328</v>
      </c>
      <c r="E7" s="15">
        <v>44</v>
      </c>
      <c r="F7" s="15">
        <v>0</v>
      </c>
      <c r="G7" s="15">
        <v>2587</v>
      </c>
      <c r="H7" s="15">
        <v>34</v>
      </c>
      <c r="I7" s="15">
        <v>23</v>
      </c>
      <c r="J7" s="15">
        <v>146</v>
      </c>
      <c r="K7" s="15">
        <v>460</v>
      </c>
      <c r="L7" s="15">
        <v>9898</v>
      </c>
      <c r="M7" s="15">
        <v>13587</v>
      </c>
      <c r="O7" s="14" t="s">
        <v>74</v>
      </c>
      <c r="P7" s="15">
        <v>26</v>
      </c>
      <c r="Q7" s="15">
        <v>22</v>
      </c>
      <c r="R7" s="15">
        <v>5797</v>
      </c>
      <c r="S7" s="15">
        <v>27</v>
      </c>
      <c r="T7" s="15">
        <v>5872</v>
      </c>
    </row>
    <row r="8" spans="1:27" x14ac:dyDescent="0.25">
      <c r="A8" s="14" t="s">
        <v>75</v>
      </c>
      <c r="B8" s="15">
        <v>37</v>
      </c>
      <c r="C8" s="15">
        <v>66</v>
      </c>
      <c r="D8" s="15">
        <v>446</v>
      </c>
      <c r="E8" s="15">
        <v>159</v>
      </c>
      <c r="F8" s="15">
        <v>0</v>
      </c>
      <c r="G8" s="15">
        <v>2339</v>
      </c>
      <c r="H8" s="15">
        <v>70</v>
      </c>
      <c r="I8" s="15">
        <v>40</v>
      </c>
      <c r="J8" s="15">
        <v>72</v>
      </c>
      <c r="K8" s="15">
        <v>441</v>
      </c>
      <c r="L8" s="15">
        <v>9259</v>
      </c>
      <c r="M8" s="15">
        <v>12929</v>
      </c>
      <c r="O8" s="14" t="s">
        <v>75</v>
      </c>
      <c r="P8" s="15">
        <v>313</v>
      </c>
      <c r="Q8" s="15">
        <v>144</v>
      </c>
      <c r="R8" s="15">
        <v>1988</v>
      </c>
      <c r="S8" s="15">
        <v>2072</v>
      </c>
      <c r="T8" s="15">
        <v>4517</v>
      </c>
    </row>
    <row r="9" spans="1:27" x14ac:dyDescent="0.25">
      <c r="A9" s="14" t="s">
        <v>5</v>
      </c>
      <c r="B9" s="15">
        <v>45</v>
      </c>
      <c r="C9" s="15">
        <v>205</v>
      </c>
      <c r="D9" s="15">
        <v>239</v>
      </c>
      <c r="E9" s="15">
        <v>226</v>
      </c>
      <c r="F9" s="15">
        <v>26</v>
      </c>
      <c r="G9" s="15">
        <v>1550</v>
      </c>
      <c r="H9" s="15">
        <v>146</v>
      </c>
      <c r="I9" s="15">
        <v>118</v>
      </c>
      <c r="J9" s="15">
        <v>642</v>
      </c>
      <c r="K9" s="15">
        <v>1711</v>
      </c>
      <c r="L9" s="15">
        <v>5795</v>
      </c>
      <c r="M9" s="15">
        <v>10703</v>
      </c>
      <c r="O9" s="14" t="s">
        <v>72</v>
      </c>
      <c r="P9" s="15">
        <v>54</v>
      </c>
      <c r="Q9" s="15">
        <v>11</v>
      </c>
      <c r="R9" s="15">
        <v>3787</v>
      </c>
      <c r="S9" s="15">
        <v>211</v>
      </c>
      <c r="T9" s="15">
        <v>4063</v>
      </c>
    </row>
    <row r="10" spans="1:27" x14ac:dyDescent="0.25">
      <c r="A10" s="14" t="s">
        <v>74</v>
      </c>
      <c r="B10" s="15">
        <v>31</v>
      </c>
      <c r="C10" s="15">
        <v>47</v>
      </c>
      <c r="D10" s="15">
        <v>175</v>
      </c>
      <c r="E10" s="15">
        <v>58</v>
      </c>
      <c r="F10" s="15">
        <v>1</v>
      </c>
      <c r="G10" s="15">
        <v>1497</v>
      </c>
      <c r="H10" s="15">
        <v>53</v>
      </c>
      <c r="I10" s="15">
        <v>20</v>
      </c>
      <c r="J10" s="15">
        <v>156</v>
      </c>
      <c r="K10" s="15">
        <v>266</v>
      </c>
      <c r="L10" s="15">
        <v>6766</v>
      </c>
      <c r="M10" s="15">
        <v>9070</v>
      </c>
      <c r="O10" s="14" t="s">
        <v>73</v>
      </c>
      <c r="P10" s="15">
        <v>330</v>
      </c>
      <c r="Q10" s="15">
        <v>119</v>
      </c>
      <c r="R10" s="15">
        <v>1020</v>
      </c>
      <c r="S10" s="15">
        <v>1217</v>
      </c>
      <c r="T10" s="15">
        <v>2686</v>
      </c>
    </row>
    <row r="11" spans="1:27" x14ac:dyDescent="0.25">
      <c r="A11" s="14" t="s">
        <v>72</v>
      </c>
      <c r="B11" s="15">
        <v>26</v>
      </c>
      <c r="C11" s="15">
        <v>26</v>
      </c>
      <c r="D11" s="15">
        <v>252</v>
      </c>
      <c r="E11" s="15">
        <v>70</v>
      </c>
      <c r="F11" s="15">
        <v>3</v>
      </c>
      <c r="G11" s="15">
        <v>943</v>
      </c>
      <c r="H11" s="15">
        <v>33</v>
      </c>
      <c r="I11" s="15">
        <v>43</v>
      </c>
      <c r="J11" s="15">
        <v>76</v>
      </c>
      <c r="K11" s="15">
        <v>326</v>
      </c>
      <c r="L11" s="15">
        <v>5445</v>
      </c>
      <c r="M11" s="15">
        <v>7243</v>
      </c>
      <c r="O11" s="14" t="s">
        <v>3</v>
      </c>
      <c r="P11" s="15">
        <v>101</v>
      </c>
      <c r="Q11" s="15">
        <v>40</v>
      </c>
      <c r="R11" s="15">
        <v>2090</v>
      </c>
      <c r="S11" s="15">
        <v>43</v>
      </c>
      <c r="T11" s="15">
        <v>2274</v>
      </c>
    </row>
    <row r="12" spans="1:27" x14ac:dyDescent="0.25">
      <c r="A12" s="14" t="s">
        <v>3</v>
      </c>
      <c r="B12" s="15">
        <v>5</v>
      </c>
      <c r="C12" s="15">
        <v>61</v>
      </c>
      <c r="D12" s="15">
        <v>105</v>
      </c>
      <c r="E12" s="15">
        <v>67</v>
      </c>
      <c r="F12" s="15">
        <v>25</v>
      </c>
      <c r="G12" s="15">
        <v>357</v>
      </c>
      <c r="H12" s="15">
        <v>51</v>
      </c>
      <c r="I12" s="15">
        <v>30</v>
      </c>
      <c r="J12" s="15">
        <v>128</v>
      </c>
      <c r="K12" s="15">
        <v>262</v>
      </c>
      <c r="L12" s="15">
        <v>1497</v>
      </c>
      <c r="M12" s="15">
        <v>2588</v>
      </c>
      <c r="O12" s="14" t="s">
        <v>76</v>
      </c>
      <c r="P12" s="15">
        <v>53</v>
      </c>
      <c r="Q12" s="15">
        <v>10</v>
      </c>
      <c r="R12" s="15">
        <v>496</v>
      </c>
      <c r="S12" s="15">
        <v>1355</v>
      </c>
      <c r="T12" s="15">
        <v>1914</v>
      </c>
    </row>
    <row r="13" spans="1:27" x14ac:dyDescent="0.25">
      <c r="A13" s="14" t="s">
        <v>12</v>
      </c>
      <c r="B13" s="15">
        <v>19</v>
      </c>
      <c r="C13" s="15">
        <v>14</v>
      </c>
      <c r="D13" s="15">
        <v>37</v>
      </c>
      <c r="E13" s="15">
        <v>22</v>
      </c>
      <c r="F13" s="15">
        <v>4</v>
      </c>
      <c r="G13" s="15">
        <v>139</v>
      </c>
      <c r="H13" s="15">
        <v>10</v>
      </c>
      <c r="I13" s="15">
        <v>8</v>
      </c>
      <c r="J13" s="15">
        <v>25</v>
      </c>
      <c r="K13" s="15">
        <v>89</v>
      </c>
      <c r="L13" s="15">
        <v>819</v>
      </c>
      <c r="M13" s="15">
        <v>1186</v>
      </c>
      <c r="O13" s="14" t="s">
        <v>11</v>
      </c>
      <c r="P13" s="15">
        <v>23</v>
      </c>
      <c r="Q13" s="15">
        <v>30</v>
      </c>
      <c r="R13" s="15">
        <v>733</v>
      </c>
      <c r="S13" s="15">
        <v>179</v>
      </c>
      <c r="T13" s="15">
        <v>965</v>
      </c>
    </row>
    <row r="14" spans="1:27" x14ac:dyDescent="0.25">
      <c r="A14" s="14" t="s">
        <v>7</v>
      </c>
      <c r="B14" s="15">
        <v>9</v>
      </c>
      <c r="C14" s="15">
        <v>15</v>
      </c>
      <c r="D14" s="15">
        <v>30</v>
      </c>
      <c r="E14" s="15">
        <v>19</v>
      </c>
      <c r="F14" s="15">
        <v>0</v>
      </c>
      <c r="G14" s="15">
        <v>146</v>
      </c>
      <c r="H14" s="15">
        <v>7</v>
      </c>
      <c r="I14" s="15">
        <v>3</v>
      </c>
      <c r="J14" s="15">
        <v>49</v>
      </c>
      <c r="K14" s="15">
        <v>95</v>
      </c>
      <c r="L14" s="15">
        <v>574</v>
      </c>
      <c r="M14" s="15">
        <v>947</v>
      </c>
      <c r="O14" s="14" t="s">
        <v>7</v>
      </c>
      <c r="P14" s="15">
        <v>21</v>
      </c>
      <c r="Q14" s="15">
        <v>13</v>
      </c>
      <c r="R14" s="15">
        <v>659</v>
      </c>
      <c r="S14" s="15">
        <v>2</v>
      </c>
      <c r="T14" s="15">
        <v>695</v>
      </c>
    </row>
    <row r="15" spans="1:27" x14ac:dyDescent="0.25">
      <c r="A15" s="14" t="s">
        <v>11</v>
      </c>
      <c r="B15" s="15">
        <v>0</v>
      </c>
      <c r="C15" s="15">
        <v>19</v>
      </c>
      <c r="D15" s="15">
        <v>20</v>
      </c>
      <c r="E15" s="15">
        <v>12</v>
      </c>
      <c r="F15" s="15">
        <v>4</v>
      </c>
      <c r="G15" s="15">
        <v>131</v>
      </c>
      <c r="H15" s="15">
        <v>8</v>
      </c>
      <c r="I15" s="15">
        <v>18</v>
      </c>
      <c r="J15" s="15">
        <v>39</v>
      </c>
      <c r="K15" s="15">
        <v>66</v>
      </c>
      <c r="L15" s="15">
        <v>463</v>
      </c>
      <c r="M15" s="15">
        <v>780</v>
      </c>
      <c r="O15" s="14" t="s">
        <v>1</v>
      </c>
      <c r="P15" s="15">
        <v>17</v>
      </c>
      <c r="Q15" s="15">
        <v>0</v>
      </c>
      <c r="R15" s="15">
        <v>557</v>
      </c>
      <c r="S15" s="15">
        <v>2</v>
      </c>
      <c r="T15" s="15">
        <v>576</v>
      </c>
    </row>
    <row r="16" spans="1:27" x14ac:dyDescent="0.25">
      <c r="A16" s="14" t="s">
        <v>1</v>
      </c>
      <c r="B16" s="15">
        <v>2</v>
      </c>
      <c r="C16" s="15">
        <v>11</v>
      </c>
      <c r="D16" s="15">
        <v>15</v>
      </c>
      <c r="E16" s="15">
        <v>5</v>
      </c>
      <c r="F16" s="15">
        <v>0</v>
      </c>
      <c r="G16" s="15">
        <v>110</v>
      </c>
      <c r="H16" s="15">
        <v>4</v>
      </c>
      <c r="I16" s="15">
        <v>8</v>
      </c>
      <c r="J16" s="15">
        <v>33</v>
      </c>
      <c r="K16" s="15">
        <v>50</v>
      </c>
      <c r="L16" s="15">
        <v>371</v>
      </c>
      <c r="M16" s="15">
        <v>609</v>
      </c>
      <c r="O16" s="14" t="s">
        <v>77</v>
      </c>
      <c r="P16" s="15">
        <v>4</v>
      </c>
      <c r="Q16" s="15">
        <v>9</v>
      </c>
      <c r="R16" s="15">
        <v>395</v>
      </c>
      <c r="S16" s="15">
        <v>118</v>
      </c>
      <c r="T16" s="15">
        <v>526</v>
      </c>
    </row>
    <row r="17" spans="1:20" x14ac:dyDescent="0.25">
      <c r="A17" s="14" t="s">
        <v>77</v>
      </c>
      <c r="B17" s="15">
        <v>2</v>
      </c>
      <c r="C17" s="15">
        <v>10</v>
      </c>
      <c r="D17" s="15">
        <v>24</v>
      </c>
      <c r="E17" s="15">
        <v>2</v>
      </c>
      <c r="F17" s="15">
        <v>0</v>
      </c>
      <c r="G17" s="15">
        <v>5</v>
      </c>
      <c r="H17" s="15">
        <v>8</v>
      </c>
      <c r="I17" s="15">
        <v>1</v>
      </c>
      <c r="J17" s="15">
        <v>1</v>
      </c>
      <c r="K17" s="15">
        <v>71</v>
      </c>
      <c r="L17" s="15">
        <v>138</v>
      </c>
      <c r="M17" s="15">
        <v>262</v>
      </c>
      <c r="O17" s="14" t="s">
        <v>12</v>
      </c>
      <c r="P17" s="15">
        <v>11</v>
      </c>
      <c r="Q17" s="15">
        <v>5</v>
      </c>
      <c r="R17" s="15">
        <v>183</v>
      </c>
      <c r="S17" s="15">
        <v>8</v>
      </c>
      <c r="T17" s="15">
        <v>207</v>
      </c>
    </row>
    <row r="18" spans="1:20" x14ac:dyDescent="0.25">
      <c r="A18" s="14" t="s">
        <v>32</v>
      </c>
      <c r="B18" s="15">
        <v>491</v>
      </c>
      <c r="C18" s="15">
        <v>933</v>
      </c>
      <c r="D18" s="15">
        <v>4035</v>
      </c>
      <c r="E18" s="15">
        <v>1544</v>
      </c>
      <c r="F18" s="15">
        <v>93</v>
      </c>
      <c r="G18" s="15">
        <v>22220</v>
      </c>
      <c r="H18" s="15">
        <v>806</v>
      </c>
      <c r="I18" s="15">
        <v>629</v>
      </c>
      <c r="J18" s="15">
        <v>2494</v>
      </c>
      <c r="K18" s="15">
        <v>6821</v>
      </c>
      <c r="L18" s="15">
        <v>84137</v>
      </c>
      <c r="M18" s="15">
        <v>124203</v>
      </c>
      <c r="O18" s="14" t="s">
        <v>32</v>
      </c>
      <c r="P18" s="15">
        <v>2081</v>
      </c>
      <c r="Q18" s="15">
        <v>725</v>
      </c>
      <c r="R18" s="15">
        <v>46512</v>
      </c>
      <c r="S18" s="15">
        <v>6179</v>
      </c>
      <c r="T18" s="15">
        <v>55497</v>
      </c>
    </row>
    <row r="21" spans="1:20" x14ac:dyDescent="0.25">
      <c r="A21" s="49" t="s">
        <v>47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O21" s="47" t="s">
        <v>88</v>
      </c>
      <c r="P21" s="47"/>
      <c r="Q21" s="47"/>
      <c r="R21" s="47"/>
      <c r="S21" s="47"/>
      <c r="T21" s="47"/>
    </row>
    <row r="22" spans="1:20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O22" s="48"/>
      <c r="P22" s="48"/>
      <c r="Q22" s="48"/>
      <c r="R22" s="48"/>
      <c r="S22" s="48"/>
      <c r="T22" s="48"/>
    </row>
    <row r="23" spans="1:20" x14ac:dyDescent="0.25">
      <c r="A23" t="s">
        <v>46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  <c r="H23" s="13" t="s">
        <v>39</v>
      </c>
      <c r="I23" s="13" t="s">
        <v>40</v>
      </c>
      <c r="J23" s="13" t="s">
        <v>41</v>
      </c>
      <c r="K23" s="13" t="s">
        <v>42</v>
      </c>
      <c r="L23" s="13" t="s">
        <v>29</v>
      </c>
      <c r="M23" s="13" t="s">
        <v>54</v>
      </c>
      <c r="O23" s="15" t="s">
        <v>57</v>
      </c>
      <c r="P23" s="15" t="s">
        <v>82</v>
      </c>
      <c r="Q23" s="15" t="s">
        <v>83</v>
      </c>
      <c r="R23" s="15" t="s">
        <v>84</v>
      </c>
      <c r="S23" s="15" t="s">
        <v>85</v>
      </c>
      <c r="T23" s="15" t="s">
        <v>86</v>
      </c>
    </row>
    <row r="24" spans="1:20" x14ac:dyDescent="0.25">
      <c r="A24" t="s">
        <v>4</v>
      </c>
      <c r="B24">
        <v>150</v>
      </c>
      <c r="C24">
        <v>164</v>
      </c>
      <c r="D24">
        <v>1237</v>
      </c>
      <c r="E24">
        <v>558</v>
      </c>
      <c r="F24">
        <v>0</v>
      </c>
      <c r="G24">
        <v>5052</v>
      </c>
      <c r="H24">
        <v>205</v>
      </c>
      <c r="I24">
        <v>113</v>
      </c>
      <c r="J24">
        <v>471</v>
      </c>
      <c r="K24">
        <v>1565</v>
      </c>
      <c r="L24">
        <v>20522</v>
      </c>
      <c r="M24">
        <v>30037</v>
      </c>
      <c r="O24" s="14" t="s">
        <v>70</v>
      </c>
      <c r="P24" s="15">
        <v>367</v>
      </c>
      <c r="Q24" s="15">
        <v>68</v>
      </c>
      <c r="R24" s="15">
        <v>12430</v>
      </c>
      <c r="S24" s="15">
        <v>520</v>
      </c>
      <c r="T24" s="15">
        <v>13385</v>
      </c>
    </row>
    <row r="25" spans="1:20" x14ac:dyDescent="0.25">
      <c r="A25" t="s">
        <v>2</v>
      </c>
      <c r="B25">
        <v>107</v>
      </c>
      <c r="C25">
        <v>133</v>
      </c>
      <c r="D25">
        <v>688</v>
      </c>
      <c r="E25">
        <v>151</v>
      </c>
      <c r="F25">
        <v>28</v>
      </c>
      <c r="G25">
        <v>3886</v>
      </c>
      <c r="H25">
        <v>98</v>
      </c>
      <c r="I25">
        <v>163</v>
      </c>
      <c r="J25">
        <v>406</v>
      </c>
      <c r="K25">
        <v>906</v>
      </c>
      <c r="L25">
        <v>13618</v>
      </c>
      <c r="M25">
        <v>20184</v>
      </c>
      <c r="O25" s="14" t="s">
        <v>5</v>
      </c>
      <c r="P25" s="15">
        <v>263</v>
      </c>
      <c r="Q25" s="15">
        <v>195</v>
      </c>
      <c r="R25" s="15">
        <v>8365</v>
      </c>
      <c r="S25" s="15">
        <v>201</v>
      </c>
      <c r="T25" s="15">
        <v>9024</v>
      </c>
    </row>
    <row r="26" spans="1:20" x14ac:dyDescent="0.25">
      <c r="A26" t="s">
        <v>6</v>
      </c>
      <c r="B26">
        <v>41</v>
      </c>
      <c r="C26">
        <v>112</v>
      </c>
      <c r="D26">
        <v>439</v>
      </c>
      <c r="E26">
        <v>151</v>
      </c>
      <c r="F26">
        <v>2</v>
      </c>
      <c r="G26">
        <v>3478</v>
      </c>
      <c r="H26">
        <v>79</v>
      </c>
      <c r="I26">
        <v>41</v>
      </c>
      <c r="J26">
        <v>250</v>
      </c>
      <c r="K26">
        <v>513</v>
      </c>
      <c r="L26">
        <v>8972</v>
      </c>
      <c r="M26">
        <v>14078</v>
      </c>
      <c r="O26" s="14" t="s">
        <v>71</v>
      </c>
      <c r="P26" s="15">
        <v>498</v>
      </c>
      <c r="Q26" s="15">
        <v>59</v>
      </c>
      <c r="R26" s="15">
        <v>8012</v>
      </c>
      <c r="S26" s="15">
        <v>224</v>
      </c>
      <c r="T26" s="15">
        <v>8793</v>
      </c>
    </row>
    <row r="27" spans="1:20" x14ac:dyDescent="0.25">
      <c r="C27" s="6"/>
      <c r="D27" s="6"/>
    </row>
    <row r="28" spans="1:20" x14ac:dyDescent="0.25">
      <c r="A28" s="49" t="s">
        <v>48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O28" s="47" t="s">
        <v>89</v>
      </c>
      <c r="P28" s="47"/>
      <c r="Q28" s="47"/>
      <c r="R28" s="47"/>
      <c r="S28" s="47"/>
      <c r="T28" s="47"/>
    </row>
    <row r="29" spans="1:20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O29" s="48"/>
      <c r="P29" s="48"/>
      <c r="Q29" s="48"/>
      <c r="R29" s="48"/>
      <c r="S29" s="48"/>
      <c r="T29" s="48"/>
    </row>
    <row r="30" spans="1:20" x14ac:dyDescent="0.25">
      <c r="A30" t="s">
        <v>46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  <c r="H30" s="13" t="s">
        <v>39</v>
      </c>
      <c r="I30" s="13" t="s">
        <v>40</v>
      </c>
      <c r="J30" s="13" t="s">
        <v>41</v>
      </c>
      <c r="K30" s="13" t="s">
        <v>42</v>
      </c>
      <c r="L30" s="13" t="s">
        <v>29</v>
      </c>
      <c r="M30" s="13" t="s">
        <v>54</v>
      </c>
      <c r="O30" s="15" t="s">
        <v>57</v>
      </c>
      <c r="P30" s="15" t="s">
        <v>82</v>
      </c>
      <c r="Q30" s="15" t="s">
        <v>83</v>
      </c>
      <c r="R30" s="15" t="s">
        <v>84</v>
      </c>
      <c r="S30" s="15" t="s">
        <v>85</v>
      </c>
      <c r="T30" s="15" t="s">
        <v>86</v>
      </c>
    </row>
    <row r="31" spans="1:20" x14ac:dyDescent="0.25">
      <c r="A31" s="3" t="s">
        <v>11</v>
      </c>
      <c r="B31" s="7">
        <v>0</v>
      </c>
      <c r="C31" s="11">
        <v>19</v>
      </c>
      <c r="D31" s="11">
        <v>20</v>
      </c>
      <c r="E31" s="11">
        <v>12</v>
      </c>
      <c r="F31" s="11">
        <v>4</v>
      </c>
      <c r="G31" s="11">
        <v>131</v>
      </c>
      <c r="H31" s="11">
        <v>8</v>
      </c>
      <c r="I31" s="11">
        <v>18</v>
      </c>
      <c r="J31" s="11">
        <v>39</v>
      </c>
      <c r="K31" s="11">
        <v>66</v>
      </c>
      <c r="L31" s="11">
        <v>463</v>
      </c>
      <c r="M31" s="8">
        <v>780</v>
      </c>
      <c r="O31" s="14" t="s">
        <v>1</v>
      </c>
      <c r="P31" s="15">
        <v>17</v>
      </c>
      <c r="Q31" s="15">
        <v>0</v>
      </c>
      <c r="R31" s="15">
        <v>557</v>
      </c>
      <c r="S31" s="15">
        <v>2</v>
      </c>
      <c r="T31" s="15">
        <v>576</v>
      </c>
    </row>
    <row r="32" spans="1:20" x14ac:dyDescent="0.25">
      <c r="A32" s="4" t="s">
        <v>1</v>
      </c>
      <c r="B32" s="9">
        <v>2</v>
      </c>
      <c r="C32" s="12">
        <v>11</v>
      </c>
      <c r="D32" s="12">
        <v>15</v>
      </c>
      <c r="E32" s="12">
        <v>5</v>
      </c>
      <c r="F32" s="12">
        <v>0</v>
      </c>
      <c r="G32" s="12">
        <v>110</v>
      </c>
      <c r="H32" s="12">
        <v>4</v>
      </c>
      <c r="I32" s="12">
        <v>8</v>
      </c>
      <c r="J32" s="12">
        <v>33</v>
      </c>
      <c r="K32" s="12">
        <v>50</v>
      </c>
      <c r="L32" s="12">
        <v>371</v>
      </c>
      <c r="M32" s="10">
        <v>609</v>
      </c>
      <c r="O32" s="14" t="s">
        <v>77</v>
      </c>
      <c r="P32" s="15">
        <v>4</v>
      </c>
      <c r="Q32" s="15">
        <v>9</v>
      </c>
      <c r="R32" s="15">
        <v>395</v>
      </c>
      <c r="S32" s="15">
        <v>118</v>
      </c>
      <c r="T32" s="15">
        <v>526</v>
      </c>
    </row>
    <row r="33" spans="1:22" x14ac:dyDescent="0.25">
      <c r="A33" s="4" t="s">
        <v>8</v>
      </c>
      <c r="B33" s="9">
        <v>2</v>
      </c>
      <c r="C33" s="12">
        <v>10</v>
      </c>
      <c r="D33" s="12">
        <v>24</v>
      </c>
      <c r="E33" s="12">
        <v>2</v>
      </c>
      <c r="F33" s="12">
        <v>0</v>
      </c>
      <c r="G33" s="12">
        <v>5</v>
      </c>
      <c r="H33" s="12">
        <v>8</v>
      </c>
      <c r="I33" s="12">
        <v>1</v>
      </c>
      <c r="J33" s="12">
        <v>1</v>
      </c>
      <c r="K33" s="12">
        <v>71</v>
      </c>
      <c r="L33" s="12">
        <v>138</v>
      </c>
      <c r="M33" s="10">
        <v>262</v>
      </c>
      <c r="O33" s="14" t="s">
        <v>12</v>
      </c>
      <c r="P33" s="15">
        <v>11</v>
      </c>
      <c r="Q33" s="15">
        <v>5</v>
      </c>
      <c r="R33" s="15">
        <v>183</v>
      </c>
      <c r="S33" s="15">
        <v>8</v>
      </c>
      <c r="T33" s="15">
        <v>207</v>
      </c>
    </row>
    <row r="35" spans="1:22" x14ac:dyDescent="0.25">
      <c r="A35" s="42" t="s">
        <v>49</v>
      </c>
      <c r="B35" s="42"/>
      <c r="C35" s="42"/>
      <c r="D35" s="42"/>
      <c r="E35" s="42"/>
      <c r="F35" s="42"/>
      <c r="G35" s="42"/>
      <c r="H35" s="42"/>
      <c r="O35" s="42" t="s">
        <v>90</v>
      </c>
      <c r="P35" s="42"/>
      <c r="Q35" s="42"/>
      <c r="R35" s="42"/>
      <c r="S35" s="42"/>
      <c r="T35" s="42"/>
      <c r="U35" s="42"/>
      <c r="V35" s="42"/>
    </row>
    <row r="36" spans="1:22" x14ac:dyDescent="0.25">
      <c r="A36" s="42"/>
      <c r="B36" s="42"/>
      <c r="C36" s="42"/>
      <c r="D36" s="42"/>
      <c r="E36" s="42"/>
      <c r="F36" s="42"/>
      <c r="G36" s="42"/>
      <c r="H36" s="42"/>
      <c r="O36" s="42"/>
      <c r="P36" s="42"/>
      <c r="Q36" s="42"/>
      <c r="R36" s="42"/>
      <c r="S36" s="42"/>
      <c r="T36" s="42"/>
      <c r="U36" s="42"/>
      <c r="V36" s="42"/>
    </row>
    <row r="37" spans="1:22" x14ac:dyDescent="0.25">
      <c r="A37" s="50" t="s">
        <v>50</v>
      </c>
      <c r="B37" s="50"/>
      <c r="C37" s="16" t="s">
        <v>51</v>
      </c>
      <c r="D37" s="16" t="s">
        <v>52</v>
      </c>
      <c r="E37" s="43" t="s">
        <v>45</v>
      </c>
      <c r="F37" s="43"/>
      <c r="G37" s="43" t="s">
        <v>53</v>
      </c>
      <c r="H37" s="43"/>
      <c r="O37" s="26" t="s">
        <v>50</v>
      </c>
      <c r="P37" s="16" t="s">
        <v>51</v>
      </c>
      <c r="Q37" s="16" t="s">
        <v>52</v>
      </c>
      <c r="R37" s="43" t="s">
        <v>45</v>
      </c>
      <c r="S37" s="43"/>
      <c r="T37" s="43" t="s">
        <v>53</v>
      </c>
      <c r="U37" s="43"/>
      <c r="V37" s="43"/>
    </row>
    <row r="38" spans="1:22" x14ac:dyDescent="0.25">
      <c r="A38" s="51" t="s">
        <v>15</v>
      </c>
      <c r="B38" s="51"/>
      <c r="C38" s="6">
        <f>AVERAGE(B4:B17)</f>
        <v>35.071428571428569</v>
      </c>
      <c r="D38" s="6">
        <f>_xlfn.STDEV.S(B4:B17)</f>
        <v>43.149943017547344</v>
      </c>
      <c r="E38" s="41">
        <f>(D38/C38)</f>
        <v>1.2303446074249753</v>
      </c>
      <c r="F38" s="41"/>
      <c r="G38" s="44" t="s">
        <v>59</v>
      </c>
      <c r="H38" s="44"/>
      <c r="O38" s="28" t="s">
        <v>25</v>
      </c>
      <c r="P38" s="31">
        <f>AVERAGE(P4:P17)</f>
        <v>148.64285714285714</v>
      </c>
      <c r="Q38" s="31">
        <f>_xlfn.STDEV.S(P4:P17)</f>
        <v>168.11241986922238</v>
      </c>
      <c r="R38" s="41">
        <f>(Q38/P38)</f>
        <v>1.1309821615421016</v>
      </c>
      <c r="S38" s="41"/>
      <c r="T38" s="44" t="s">
        <v>91</v>
      </c>
      <c r="U38" s="44"/>
      <c r="V38" s="44"/>
    </row>
    <row r="39" spans="1:22" x14ac:dyDescent="0.25">
      <c r="A39" s="51" t="s">
        <v>16</v>
      </c>
      <c r="B39" s="51"/>
      <c r="C39" s="6">
        <f>AVERAGE(C4:C17)</f>
        <v>66.642857142857139</v>
      </c>
      <c r="D39" s="6">
        <f>_xlfn.STDEV.S(C4:C17)</f>
        <v>62.904820828903752</v>
      </c>
      <c r="E39" s="41">
        <f t="shared" ref="E39:E48" si="0">(D39/C39)</f>
        <v>0.94390942294174984</v>
      </c>
      <c r="F39" s="41"/>
      <c r="G39" s="44" t="s">
        <v>60</v>
      </c>
      <c r="H39" s="44"/>
      <c r="O39" s="28" t="s">
        <v>26</v>
      </c>
      <c r="P39" s="31">
        <f>AVERAGE(Q4:Q17)</f>
        <v>51.785714285714285</v>
      </c>
      <c r="Q39" s="31">
        <f>_xlfn.STDEV.S(Q4:Q17)</f>
        <v>60.10398498426715</v>
      </c>
      <c r="R39" s="41">
        <f t="shared" ref="R39:R41" si="1">(Q39/P39)</f>
        <v>1.1606286755582622</v>
      </c>
      <c r="S39" s="41"/>
      <c r="T39" s="44" t="s">
        <v>92</v>
      </c>
      <c r="U39" s="44"/>
      <c r="V39" s="44"/>
    </row>
    <row r="40" spans="1:22" x14ac:dyDescent="0.25">
      <c r="A40" s="52" t="s">
        <v>17</v>
      </c>
      <c r="B40" s="52"/>
      <c r="C40" s="6">
        <f>AVERAGE(D4:D17)</f>
        <v>288.21428571428572</v>
      </c>
      <c r="D40" s="6">
        <f>_xlfn.STDEV.S(D4:D17)</f>
        <v>340.30917584578168</v>
      </c>
      <c r="E40" s="41">
        <f t="shared" si="0"/>
        <v>1.1807505481638025</v>
      </c>
      <c r="F40" s="41"/>
      <c r="G40" s="44" t="s">
        <v>61</v>
      </c>
      <c r="H40" s="44"/>
      <c r="O40" s="28" t="s">
        <v>27</v>
      </c>
      <c r="P40" s="31">
        <f>AVERAGE(R4:R17)</f>
        <v>3322.2857142857142</v>
      </c>
      <c r="Q40" s="31">
        <f>_xlfn.STDEV.S(R4:R17)</f>
        <v>3854.7541761105545</v>
      </c>
      <c r="R40" s="41">
        <f t="shared" si="1"/>
        <v>1.1602717248354781</v>
      </c>
      <c r="S40" s="41"/>
      <c r="T40" s="44" t="s">
        <v>93</v>
      </c>
      <c r="U40" s="44"/>
      <c r="V40" s="44"/>
    </row>
    <row r="41" spans="1:22" x14ac:dyDescent="0.25">
      <c r="A41" s="51" t="s">
        <v>18</v>
      </c>
      <c r="B41" s="51"/>
      <c r="C41" s="6">
        <f>AVERAGE(E4:E17)</f>
        <v>110.28571428571429</v>
      </c>
      <c r="D41" s="6">
        <f>_xlfn.STDEV.S(E4:E17)</f>
        <v>146.43162151741603</v>
      </c>
      <c r="E41" s="41">
        <f t="shared" si="0"/>
        <v>1.3277478634998863</v>
      </c>
      <c r="F41" s="41"/>
      <c r="G41" s="44" t="s">
        <v>62</v>
      </c>
      <c r="H41" s="44"/>
      <c r="O41" s="28" t="s">
        <v>28</v>
      </c>
      <c r="P41" s="31">
        <f>AVERAGE(S4:S17)</f>
        <v>441.35714285714283</v>
      </c>
      <c r="Q41" s="31">
        <f>_xlfn.STDEV.S(S4:S17)</f>
        <v>640.74867353539071</v>
      </c>
      <c r="R41" s="41">
        <f t="shared" si="1"/>
        <v>1.4517691259905277</v>
      </c>
      <c r="S41" s="41"/>
      <c r="T41" s="44" t="s">
        <v>94</v>
      </c>
      <c r="U41" s="44"/>
      <c r="V41" s="44"/>
    </row>
    <row r="42" spans="1:22" x14ac:dyDescent="0.25">
      <c r="A42" s="51" t="s">
        <v>19</v>
      </c>
      <c r="B42" s="51"/>
      <c r="C42" s="6">
        <f>AVERAGE(F4:F17)</f>
        <v>6.6428571428571432</v>
      </c>
      <c r="D42" s="6">
        <f>_xlfn.STDEV.S(F4:F17)</f>
        <v>10.788934094761117</v>
      </c>
      <c r="E42" s="41">
        <f t="shared" si="0"/>
        <v>1.624140616415652</v>
      </c>
      <c r="F42" s="41"/>
      <c r="G42" s="44" t="s">
        <v>63</v>
      </c>
      <c r="H42" s="44"/>
    </row>
    <row r="43" spans="1:22" x14ac:dyDescent="0.25">
      <c r="A43" s="51" t="s">
        <v>20</v>
      </c>
      <c r="B43" s="51"/>
      <c r="C43" s="6">
        <f>AVERAGE(G4:G17)</f>
        <v>1587.1428571428571</v>
      </c>
      <c r="D43" s="6">
        <f>_xlfn.STDEV.S(G4:G17)</f>
        <v>1648.9504754023603</v>
      </c>
      <c r="E43" s="41">
        <f t="shared" si="0"/>
        <v>1.0389426937728643</v>
      </c>
      <c r="F43" s="41"/>
      <c r="G43" s="44" t="s">
        <v>64</v>
      </c>
      <c r="H43" s="44"/>
    </row>
    <row r="44" spans="1:22" x14ac:dyDescent="0.25">
      <c r="A44" s="51" t="s">
        <v>21</v>
      </c>
      <c r="B44" s="51"/>
      <c r="C44" s="6">
        <f>AVERAGE(H4:H17)</f>
        <v>57.571428571428569</v>
      </c>
      <c r="D44" s="6">
        <f>_xlfn.STDEV.S(H4:H17)</f>
        <v>59.246180384138604</v>
      </c>
      <c r="E44" s="41">
        <f t="shared" si="0"/>
        <v>1.0290899818584869</v>
      </c>
      <c r="F44" s="41"/>
      <c r="G44" s="44" t="s">
        <v>65</v>
      </c>
      <c r="H44" s="44"/>
    </row>
    <row r="45" spans="1:22" x14ac:dyDescent="0.25">
      <c r="A45" s="52" t="s">
        <v>22</v>
      </c>
      <c r="B45" s="52"/>
      <c r="C45" s="6">
        <f>AVERAGE(I4:I17)</f>
        <v>44.928571428571431</v>
      </c>
      <c r="D45" s="6">
        <f>_xlfn.STDEV.S(I4:I17)</f>
        <v>49.940679096017789</v>
      </c>
      <c r="E45" s="41">
        <f t="shared" si="0"/>
        <v>1.1115572453803642</v>
      </c>
      <c r="F45" s="41"/>
      <c r="G45" s="44" t="s">
        <v>66</v>
      </c>
      <c r="H45" s="44"/>
    </row>
    <row r="46" spans="1:22" x14ac:dyDescent="0.25">
      <c r="A46" s="51" t="s">
        <v>23</v>
      </c>
      <c r="B46" s="51"/>
      <c r="C46" s="6">
        <f>AVERAGE(J4:J17)</f>
        <v>178.14285714285714</v>
      </c>
      <c r="D46" s="6">
        <f>_xlfn.STDEV.S(J4:J17)</f>
        <v>195.26820102021304</v>
      </c>
      <c r="E46" s="41">
        <f t="shared" si="0"/>
        <v>1.0961326440589345</v>
      </c>
      <c r="F46" s="41"/>
      <c r="G46" s="44" t="s">
        <v>67</v>
      </c>
      <c r="H46" s="44"/>
    </row>
    <row r="47" spans="1:22" x14ac:dyDescent="0.25">
      <c r="A47" s="51" t="s">
        <v>24</v>
      </c>
      <c r="B47" s="51"/>
      <c r="C47" s="6">
        <f>AVERAGE(K4:K17)</f>
        <v>487.21428571428572</v>
      </c>
      <c r="D47" s="6">
        <f>_xlfn.STDEV.S(K4:K17)</f>
        <v>541.93828467419087</v>
      </c>
      <c r="E47" s="41">
        <f t="shared" si="0"/>
        <v>1.1123201855209899</v>
      </c>
      <c r="F47" s="41"/>
      <c r="G47" s="44" t="s">
        <v>68</v>
      </c>
      <c r="H47" s="44"/>
    </row>
    <row r="48" spans="1:22" x14ac:dyDescent="0.25">
      <c r="A48" s="52" t="s">
        <v>29</v>
      </c>
      <c r="B48" s="52"/>
      <c r="C48" s="6">
        <f>AVERAGE(L4:L17)</f>
        <v>6009.7857142857147</v>
      </c>
      <c r="D48" s="6">
        <f>_xlfn.STDEV.S(L4:L17)</f>
        <v>6062.332899249157</v>
      </c>
      <c r="E48" s="41">
        <f t="shared" si="0"/>
        <v>1.0087436037592046</v>
      </c>
      <c r="F48" s="41"/>
      <c r="G48" s="44" t="s">
        <v>69</v>
      </c>
      <c r="H48" s="44"/>
    </row>
  </sheetData>
  <mergeCells count="54">
    <mergeCell ref="G48:H48"/>
    <mergeCell ref="G42:H42"/>
    <mergeCell ref="A47:B47"/>
    <mergeCell ref="E47:F47"/>
    <mergeCell ref="A48:B48"/>
    <mergeCell ref="E48:F48"/>
    <mergeCell ref="G43:H43"/>
    <mergeCell ref="G44:H44"/>
    <mergeCell ref="G45:H45"/>
    <mergeCell ref="G46:H46"/>
    <mergeCell ref="G47:H47"/>
    <mergeCell ref="A44:B44"/>
    <mergeCell ref="E44:F44"/>
    <mergeCell ref="A45:B45"/>
    <mergeCell ref="E45:F45"/>
    <mergeCell ref="A46:B46"/>
    <mergeCell ref="A42:B42"/>
    <mergeCell ref="E42:F42"/>
    <mergeCell ref="A43:B43"/>
    <mergeCell ref="E43:F43"/>
    <mergeCell ref="E46:F46"/>
    <mergeCell ref="G39:H39"/>
    <mergeCell ref="G40:H40"/>
    <mergeCell ref="G41:H41"/>
    <mergeCell ref="A39:B39"/>
    <mergeCell ref="E39:F39"/>
    <mergeCell ref="A40:B40"/>
    <mergeCell ref="E40:F40"/>
    <mergeCell ref="A41:B41"/>
    <mergeCell ref="E41:F41"/>
    <mergeCell ref="A37:B37"/>
    <mergeCell ref="E37:F37"/>
    <mergeCell ref="A35:H36"/>
    <mergeCell ref="G37:H37"/>
    <mergeCell ref="A38:B38"/>
    <mergeCell ref="E38:F38"/>
    <mergeCell ref="G38:H38"/>
    <mergeCell ref="O1:T2"/>
    <mergeCell ref="O21:T22"/>
    <mergeCell ref="O28:T29"/>
    <mergeCell ref="A1:M2"/>
    <mergeCell ref="A21:M22"/>
    <mergeCell ref="A28:M29"/>
    <mergeCell ref="R38:S38"/>
    <mergeCell ref="R39:S39"/>
    <mergeCell ref="R41:S41"/>
    <mergeCell ref="R40:S40"/>
    <mergeCell ref="O35:V36"/>
    <mergeCell ref="R37:S37"/>
    <mergeCell ref="T38:V38"/>
    <mergeCell ref="T39:V39"/>
    <mergeCell ref="T40:V40"/>
    <mergeCell ref="T41:V41"/>
    <mergeCell ref="T37:V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C853-3D05-4309-854B-13000FAD229B}">
  <dimension ref="A3:F30"/>
  <sheetViews>
    <sheetView topLeftCell="A4" zoomScale="55" zoomScaleNormal="55" workbookViewId="0">
      <selection activeCell="F21" sqref="F21"/>
    </sheetView>
  </sheetViews>
  <sheetFormatPr defaultRowHeight="15" x14ac:dyDescent="0.25"/>
  <cols>
    <col min="1" max="1" width="16.7109375" bestFit="1" customWidth="1"/>
    <col min="2" max="2" width="21.7109375" bestFit="1" customWidth="1"/>
    <col min="5" max="5" width="30" bestFit="1" customWidth="1"/>
    <col min="6" max="6" width="19.42578125" bestFit="1" customWidth="1"/>
    <col min="13" max="13" width="27.140625" bestFit="1" customWidth="1"/>
    <col min="14" max="14" width="16.42578125" bestFit="1" customWidth="1"/>
    <col min="15" max="15" width="4.7109375" bestFit="1" customWidth="1"/>
    <col min="16" max="16" width="4.85546875" bestFit="1" customWidth="1"/>
    <col min="17" max="17" width="11.28515625" bestFit="1" customWidth="1"/>
    <col min="18" max="18" width="9.7109375" bestFit="1" customWidth="1"/>
    <col min="19" max="19" width="10.28515625" bestFit="1" customWidth="1"/>
    <col min="20" max="20" width="4.85546875" bestFit="1" customWidth="1"/>
    <col min="21" max="21" width="10.28515625" bestFit="1" customWidth="1"/>
    <col min="22" max="22" width="5" bestFit="1" customWidth="1"/>
    <col min="23" max="23" width="10.42578125" bestFit="1" customWidth="1"/>
    <col min="24" max="24" width="5" bestFit="1" customWidth="1"/>
    <col min="25" max="25" width="9.7109375" bestFit="1" customWidth="1"/>
    <col min="26" max="26" width="4.85546875" bestFit="1" customWidth="1"/>
    <col min="27" max="27" width="9.85546875" bestFit="1" customWidth="1"/>
  </cols>
  <sheetData>
    <row r="3" spans="1:6" x14ac:dyDescent="0.25">
      <c r="A3" s="19" t="s">
        <v>46</v>
      </c>
      <c r="B3" s="20" t="s">
        <v>56</v>
      </c>
      <c r="E3" s="7"/>
      <c r="F3" s="25" t="s">
        <v>78</v>
      </c>
    </row>
    <row r="4" spans="1:6" x14ac:dyDescent="0.25">
      <c r="A4" s="3" t="s">
        <v>75</v>
      </c>
      <c r="B4" s="20">
        <v>12929</v>
      </c>
      <c r="E4" s="19" t="s">
        <v>79</v>
      </c>
      <c r="F4" s="20" t="s">
        <v>5</v>
      </c>
    </row>
    <row r="5" spans="1:6" x14ac:dyDescent="0.25">
      <c r="A5" s="4" t="s">
        <v>76</v>
      </c>
      <c r="B5" s="21">
        <v>13587</v>
      </c>
      <c r="E5" s="3" t="s">
        <v>80</v>
      </c>
      <c r="F5" s="20">
        <v>205</v>
      </c>
    </row>
    <row r="6" spans="1:6" x14ac:dyDescent="0.25">
      <c r="A6" s="4" t="s">
        <v>73</v>
      </c>
      <c r="B6" s="21">
        <v>14078</v>
      </c>
      <c r="E6" s="4" t="s">
        <v>35</v>
      </c>
      <c r="F6" s="21">
        <v>239</v>
      </c>
    </row>
    <row r="7" spans="1:6" x14ac:dyDescent="0.25">
      <c r="A7" s="4" t="s">
        <v>71</v>
      </c>
      <c r="B7" s="21">
        <v>20184</v>
      </c>
      <c r="E7" s="4" t="s">
        <v>36</v>
      </c>
      <c r="F7" s="21">
        <v>226</v>
      </c>
    </row>
    <row r="8" spans="1:6" x14ac:dyDescent="0.25">
      <c r="A8" s="4" t="s">
        <v>70</v>
      </c>
      <c r="B8" s="21">
        <v>30037</v>
      </c>
      <c r="E8" s="4" t="s">
        <v>38</v>
      </c>
      <c r="F8" s="21">
        <v>1550</v>
      </c>
    </row>
    <row r="9" spans="1:6" x14ac:dyDescent="0.25">
      <c r="A9" s="5" t="s">
        <v>32</v>
      </c>
      <c r="B9" s="22">
        <v>90815</v>
      </c>
      <c r="E9" s="4" t="s">
        <v>39</v>
      </c>
      <c r="F9" s="21">
        <v>146</v>
      </c>
    </row>
    <row r="10" spans="1:6" x14ac:dyDescent="0.25">
      <c r="E10" s="4" t="s">
        <v>40</v>
      </c>
      <c r="F10" s="21">
        <v>118</v>
      </c>
    </row>
    <row r="11" spans="1:6" x14ac:dyDescent="0.25">
      <c r="E11" s="4" t="s">
        <v>41</v>
      </c>
      <c r="F11" s="21">
        <v>642</v>
      </c>
    </row>
    <row r="12" spans="1:6" x14ac:dyDescent="0.25">
      <c r="E12" s="4" t="s">
        <v>42</v>
      </c>
      <c r="F12" s="21">
        <v>1711</v>
      </c>
    </row>
    <row r="13" spans="1:6" x14ac:dyDescent="0.25">
      <c r="E13" s="24" t="s">
        <v>43</v>
      </c>
      <c r="F13" s="40">
        <v>5795</v>
      </c>
    </row>
    <row r="24" spans="1:2" x14ac:dyDescent="0.25">
      <c r="A24" s="19" t="s">
        <v>46</v>
      </c>
      <c r="B24" s="20" t="s">
        <v>86</v>
      </c>
    </row>
    <row r="25" spans="1:2" x14ac:dyDescent="0.25">
      <c r="A25" s="3" t="s">
        <v>75</v>
      </c>
      <c r="B25" s="20">
        <v>4517</v>
      </c>
    </row>
    <row r="26" spans="1:2" x14ac:dyDescent="0.25">
      <c r="A26" s="4" t="s">
        <v>74</v>
      </c>
      <c r="B26" s="21">
        <v>5872</v>
      </c>
    </row>
    <row r="27" spans="1:2" x14ac:dyDescent="0.25">
      <c r="A27" s="4" t="s">
        <v>71</v>
      </c>
      <c r="B27" s="21">
        <v>8793</v>
      </c>
    </row>
    <row r="28" spans="1:2" x14ac:dyDescent="0.25">
      <c r="A28" s="4" t="s">
        <v>5</v>
      </c>
      <c r="B28" s="21">
        <v>9024</v>
      </c>
    </row>
    <row r="29" spans="1:2" x14ac:dyDescent="0.25">
      <c r="A29" s="4" t="s">
        <v>70</v>
      </c>
      <c r="B29" s="21">
        <v>13385</v>
      </c>
    </row>
    <row r="30" spans="1:2" x14ac:dyDescent="0.25">
      <c r="A30" s="5" t="s">
        <v>32</v>
      </c>
      <c r="B30" s="22">
        <v>41591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D787-C078-4B3B-82B8-4CA92873BFC3}">
  <dimension ref="A1:R15"/>
  <sheetViews>
    <sheetView topLeftCell="E1" workbookViewId="0">
      <selection activeCell="D17" sqref="D17"/>
    </sheetView>
  </sheetViews>
  <sheetFormatPr defaultRowHeight="15" x14ac:dyDescent="0.25"/>
  <cols>
    <col min="1" max="1" width="16.42578125" bestFit="1" customWidth="1"/>
    <col min="2" max="2" width="10.140625" bestFit="1" customWidth="1"/>
    <col min="3" max="3" width="10.85546875" bestFit="1" customWidth="1"/>
    <col min="4" max="4" width="9.7109375" bestFit="1" customWidth="1"/>
    <col min="5" max="5" width="14.28515625" bestFit="1" customWidth="1"/>
    <col min="6" max="6" width="7" bestFit="1" customWidth="1"/>
    <col min="7" max="7" width="28.42578125" bestFit="1" customWidth="1"/>
    <col min="8" max="8" width="13.28515625" bestFit="1" customWidth="1"/>
    <col min="9" max="9" width="16" bestFit="1" customWidth="1"/>
    <col min="10" max="10" width="10.5703125" bestFit="1" customWidth="1"/>
    <col min="11" max="11" width="8" bestFit="1" customWidth="1"/>
    <col min="12" max="12" width="14" bestFit="1" customWidth="1"/>
    <col min="13" max="13" width="15.140625" bestFit="1" customWidth="1"/>
    <col min="14" max="14" width="11.140625" bestFit="1" customWidth="1"/>
    <col min="15" max="15" width="12" bestFit="1" customWidth="1"/>
    <col min="16" max="16" width="11.85546875" bestFit="1" customWidth="1"/>
    <col min="17" max="17" width="12.5703125" bestFit="1" customWidth="1"/>
    <col min="18" max="18" width="15.5703125" bestFit="1" customWidth="1"/>
  </cols>
  <sheetData>
    <row r="1" spans="1:1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s="13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29</v>
      </c>
      <c r="M1" t="s">
        <v>54</v>
      </c>
      <c r="N1" t="s">
        <v>25</v>
      </c>
      <c r="O1" t="s">
        <v>26</v>
      </c>
      <c r="P1" t="s">
        <v>27</v>
      </c>
      <c r="Q1" t="s">
        <v>28</v>
      </c>
      <c r="R1" t="s">
        <v>55</v>
      </c>
    </row>
    <row r="2" spans="1:18" x14ac:dyDescent="0.25">
      <c r="A2" t="s">
        <v>5</v>
      </c>
      <c r="B2">
        <v>45</v>
      </c>
      <c r="C2">
        <v>205</v>
      </c>
      <c r="D2">
        <v>239</v>
      </c>
      <c r="E2">
        <v>226</v>
      </c>
      <c r="F2">
        <v>26</v>
      </c>
      <c r="G2">
        <v>1550</v>
      </c>
      <c r="H2">
        <v>146</v>
      </c>
      <c r="I2">
        <v>118</v>
      </c>
      <c r="J2">
        <v>642</v>
      </c>
      <c r="K2">
        <v>1711</v>
      </c>
      <c r="L2">
        <v>5795</v>
      </c>
      <c r="M2">
        <v>10703</v>
      </c>
      <c r="N2">
        <v>263</v>
      </c>
      <c r="O2">
        <v>195</v>
      </c>
      <c r="P2">
        <v>8365</v>
      </c>
      <c r="Q2">
        <v>201</v>
      </c>
      <c r="R2">
        <v>9024</v>
      </c>
    </row>
    <row r="3" spans="1:18" x14ac:dyDescent="0.25">
      <c r="A3" t="s">
        <v>3</v>
      </c>
      <c r="B3">
        <v>5</v>
      </c>
      <c r="C3">
        <v>61</v>
      </c>
      <c r="D3">
        <v>105</v>
      </c>
      <c r="E3">
        <v>67</v>
      </c>
      <c r="F3">
        <v>25</v>
      </c>
      <c r="G3">
        <v>357</v>
      </c>
      <c r="H3">
        <v>51</v>
      </c>
      <c r="I3">
        <v>30</v>
      </c>
      <c r="J3">
        <v>128</v>
      </c>
      <c r="K3">
        <v>262</v>
      </c>
      <c r="L3">
        <v>1497</v>
      </c>
      <c r="M3">
        <v>2588</v>
      </c>
      <c r="N3">
        <v>101</v>
      </c>
      <c r="O3">
        <v>40</v>
      </c>
      <c r="P3">
        <v>2090</v>
      </c>
      <c r="Q3">
        <v>43</v>
      </c>
      <c r="R3">
        <v>2274</v>
      </c>
    </row>
    <row r="4" spans="1:18" x14ac:dyDescent="0.25">
      <c r="A4" t="s">
        <v>7</v>
      </c>
      <c r="B4">
        <v>9</v>
      </c>
      <c r="C4">
        <v>15</v>
      </c>
      <c r="D4">
        <v>30</v>
      </c>
      <c r="E4">
        <v>19</v>
      </c>
      <c r="F4">
        <v>0</v>
      </c>
      <c r="G4">
        <v>146</v>
      </c>
      <c r="H4">
        <v>7</v>
      </c>
      <c r="I4">
        <v>3</v>
      </c>
      <c r="J4">
        <v>49</v>
      </c>
      <c r="K4">
        <v>95</v>
      </c>
      <c r="L4">
        <v>574</v>
      </c>
      <c r="M4">
        <v>947</v>
      </c>
      <c r="N4">
        <v>21</v>
      </c>
      <c r="O4">
        <v>13</v>
      </c>
      <c r="P4">
        <v>659</v>
      </c>
      <c r="Q4">
        <v>2</v>
      </c>
      <c r="R4">
        <v>695</v>
      </c>
    </row>
    <row r="5" spans="1:18" x14ac:dyDescent="0.25">
      <c r="A5" t="s">
        <v>11</v>
      </c>
      <c r="B5">
        <v>0</v>
      </c>
      <c r="C5">
        <v>19</v>
      </c>
      <c r="D5">
        <v>20</v>
      </c>
      <c r="E5">
        <v>12</v>
      </c>
      <c r="F5">
        <v>4</v>
      </c>
      <c r="G5">
        <v>131</v>
      </c>
      <c r="H5">
        <v>8</v>
      </c>
      <c r="I5">
        <v>18</v>
      </c>
      <c r="J5">
        <v>39</v>
      </c>
      <c r="K5">
        <v>66</v>
      </c>
      <c r="L5">
        <v>463</v>
      </c>
      <c r="M5">
        <v>780</v>
      </c>
      <c r="N5">
        <v>23</v>
      </c>
      <c r="O5">
        <v>30</v>
      </c>
      <c r="P5">
        <v>733</v>
      </c>
      <c r="Q5">
        <v>179</v>
      </c>
      <c r="R5">
        <v>965</v>
      </c>
    </row>
    <row r="6" spans="1:18" x14ac:dyDescent="0.25">
      <c r="A6" t="s">
        <v>1</v>
      </c>
      <c r="B6">
        <v>2</v>
      </c>
      <c r="C6">
        <v>11</v>
      </c>
      <c r="D6">
        <v>15</v>
      </c>
      <c r="E6">
        <v>5</v>
      </c>
      <c r="F6">
        <v>0</v>
      </c>
      <c r="G6">
        <v>110</v>
      </c>
      <c r="H6">
        <v>4</v>
      </c>
      <c r="I6">
        <v>8</v>
      </c>
      <c r="J6">
        <v>33</v>
      </c>
      <c r="K6">
        <v>50</v>
      </c>
      <c r="L6">
        <v>371</v>
      </c>
      <c r="M6">
        <v>609</v>
      </c>
      <c r="N6">
        <v>17</v>
      </c>
      <c r="O6">
        <v>0</v>
      </c>
      <c r="P6">
        <v>557</v>
      </c>
      <c r="Q6">
        <v>2</v>
      </c>
      <c r="R6">
        <v>576</v>
      </c>
    </row>
    <row r="7" spans="1:18" x14ac:dyDescent="0.25">
      <c r="A7" t="s">
        <v>12</v>
      </c>
      <c r="B7">
        <v>19</v>
      </c>
      <c r="C7">
        <v>14</v>
      </c>
      <c r="D7">
        <v>37</v>
      </c>
      <c r="E7">
        <v>22</v>
      </c>
      <c r="F7">
        <v>4</v>
      </c>
      <c r="G7">
        <v>139</v>
      </c>
      <c r="H7">
        <v>10</v>
      </c>
      <c r="I7">
        <v>8</v>
      </c>
      <c r="J7">
        <v>25</v>
      </c>
      <c r="K7">
        <v>89</v>
      </c>
      <c r="L7">
        <v>819</v>
      </c>
      <c r="M7">
        <v>1186</v>
      </c>
      <c r="N7">
        <v>11</v>
      </c>
      <c r="O7">
        <v>5</v>
      </c>
      <c r="P7">
        <v>183</v>
      </c>
      <c r="Q7">
        <v>8</v>
      </c>
      <c r="R7">
        <v>207</v>
      </c>
    </row>
    <row r="8" spans="1:18" x14ac:dyDescent="0.25">
      <c r="A8" s="13" t="s">
        <v>4</v>
      </c>
      <c r="B8">
        <v>150</v>
      </c>
      <c r="C8">
        <v>164</v>
      </c>
      <c r="D8">
        <v>1237</v>
      </c>
      <c r="E8">
        <v>558</v>
      </c>
      <c r="F8">
        <v>0</v>
      </c>
      <c r="G8">
        <v>5052</v>
      </c>
      <c r="H8">
        <v>205</v>
      </c>
      <c r="I8">
        <v>113</v>
      </c>
      <c r="J8">
        <v>471</v>
      </c>
      <c r="K8">
        <v>1565</v>
      </c>
      <c r="L8">
        <v>20522</v>
      </c>
      <c r="M8">
        <v>30037</v>
      </c>
      <c r="N8">
        <v>367</v>
      </c>
      <c r="O8">
        <v>68</v>
      </c>
      <c r="P8">
        <v>12430</v>
      </c>
      <c r="Q8">
        <v>520</v>
      </c>
      <c r="R8">
        <v>13385</v>
      </c>
    </row>
    <row r="9" spans="1:18" x14ac:dyDescent="0.25">
      <c r="A9" s="13" t="s">
        <v>2</v>
      </c>
      <c r="B9">
        <v>107</v>
      </c>
      <c r="C9">
        <v>133</v>
      </c>
      <c r="D9">
        <v>688</v>
      </c>
      <c r="E9">
        <v>151</v>
      </c>
      <c r="F9">
        <v>28</v>
      </c>
      <c r="G9">
        <v>3886</v>
      </c>
      <c r="H9">
        <v>98</v>
      </c>
      <c r="I9">
        <v>163</v>
      </c>
      <c r="J9">
        <v>406</v>
      </c>
      <c r="K9">
        <v>906</v>
      </c>
      <c r="L9">
        <v>13618</v>
      </c>
      <c r="M9">
        <v>20184</v>
      </c>
      <c r="N9">
        <v>498</v>
      </c>
      <c r="O9">
        <v>59</v>
      </c>
      <c r="P9">
        <v>8012</v>
      </c>
      <c r="Q9">
        <v>224</v>
      </c>
      <c r="R9">
        <v>8793</v>
      </c>
    </row>
    <row r="10" spans="1:18" x14ac:dyDescent="0.25">
      <c r="A10" s="13" t="s">
        <v>13</v>
      </c>
      <c r="B10">
        <v>26</v>
      </c>
      <c r="C10">
        <v>26</v>
      </c>
      <c r="D10">
        <v>252</v>
      </c>
      <c r="E10">
        <v>70</v>
      </c>
      <c r="F10">
        <v>3</v>
      </c>
      <c r="G10">
        <v>943</v>
      </c>
      <c r="H10">
        <v>33</v>
      </c>
      <c r="I10">
        <v>43</v>
      </c>
      <c r="J10">
        <v>76</v>
      </c>
      <c r="K10">
        <v>326</v>
      </c>
      <c r="L10">
        <v>5445</v>
      </c>
      <c r="M10">
        <v>7243</v>
      </c>
      <c r="N10">
        <v>54</v>
      </c>
      <c r="O10">
        <v>11</v>
      </c>
      <c r="P10">
        <v>3787</v>
      </c>
      <c r="Q10">
        <v>211</v>
      </c>
      <c r="R10">
        <v>4063</v>
      </c>
    </row>
    <row r="11" spans="1:18" x14ac:dyDescent="0.25">
      <c r="A11" s="13" t="s">
        <v>6</v>
      </c>
      <c r="B11">
        <v>41</v>
      </c>
      <c r="C11">
        <v>112</v>
      </c>
      <c r="D11">
        <v>439</v>
      </c>
      <c r="E11">
        <v>151</v>
      </c>
      <c r="F11">
        <v>2</v>
      </c>
      <c r="G11">
        <v>3478</v>
      </c>
      <c r="H11">
        <v>79</v>
      </c>
      <c r="I11">
        <v>41</v>
      </c>
      <c r="J11">
        <v>250</v>
      </c>
      <c r="K11">
        <v>513</v>
      </c>
      <c r="L11">
        <v>8972</v>
      </c>
      <c r="M11">
        <v>14078</v>
      </c>
      <c r="N11">
        <v>330</v>
      </c>
      <c r="O11">
        <v>119</v>
      </c>
      <c r="P11">
        <v>1020</v>
      </c>
      <c r="Q11">
        <v>1217</v>
      </c>
      <c r="R11">
        <v>2686</v>
      </c>
    </row>
    <row r="12" spans="1:18" x14ac:dyDescent="0.25">
      <c r="A12" s="13" t="s">
        <v>0</v>
      </c>
      <c r="B12">
        <v>31</v>
      </c>
      <c r="C12">
        <v>47</v>
      </c>
      <c r="D12">
        <v>175</v>
      </c>
      <c r="E12">
        <v>58</v>
      </c>
      <c r="F12">
        <v>1</v>
      </c>
      <c r="G12">
        <v>1497</v>
      </c>
      <c r="H12">
        <v>53</v>
      </c>
      <c r="I12">
        <v>20</v>
      </c>
      <c r="J12">
        <v>156</v>
      </c>
      <c r="K12">
        <v>266</v>
      </c>
      <c r="L12">
        <v>6766</v>
      </c>
      <c r="M12">
        <v>9070</v>
      </c>
      <c r="N12">
        <v>26</v>
      </c>
      <c r="O12">
        <v>22</v>
      </c>
      <c r="P12">
        <v>5797</v>
      </c>
      <c r="Q12">
        <v>27</v>
      </c>
      <c r="R12">
        <v>5872</v>
      </c>
    </row>
    <row r="13" spans="1:18" x14ac:dyDescent="0.25">
      <c r="A13" s="13" t="s">
        <v>9</v>
      </c>
      <c r="B13">
        <v>37</v>
      </c>
      <c r="C13">
        <v>66</v>
      </c>
      <c r="D13">
        <v>446</v>
      </c>
      <c r="E13">
        <v>159</v>
      </c>
      <c r="F13">
        <v>0</v>
      </c>
      <c r="G13">
        <v>2339</v>
      </c>
      <c r="H13">
        <v>70</v>
      </c>
      <c r="I13">
        <v>40</v>
      </c>
      <c r="J13">
        <v>72</v>
      </c>
      <c r="K13">
        <v>441</v>
      </c>
      <c r="L13">
        <v>9259</v>
      </c>
      <c r="M13">
        <v>12929</v>
      </c>
      <c r="N13">
        <v>313</v>
      </c>
      <c r="O13">
        <v>144</v>
      </c>
      <c r="P13">
        <v>1988</v>
      </c>
      <c r="Q13">
        <v>2072</v>
      </c>
      <c r="R13">
        <v>4517</v>
      </c>
    </row>
    <row r="14" spans="1:18" x14ac:dyDescent="0.25">
      <c r="A14" s="13" t="s">
        <v>10</v>
      </c>
      <c r="B14">
        <v>17</v>
      </c>
      <c r="C14">
        <v>50</v>
      </c>
      <c r="D14">
        <v>328</v>
      </c>
      <c r="E14">
        <v>44</v>
      </c>
      <c r="F14">
        <v>0</v>
      </c>
      <c r="G14">
        <v>2587</v>
      </c>
      <c r="H14">
        <v>34</v>
      </c>
      <c r="I14">
        <v>23</v>
      </c>
      <c r="J14">
        <v>146</v>
      </c>
      <c r="K14">
        <v>460</v>
      </c>
      <c r="L14">
        <v>9898</v>
      </c>
      <c r="M14">
        <v>13587</v>
      </c>
      <c r="N14">
        <v>53</v>
      </c>
      <c r="O14">
        <v>10</v>
      </c>
      <c r="P14">
        <v>496</v>
      </c>
      <c r="Q14">
        <v>1355</v>
      </c>
      <c r="R14">
        <v>1914</v>
      </c>
    </row>
    <row r="15" spans="1:18" x14ac:dyDescent="0.25">
      <c r="A15" s="13" t="s">
        <v>8</v>
      </c>
      <c r="B15">
        <v>2</v>
      </c>
      <c r="C15">
        <v>10</v>
      </c>
      <c r="D15">
        <v>24</v>
      </c>
      <c r="E15">
        <v>2</v>
      </c>
      <c r="F15">
        <v>0</v>
      </c>
      <c r="G15">
        <v>5</v>
      </c>
      <c r="H15">
        <v>8</v>
      </c>
      <c r="I15">
        <v>1</v>
      </c>
      <c r="J15">
        <v>1</v>
      </c>
      <c r="K15">
        <v>71</v>
      </c>
      <c r="L15">
        <v>138</v>
      </c>
      <c r="M15">
        <v>262</v>
      </c>
      <c r="N15">
        <v>4</v>
      </c>
      <c r="O15">
        <v>9</v>
      </c>
      <c r="P15">
        <v>395</v>
      </c>
      <c r="Q15">
        <v>118</v>
      </c>
      <c r="R15">
        <v>526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8FB4B-E53D-40FA-8937-351DA47A715C}">
  <dimension ref="A1:R19"/>
  <sheetViews>
    <sheetView zoomScale="70" zoomScaleNormal="70" workbookViewId="0">
      <selection activeCell="N3" sqref="N3:Q3"/>
    </sheetView>
  </sheetViews>
  <sheetFormatPr defaultRowHeight="15" x14ac:dyDescent="0.25"/>
  <cols>
    <col min="1" max="1" width="18.7109375" customWidth="1"/>
    <col min="2" max="2" width="9.7109375" customWidth="1"/>
    <col min="3" max="3" width="13" customWidth="1"/>
    <col min="4" max="4" width="12.140625" customWidth="1"/>
    <col min="5" max="5" width="16.42578125" customWidth="1"/>
    <col min="6" max="6" width="9.140625" customWidth="1"/>
    <col min="7" max="7" width="30.140625" customWidth="1"/>
    <col min="8" max="8" width="15.5703125" customWidth="1"/>
    <col min="9" max="9" width="18" customWidth="1"/>
    <col min="10" max="10" width="12.85546875" customWidth="1"/>
    <col min="11" max="11" width="10.28515625" customWidth="1"/>
    <col min="12" max="13" width="15.7109375" customWidth="1"/>
    <col min="14" max="14" width="13.42578125" customWidth="1"/>
    <col min="15" max="15" width="14" customWidth="1"/>
    <col min="16" max="16" width="13.7109375" customWidth="1"/>
    <col min="17" max="18" width="14.7109375" customWidth="1"/>
  </cols>
  <sheetData>
    <row r="1" spans="1:18" ht="24" x14ac:dyDescent="0.4">
      <c r="A1" s="54" t="s">
        <v>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18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53" t="s">
        <v>30</v>
      </c>
      <c r="O2" s="53"/>
      <c r="P2" s="53"/>
      <c r="Q2" s="53"/>
      <c r="R2" s="17"/>
    </row>
    <row r="3" spans="1:18" x14ac:dyDescent="0.2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29</v>
      </c>
      <c r="M3" s="2" t="s">
        <v>54</v>
      </c>
      <c r="N3" s="2" t="s">
        <v>25</v>
      </c>
      <c r="O3" s="2" t="s">
        <v>26</v>
      </c>
      <c r="P3" s="2" t="s">
        <v>27</v>
      </c>
      <c r="Q3" s="2" t="s">
        <v>28</v>
      </c>
      <c r="R3" s="2" t="s">
        <v>55</v>
      </c>
    </row>
    <row r="4" spans="1:18" x14ac:dyDescent="0.25">
      <c r="A4" s="1" t="s">
        <v>5</v>
      </c>
      <c r="B4" s="1">
        <v>45</v>
      </c>
      <c r="C4" s="1">
        <v>205</v>
      </c>
      <c r="D4" s="1">
        <v>239</v>
      </c>
      <c r="E4" s="1">
        <v>226</v>
      </c>
      <c r="F4" s="1">
        <v>26</v>
      </c>
      <c r="G4" s="1">
        <v>1550</v>
      </c>
      <c r="H4" s="1">
        <v>146</v>
      </c>
      <c r="I4" s="1">
        <v>118</v>
      </c>
      <c r="J4" s="1">
        <v>642</v>
      </c>
      <c r="K4" s="1">
        <v>1711</v>
      </c>
      <c r="L4" s="1">
        <v>5795</v>
      </c>
      <c r="M4" s="1">
        <f>SUM(Table1[[#This Row],[Dacoity]:[OtherCases]])</f>
        <v>10703</v>
      </c>
      <c r="N4" s="1">
        <v>263</v>
      </c>
      <c r="O4" s="1">
        <v>195</v>
      </c>
      <c r="P4" s="1">
        <v>8365</v>
      </c>
      <c r="Q4" s="1">
        <v>201</v>
      </c>
      <c r="R4" s="1">
        <f>SUM(Table1[[#This Row],[Arms Act]:[Smuggling]])</f>
        <v>9024</v>
      </c>
    </row>
    <row r="5" spans="1:18" x14ac:dyDescent="0.25">
      <c r="A5" s="1" t="s">
        <v>3</v>
      </c>
      <c r="B5" s="1">
        <v>5</v>
      </c>
      <c r="C5" s="1">
        <v>61</v>
      </c>
      <c r="D5" s="1">
        <v>105</v>
      </c>
      <c r="E5" s="1">
        <v>67</v>
      </c>
      <c r="F5" s="1">
        <v>25</v>
      </c>
      <c r="G5" s="1">
        <v>357</v>
      </c>
      <c r="H5" s="1">
        <v>51</v>
      </c>
      <c r="I5" s="1">
        <v>30</v>
      </c>
      <c r="J5" s="1">
        <v>128</v>
      </c>
      <c r="K5" s="1">
        <v>262</v>
      </c>
      <c r="L5" s="1">
        <v>1497</v>
      </c>
      <c r="M5" s="1">
        <f>SUM(Table1[[#This Row],[Dacoity]:[OtherCases]])</f>
        <v>2588</v>
      </c>
      <c r="N5" s="1">
        <v>101</v>
      </c>
      <c r="O5" s="1">
        <v>40</v>
      </c>
      <c r="P5" s="1">
        <v>2090</v>
      </c>
      <c r="Q5" s="1">
        <v>43</v>
      </c>
      <c r="R5" s="1">
        <f>SUM(Table1[[#This Row],[Arms Act]:[Smuggling]])</f>
        <v>2274</v>
      </c>
    </row>
    <row r="6" spans="1:18" x14ac:dyDescent="0.25">
      <c r="A6" s="1" t="s">
        <v>7</v>
      </c>
      <c r="B6" s="1">
        <v>9</v>
      </c>
      <c r="C6" s="1">
        <v>15</v>
      </c>
      <c r="D6" s="1">
        <v>30</v>
      </c>
      <c r="E6" s="1">
        <v>19</v>
      </c>
      <c r="F6" s="1">
        <v>0</v>
      </c>
      <c r="G6" s="1">
        <v>146</v>
      </c>
      <c r="H6" s="1">
        <v>7</v>
      </c>
      <c r="I6" s="1">
        <v>3</v>
      </c>
      <c r="J6" s="1">
        <v>49</v>
      </c>
      <c r="K6" s="1">
        <v>95</v>
      </c>
      <c r="L6" s="1">
        <v>574</v>
      </c>
      <c r="M6" s="1">
        <f>SUM(Table1[[#This Row],[Dacoity]:[OtherCases]])</f>
        <v>947</v>
      </c>
      <c r="N6" s="1">
        <v>21</v>
      </c>
      <c r="O6" s="1">
        <v>13</v>
      </c>
      <c r="P6" s="1">
        <v>659</v>
      </c>
      <c r="Q6" s="1">
        <v>2</v>
      </c>
      <c r="R6" s="1">
        <f>SUM(Table1[[#This Row],[Arms Act]:[Smuggling]])</f>
        <v>695</v>
      </c>
    </row>
    <row r="7" spans="1:18" x14ac:dyDescent="0.25">
      <c r="A7" s="1" t="s">
        <v>11</v>
      </c>
      <c r="B7" s="1">
        <v>0</v>
      </c>
      <c r="C7" s="1">
        <v>19</v>
      </c>
      <c r="D7" s="1">
        <v>20</v>
      </c>
      <c r="E7" s="1">
        <v>12</v>
      </c>
      <c r="F7" s="1">
        <v>4</v>
      </c>
      <c r="G7" s="1">
        <v>131</v>
      </c>
      <c r="H7" s="1">
        <v>8</v>
      </c>
      <c r="I7" s="1">
        <v>18</v>
      </c>
      <c r="J7" s="1">
        <v>39</v>
      </c>
      <c r="K7" s="1">
        <v>66</v>
      </c>
      <c r="L7" s="1">
        <v>463</v>
      </c>
      <c r="M7" s="1">
        <f>SUM(Table1[[#This Row],[Dacoity]:[OtherCases]])</f>
        <v>780</v>
      </c>
      <c r="N7" s="1">
        <v>23</v>
      </c>
      <c r="O7" s="1">
        <v>30</v>
      </c>
      <c r="P7" s="1">
        <v>733</v>
      </c>
      <c r="Q7" s="1">
        <v>179</v>
      </c>
      <c r="R7" s="1">
        <f>SUM(Table1[[#This Row],[Arms Act]:[Smuggling]])</f>
        <v>965</v>
      </c>
    </row>
    <row r="8" spans="1:18" x14ac:dyDescent="0.25">
      <c r="A8" s="1" t="s">
        <v>1</v>
      </c>
      <c r="B8" s="1">
        <v>2</v>
      </c>
      <c r="C8" s="1">
        <v>11</v>
      </c>
      <c r="D8" s="1">
        <v>15</v>
      </c>
      <c r="E8" s="1">
        <v>5</v>
      </c>
      <c r="F8" s="1">
        <v>0</v>
      </c>
      <c r="G8" s="1">
        <v>110</v>
      </c>
      <c r="H8" s="1">
        <v>4</v>
      </c>
      <c r="I8" s="1">
        <v>8</v>
      </c>
      <c r="J8" s="1">
        <v>33</v>
      </c>
      <c r="K8" s="1">
        <v>50</v>
      </c>
      <c r="L8" s="1">
        <v>371</v>
      </c>
      <c r="M8" s="1">
        <f>SUM(Table1[[#This Row],[Dacoity]:[OtherCases]])</f>
        <v>609</v>
      </c>
      <c r="N8" s="1">
        <v>17</v>
      </c>
      <c r="O8" s="1">
        <v>0</v>
      </c>
      <c r="P8" s="1">
        <v>557</v>
      </c>
      <c r="Q8" s="1">
        <v>2</v>
      </c>
      <c r="R8" s="1">
        <f>SUM(Table1[[#This Row],[Arms Act]:[Smuggling]])</f>
        <v>576</v>
      </c>
    </row>
    <row r="9" spans="1:18" x14ac:dyDescent="0.25">
      <c r="A9" s="1" t="s">
        <v>12</v>
      </c>
      <c r="B9" s="1">
        <v>19</v>
      </c>
      <c r="C9" s="1">
        <v>14</v>
      </c>
      <c r="D9" s="1">
        <v>37</v>
      </c>
      <c r="E9" s="1">
        <v>22</v>
      </c>
      <c r="F9" s="1">
        <v>4</v>
      </c>
      <c r="G9" s="1">
        <v>139</v>
      </c>
      <c r="H9" s="1">
        <v>10</v>
      </c>
      <c r="I9" s="1">
        <v>8</v>
      </c>
      <c r="J9" s="1">
        <v>25</v>
      </c>
      <c r="K9" s="1">
        <v>89</v>
      </c>
      <c r="L9" s="1">
        <v>819</v>
      </c>
      <c r="M9" s="1">
        <f>SUM(Table1[[#This Row],[Dacoity]:[OtherCases]])</f>
        <v>1186</v>
      </c>
      <c r="N9" s="1">
        <v>11</v>
      </c>
      <c r="O9" s="1">
        <v>5</v>
      </c>
      <c r="P9" s="1">
        <v>183</v>
      </c>
      <c r="Q9" s="1">
        <v>8</v>
      </c>
      <c r="R9" s="1">
        <f>SUM(Table1[[#This Row],[Arms Act]:[Smuggling]])</f>
        <v>207</v>
      </c>
    </row>
    <row r="10" spans="1:18" x14ac:dyDescent="0.25">
      <c r="A10" s="1" t="s">
        <v>4</v>
      </c>
      <c r="B10" s="1">
        <v>150</v>
      </c>
      <c r="C10" s="1">
        <v>164</v>
      </c>
      <c r="D10" s="1">
        <v>1237</v>
      </c>
      <c r="E10" s="1">
        <v>558</v>
      </c>
      <c r="F10" s="1">
        <v>0</v>
      </c>
      <c r="G10" s="1">
        <v>5052</v>
      </c>
      <c r="H10" s="1">
        <v>205</v>
      </c>
      <c r="I10" s="1">
        <v>113</v>
      </c>
      <c r="J10" s="1">
        <v>471</v>
      </c>
      <c r="K10" s="1">
        <v>1565</v>
      </c>
      <c r="L10" s="1">
        <v>20522</v>
      </c>
      <c r="M10" s="1">
        <f>SUM(Table1[[#This Row],[Dacoity]:[OtherCases]])</f>
        <v>30037</v>
      </c>
      <c r="N10" s="1">
        <v>367</v>
      </c>
      <c r="O10" s="1">
        <v>68</v>
      </c>
      <c r="P10" s="1">
        <v>12430</v>
      </c>
      <c r="Q10" s="1">
        <v>520</v>
      </c>
      <c r="R10" s="1">
        <f>SUM(Table1[[#This Row],[Arms Act]:[Smuggling]])</f>
        <v>13385</v>
      </c>
    </row>
    <row r="11" spans="1:18" x14ac:dyDescent="0.25">
      <c r="A11" s="1" t="s">
        <v>2</v>
      </c>
      <c r="B11" s="1">
        <v>107</v>
      </c>
      <c r="C11" s="1">
        <v>133</v>
      </c>
      <c r="D11" s="1">
        <v>688</v>
      </c>
      <c r="E11" s="1">
        <v>151</v>
      </c>
      <c r="F11" s="1">
        <v>28</v>
      </c>
      <c r="G11" s="1">
        <v>3886</v>
      </c>
      <c r="H11" s="1">
        <v>98</v>
      </c>
      <c r="I11" s="1">
        <v>163</v>
      </c>
      <c r="J11" s="1">
        <v>406</v>
      </c>
      <c r="K11" s="1">
        <v>906</v>
      </c>
      <c r="L11" s="1">
        <v>13618</v>
      </c>
      <c r="M11" s="1">
        <f>SUM(Table1[[#This Row],[Dacoity]:[OtherCases]])</f>
        <v>20184</v>
      </c>
      <c r="N11" s="1">
        <v>498</v>
      </c>
      <c r="O11" s="1">
        <v>59</v>
      </c>
      <c r="P11" s="1">
        <v>8012</v>
      </c>
      <c r="Q11" s="1">
        <v>224</v>
      </c>
      <c r="R11" s="1">
        <f>SUM(Table1[[#This Row],[Arms Act]:[Smuggling]])</f>
        <v>8793</v>
      </c>
    </row>
    <row r="12" spans="1:18" x14ac:dyDescent="0.25">
      <c r="A12" s="1" t="s">
        <v>13</v>
      </c>
      <c r="B12" s="1">
        <v>26</v>
      </c>
      <c r="C12" s="1">
        <v>26</v>
      </c>
      <c r="D12" s="1">
        <v>252</v>
      </c>
      <c r="E12" s="1">
        <v>70</v>
      </c>
      <c r="F12" s="1">
        <v>3</v>
      </c>
      <c r="G12" s="1">
        <v>943</v>
      </c>
      <c r="H12" s="1">
        <v>33</v>
      </c>
      <c r="I12" s="1">
        <v>43</v>
      </c>
      <c r="J12" s="1">
        <v>76</v>
      </c>
      <c r="K12" s="1">
        <v>326</v>
      </c>
      <c r="L12" s="1">
        <v>5445</v>
      </c>
      <c r="M12" s="1">
        <f>SUM(Table1[[#This Row],[Dacoity]:[OtherCases]])</f>
        <v>7243</v>
      </c>
      <c r="N12" s="1">
        <v>54</v>
      </c>
      <c r="O12" s="1">
        <v>11</v>
      </c>
      <c r="P12" s="1">
        <v>3787</v>
      </c>
      <c r="Q12" s="1">
        <v>211</v>
      </c>
      <c r="R12" s="1">
        <f>SUM(Table1[[#This Row],[Arms Act]:[Smuggling]])</f>
        <v>4063</v>
      </c>
    </row>
    <row r="13" spans="1:18" x14ac:dyDescent="0.25">
      <c r="A13" s="1" t="s">
        <v>6</v>
      </c>
      <c r="B13" s="1">
        <v>41</v>
      </c>
      <c r="C13" s="1">
        <v>112</v>
      </c>
      <c r="D13" s="1">
        <v>439</v>
      </c>
      <c r="E13" s="1">
        <v>151</v>
      </c>
      <c r="F13" s="1">
        <v>2</v>
      </c>
      <c r="G13" s="1">
        <v>3478</v>
      </c>
      <c r="H13" s="1">
        <v>79</v>
      </c>
      <c r="I13" s="1">
        <v>41</v>
      </c>
      <c r="J13" s="1">
        <v>250</v>
      </c>
      <c r="K13" s="1">
        <v>513</v>
      </c>
      <c r="L13" s="1">
        <v>8972</v>
      </c>
      <c r="M13" s="1">
        <f>SUM(Table1[[#This Row],[Dacoity]:[OtherCases]])</f>
        <v>14078</v>
      </c>
      <c r="N13" s="1">
        <v>330</v>
      </c>
      <c r="O13" s="1">
        <v>119</v>
      </c>
      <c r="P13" s="1">
        <v>1020</v>
      </c>
      <c r="Q13" s="1">
        <v>1217</v>
      </c>
      <c r="R13" s="1">
        <f>SUM(Table1[[#This Row],[Arms Act]:[Smuggling]])</f>
        <v>2686</v>
      </c>
    </row>
    <row r="14" spans="1:18" x14ac:dyDescent="0.25">
      <c r="A14" s="1" t="s">
        <v>0</v>
      </c>
      <c r="B14" s="1">
        <v>31</v>
      </c>
      <c r="C14" s="1">
        <v>47</v>
      </c>
      <c r="D14" s="1">
        <v>175</v>
      </c>
      <c r="E14" s="1">
        <v>58</v>
      </c>
      <c r="F14" s="1">
        <v>1</v>
      </c>
      <c r="G14" s="1">
        <v>1497</v>
      </c>
      <c r="H14" s="1">
        <v>53</v>
      </c>
      <c r="I14" s="1">
        <v>20</v>
      </c>
      <c r="J14" s="1">
        <v>156</v>
      </c>
      <c r="K14" s="1">
        <v>266</v>
      </c>
      <c r="L14" s="1">
        <v>6766</v>
      </c>
      <c r="M14" s="1">
        <f>SUM(Table1[[#This Row],[Dacoity]:[OtherCases]])</f>
        <v>9070</v>
      </c>
      <c r="N14" s="1">
        <v>26</v>
      </c>
      <c r="O14" s="1">
        <v>22</v>
      </c>
      <c r="P14" s="1">
        <v>5797</v>
      </c>
      <c r="Q14" s="1">
        <v>27</v>
      </c>
      <c r="R14" s="1">
        <f>SUM(Table1[[#This Row],[Arms Act]:[Smuggling]])</f>
        <v>5872</v>
      </c>
    </row>
    <row r="15" spans="1:18" x14ac:dyDescent="0.25">
      <c r="A15" s="1" t="s">
        <v>9</v>
      </c>
      <c r="B15" s="1">
        <v>37</v>
      </c>
      <c r="C15" s="1">
        <v>66</v>
      </c>
      <c r="D15" s="1">
        <v>446</v>
      </c>
      <c r="E15" s="1">
        <v>159</v>
      </c>
      <c r="F15" s="1">
        <v>0</v>
      </c>
      <c r="G15" s="1">
        <v>2339</v>
      </c>
      <c r="H15" s="1">
        <v>70</v>
      </c>
      <c r="I15" s="1">
        <v>40</v>
      </c>
      <c r="J15" s="1">
        <v>72</v>
      </c>
      <c r="K15" s="1">
        <v>441</v>
      </c>
      <c r="L15" s="1">
        <v>9259</v>
      </c>
      <c r="M15" s="1">
        <f>SUM(Table1[[#This Row],[Dacoity]:[OtherCases]])</f>
        <v>12929</v>
      </c>
      <c r="N15" s="1">
        <v>313</v>
      </c>
      <c r="O15" s="1">
        <v>144</v>
      </c>
      <c r="P15" s="1">
        <v>1988</v>
      </c>
      <c r="Q15" s="1">
        <v>2072</v>
      </c>
      <c r="R15" s="1">
        <f>SUM(Table1[[#This Row],[Arms Act]:[Smuggling]])</f>
        <v>4517</v>
      </c>
    </row>
    <row r="16" spans="1:18" x14ac:dyDescent="0.25">
      <c r="A16" s="1" t="s">
        <v>10</v>
      </c>
      <c r="B16" s="1">
        <v>17</v>
      </c>
      <c r="C16" s="1">
        <v>50</v>
      </c>
      <c r="D16" s="1">
        <v>328</v>
      </c>
      <c r="E16" s="1">
        <v>44</v>
      </c>
      <c r="F16" s="1">
        <v>0</v>
      </c>
      <c r="G16" s="1">
        <v>2587</v>
      </c>
      <c r="H16" s="1">
        <v>34</v>
      </c>
      <c r="I16" s="1">
        <v>23</v>
      </c>
      <c r="J16" s="1">
        <v>146</v>
      </c>
      <c r="K16" s="1">
        <v>460</v>
      </c>
      <c r="L16" s="1">
        <v>9898</v>
      </c>
      <c r="M16" s="1">
        <f>SUM(Table1[[#This Row],[Dacoity]:[OtherCases]])</f>
        <v>13587</v>
      </c>
      <c r="N16" s="1">
        <v>53</v>
      </c>
      <c r="O16" s="1">
        <v>10</v>
      </c>
      <c r="P16" s="1">
        <v>496</v>
      </c>
      <c r="Q16" s="1">
        <v>1355</v>
      </c>
      <c r="R16" s="1">
        <f>SUM(Table1[[#This Row],[Arms Act]:[Smuggling]])</f>
        <v>1914</v>
      </c>
    </row>
    <row r="17" spans="1:18" x14ac:dyDescent="0.25">
      <c r="A17" s="1" t="s">
        <v>8</v>
      </c>
      <c r="B17" s="1">
        <v>2</v>
      </c>
      <c r="C17" s="1">
        <v>10</v>
      </c>
      <c r="D17" s="1">
        <v>24</v>
      </c>
      <c r="E17" s="1">
        <v>2</v>
      </c>
      <c r="F17" s="1">
        <v>0</v>
      </c>
      <c r="G17" s="1">
        <v>5</v>
      </c>
      <c r="H17" s="1">
        <v>8</v>
      </c>
      <c r="I17" s="1">
        <v>1</v>
      </c>
      <c r="J17" s="1">
        <v>1</v>
      </c>
      <c r="K17" s="1">
        <v>71</v>
      </c>
      <c r="L17" s="1">
        <v>138</v>
      </c>
      <c r="M17" s="1">
        <f>SUM(Table1[[#This Row],[Dacoity]:[OtherCases]])</f>
        <v>262</v>
      </c>
      <c r="N17" s="1">
        <v>4</v>
      </c>
      <c r="O17" s="1">
        <v>9</v>
      </c>
      <c r="P17" s="1">
        <v>395</v>
      </c>
      <c r="Q17" s="1">
        <v>118</v>
      </c>
      <c r="R17" s="1">
        <f>SUM(Table1[[#This Row],[Arms Act]:[Smuggling]])</f>
        <v>526</v>
      </c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mergeCells count="2">
    <mergeCell ref="N2:Q2"/>
    <mergeCell ref="A1:Q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6FE7-4A67-4529-A6BA-7C1C70EC41EA}">
  <dimension ref="A1:M36"/>
  <sheetViews>
    <sheetView topLeftCell="A10" zoomScale="70" zoomScaleNormal="70" workbookViewId="0">
      <selection activeCell="G22" sqref="G22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17.140625" bestFit="1" customWidth="1"/>
    <col min="4" max="4" width="15.85546875" bestFit="1" customWidth="1"/>
    <col min="5" max="5" width="22" bestFit="1" customWidth="1"/>
    <col min="6" max="6" width="17.140625" bestFit="1" customWidth="1"/>
    <col min="7" max="7" width="29.42578125" bestFit="1" customWidth="1"/>
    <col min="8" max="8" width="15.140625" bestFit="1" customWidth="1"/>
    <col min="9" max="9" width="17.5703125" bestFit="1" customWidth="1"/>
    <col min="10" max="10" width="12.28515625" bestFit="1" customWidth="1"/>
    <col min="11" max="11" width="9.28515625" bestFit="1" customWidth="1"/>
    <col min="12" max="12" width="15.140625" bestFit="1" customWidth="1"/>
    <col min="13" max="13" width="18.85546875" bestFit="1" customWidth="1"/>
  </cols>
  <sheetData>
    <row r="1" spans="1:13" x14ac:dyDescent="0.25">
      <c r="A1" s="45" t="s">
        <v>81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3" s="30" customFormat="1" x14ac:dyDescent="0.25">
      <c r="A3" s="27" t="s">
        <v>14</v>
      </c>
      <c r="B3" s="27" t="s">
        <v>33</v>
      </c>
      <c r="C3" s="27" t="s">
        <v>34</v>
      </c>
      <c r="D3" s="27" t="s">
        <v>35</v>
      </c>
      <c r="E3" s="27" t="s">
        <v>36</v>
      </c>
      <c r="F3" s="27" t="s">
        <v>37</v>
      </c>
      <c r="G3" s="27" t="s">
        <v>38</v>
      </c>
      <c r="H3" s="27" t="s">
        <v>39</v>
      </c>
      <c r="I3" s="27" t="s">
        <v>40</v>
      </c>
      <c r="J3" s="27" t="s">
        <v>41</v>
      </c>
      <c r="K3" s="27" t="s">
        <v>42</v>
      </c>
      <c r="L3" s="27" t="s">
        <v>43</v>
      </c>
      <c r="M3" s="27" t="s">
        <v>44</v>
      </c>
    </row>
    <row r="4" spans="1:13" x14ac:dyDescent="0.25">
      <c r="A4" s="13" t="s">
        <v>4</v>
      </c>
      <c r="B4">
        <v>150</v>
      </c>
      <c r="C4">
        <v>164</v>
      </c>
      <c r="D4">
        <v>1237</v>
      </c>
      <c r="E4">
        <v>558</v>
      </c>
      <c r="F4">
        <v>0</v>
      </c>
      <c r="G4">
        <v>5052</v>
      </c>
      <c r="H4">
        <v>205</v>
      </c>
      <c r="I4">
        <v>113</v>
      </c>
      <c r="J4">
        <v>471</v>
      </c>
      <c r="K4">
        <v>1565</v>
      </c>
      <c r="L4">
        <v>20522</v>
      </c>
      <c r="M4">
        <v>30037</v>
      </c>
    </row>
    <row r="5" spans="1:13" x14ac:dyDescent="0.25">
      <c r="A5" t="s">
        <v>2</v>
      </c>
      <c r="B5">
        <v>107</v>
      </c>
      <c r="C5">
        <v>133</v>
      </c>
      <c r="D5">
        <v>688</v>
      </c>
      <c r="E5">
        <v>151</v>
      </c>
      <c r="F5">
        <v>28</v>
      </c>
      <c r="G5">
        <v>3886</v>
      </c>
      <c r="H5">
        <v>98</v>
      </c>
      <c r="I5">
        <v>163</v>
      </c>
      <c r="J5">
        <v>406</v>
      </c>
      <c r="K5">
        <v>906</v>
      </c>
      <c r="L5">
        <v>13618</v>
      </c>
      <c r="M5">
        <v>20184</v>
      </c>
    </row>
    <row r="6" spans="1:13" x14ac:dyDescent="0.25">
      <c r="A6" t="s">
        <v>6</v>
      </c>
      <c r="B6">
        <v>41</v>
      </c>
      <c r="C6">
        <v>112</v>
      </c>
      <c r="D6">
        <v>439</v>
      </c>
      <c r="E6">
        <v>151</v>
      </c>
      <c r="F6">
        <v>2</v>
      </c>
      <c r="G6">
        <v>3478</v>
      </c>
      <c r="H6">
        <v>79</v>
      </c>
      <c r="I6">
        <v>41</v>
      </c>
      <c r="J6">
        <v>250</v>
      </c>
      <c r="K6">
        <v>513</v>
      </c>
      <c r="L6">
        <v>8972</v>
      </c>
      <c r="M6">
        <v>14078</v>
      </c>
    </row>
    <row r="7" spans="1:13" x14ac:dyDescent="0.25">
      <c r="A7" t="s">
        <v>10</v>
      </c>
      <c r="B7">
        <v>17</v>
      </c>
      <c r="C7">
        <v>50</v>
      </c>
      <c r="D7">
        <v>328</v>
      </c>
      <c r="E7">
        <v>44</v>
      </c>
      <c r="F7">
        <v>0</v>
      </c>
      <c r="G7">
        <v>2587</v>
      </c>
      <c r="H7">
        <v>34</v>
      </c>
      <c r="I7">
        <v>23</v>
      </c>
      <c r="J7">
        <v>146</v>
      </c>
      <c r="K7">
        <v>460</v>
      </c>
      <c r="L7">
        <v>9898</v>
      </c>
      <c r="M7">
        <v>13587</v>
      </c>
    </row>
    <row r="8" spans="1:13" x14ac:dyDescent="0.25">
      <c r="A8" t="s">
        <v>9</v>
      </c>
      <c r="B8">
        <v>37</v>
      </c>
      <c r="C8">
        <v>66</v>
      </c>
      <c r="D8">
        <v>446</v>
      </c>
      <c r="E8">
        <v>159</v>
      </c>
      <c r="F8">
        <v>0</v>
      </c>
      <c r="G8">
        <v>2339</v>
      </c>
      <c r="H8">
        <v>70</v>
      </c>
      <c r="I8">
        <v>40</v>
      </c>
      <c r="J8">
        <v>72</v>
      </c>
      <c r="K8">
        <v>441</v>
      </c>
      <c r="L8">
        <v>9259</v>
      </c>
      <c r="M8">
        <v>12929</v>
      </c>
    </row>
    <row r="9" spans="1:13" x14ac:dyDescent="0.25">
      <c r="A9" t="s">
        <v>5</v>
      </c>
      <c r="B9">
        <v>45</v>
      </c>
      <c r="C9">
        <v>205</v>
      </c>
      <c r="D9">
        <v>239</v>
      </c>
      <c r="E9">
        <v>226</v>
      </c>
      <c r="F9">
        <v>26</v>
      </c>
      <c r="G9">
        <v>1550</v>
      </c>
      <c r="H9">
        <v>146</v>
      </c>
      <c r="I9">
        <v>118</v>
      </c>
      <c r="J9">
        <v>642</v>
      </c>
      <c r="K9">
        <v>1711</v>
      </c>
      <c r="L9">
        <v>5795</v>
      </c>
      <c r="M9">
        <v>10703</v>
      </c>
    </row>
    <row r="10" spans="1:13" x14ac:dyDescent="0.25">
      <c r="A10" t="s">
        <v>0</v>
      </c>
      <c r="B10">
        <v>31</v>
      </c>
      <c r="C10">
        <v>47</v>
      </c>
      <c r="D10">
        <v>175</v>
      </c>
      <c r="E10">
        <v>58</v>
      </c>
      <c r="F10">
        <v>1</v>
      </c>
      <c r="G10">
        <v>1497</v>
      </c>
      <c r="H10">
        <v>53</v>
      </c>
      <c r="I10">
        <v>20</v>
      </c>
      <c r="J10">
        <v>156</v>
      </c>
      <c r="K10">
        <v>266</v>
      </c>
      <c r="L10">
        <v>6766</v>
      </c>
      <c r="M10">
        <v>9070</v>
      </c>
    </row>
    <row r="11" spans="1:13" x14ac:dyDescent="0.25">
      <c r="A11" t="s">
        <v>13</v>
      </c>
      <c r="B11">
        <v>26</v>
      </c>
      <c r="C11">
        <v>26</v>
      </c>
      <c r="D11">
        <v>252</v>
      </c>
      <c r="E11">
        <v>70</v>
      </c>
      <c r="F11">
        <v>3</v>
      </c>
      <c r="G11">
        <v>943</v>
      </c>
      <c r="H11">
        <v>33</v>
      </c>
      <c r="I11">
        <v>43</v>
      </c>
      <c r="J11">
        <v>76</v>
      </c>
      <c r="K11">
        <v>326</v>
      </c>
      <c r="L11">
        <v>5445</v>
      </c>
      <c r="M11">
        <v>7243</v>
      </c>
    </row>
    <row r="12" spans="1:13" x14ac:dyDescent="0.25">
      <c r="A12" t="s">
        <v>3</v>
      </c>
      <c r="B12">
        <v>5</v>
      </c>
      <c r="C12">
        <v>61</v>
      </c>
      <c r="D12">
        <v>105</v>
      </c>
      <c r="E12">
        <v>67</v>
      </c>
      <c r="F12">
        <v>25</v>
      </c>
      <c r="G12">
        <v>357</v>
      </c>
      <c r="H12">
        <v>51</v>
      </c>
      <c r="I12">
        <v>30</v>
      </c>
      <c r="J12">
        <v>128</v>
      </c>
      <c r="K12">
        <v>262</v>
      </c>
      <c r="L12">
        <v>1497</v>
      </c>
      <c r="M12">
        <v>2588</v>
      </c>
    </row>
    <row r="13" spans="1:13" x14ac:dyDescent="0.25">
      <c r="A13" t="s">
        <v>12</v>
      </c>
      <c r="B13">
        <v>19</v>
      </c>
      <c r="C13">
        <v>14</v>
      </c>
      <c r="D13">
        <v>37</v>
      </c>
      <c r="E13">
        <v>22</v>
      </c>
      <c r="F13">
        <v>4</v>
      </c>
      <c r="G13">
        <v>139</v>
      </c>
      <c r="H13">
        <v>10</v>
      </c>
      <c r="I13">
        <v>8</v>
      </c>
      <c r="J13">
        <v>25</v>
      </c>
      <c r="K13">
        <v>89</v>
      </c>
      <c r="L13">
        <v>819</v>
      </c>
      <c r="M13">
        <v>1186</v>
      </c>
    </row>
    <row r="14" spans="1:13" x14ac:dyDescent="0.25">
      <c r="A14" t="s">
        <v>7</v>
      </c>
      <c r="B14">
        <v>9</v>
      </c>
      <c r="C14">
        <v>15</v>
      </c>
      <c r="D14">
        <v>30</v>
      </c>
      <c r="E14">
        <v>19</v>
      </c>
      <c r="F14">
        <v>0</v>
      </c>
      <c r="G14">
        <v>146</v>
      </c>
      <c r="H14">
        <v>7</v>
      </c>
      <c r="I14">
        <v>3</v>
      </c>
      <c r="J14">
        <v>49</v>
      </c>
      <c r="K14">
        <v>95</v>
      </c>
      <c r="L14">
        <v>574</v>
      </c>
      <c r="M14">
        <v>947</v>
      </c>
    </row>
    <row r="15" spans="1:13" x14ac:dyDescent="0.25">
      <c r="A15" t="s">
        <v>11</v>
      </c>
      <c r="B15">
        <v>0</v>
      </c>
      <c r="C15">
        <v>19</v>
      </c>
      <c r="D15">
        <v>20</v>
      </c>
      <c r="E15">
        <v>12</v>
      </c>
      <c r="F15">
        <v>4</v>
      </c>
      <c r="G15">
        <v>131</v>
      </c>
      <c r="H15">
        <v>8</v>
      </c>
      <c r="I15">
        <v>18</v>
      </c>
      <c r="J15">
        <v>39</v>
      </c>
      <c r="K15">
        <v>66</v>
      </c>
      <c r="L15">
        <v>463</v>
      </c>
      <c r="M15">
        <v>780</v>
      </c>
    </row>
    <row r="16" spans="1:13" x14ac:dyDescent="0.25">
      <c r="A16" t="s">
        <v>1</v>
      </c>
      <c r="B16">
        <v>2</v>
      </c>
      <c r="C16">
        <v>11</v>
      </c>
      <c r="D16">
        <v>15</v>
      </c>
      <c r="E16">
        <v>5</v>
      </c>
      <c r="F16">
        <v>0</v>
      </c>
      <c r="G16">
        <v>110</v>
      </c>
      <c r="H16">
        <v>4</v>
      </c>
      <c r="I16">
        <v>8</v>
      </c>
      <c r="J16">
        <v>33</v>
      </c>
      <c r="K16">
        <v>50</v>
      </c>
      <c r="L16">
        <v>371</v>
      </c>
      <c r="M16">
        <v>609</v>
      </c>
    </row>
    <row r="17" spans="1:13" x14ac:dyDescent="0.25">
      <c r="A17" t="s">
        <v>8</v>
      </c>
      <c r="B17">
        <v>2</v>
      </c>
      <c r="C17">
        <v>10</v>
      </c>
      <c r="D17">
        <v>24</v>
      </c>
      <c r="E17">
        <v>2</v>
      </c>
      <c r="F17">
        <v>0</v>
      </c>
      <c r="G17">
        <v>5</v>
      </c>
      <c r="H17">
        <v>8</v>
      </c>
      <c r="I17">
        <v>1</v>
      </c>
      <c r="J17">
        <v>1</v>
      </c>
      <c r="K17">
        <v>71</v>
      </c>
      <c r="L17">
        <v>138</v>
      </c>
      <c r="M17">
        <v>262</v>
      </c>
    </row>
    <row r="20" spans="1:13" x14ac:dyDescent="0.25">
      <c r="A20" s="45" t="s">
        <v>100</v>
      </c>
      <c r="B20" s="45"/>
      <c r="C20" s="45"/>
      <c r="D20" s="45"/>
      <c r="E20" s="45"/>
      <c r="F20" s="45"/>
    </row>
    <row r="21" spans="1:13" x14ac:dyDescent="0.25">
      <c r="A21" s="46"/>
      <c r="B21" s="46"/>
      <c r="C21" s="46"/>
      <c r="D21" s="46"/>
      <c r="E21" s="46"/>
      <c r="F21" s="46"/>
    </row>
    <row r="22" spans="1:13" x14ac:dyDescent="0.25">
      <c r="A22" s="34" t="s">
        <v>57</v>
      </c>
      <c r="B22" s="35" t="s">
        <v>95</v>
      </c>
      <c r="C22" s="35" t="s">
        <v>96</v>
      </c>
      <c r="D22" s="35" t="s">
        <v>97</v>
      </c>
      <c r="E22" s="35" t="s">
        <v>98</v>
      </c>
      <c r="F22" s="36" t="s">
        <v>55</v>
      </c>
    </row>
    <row r="23" spans="1:13" x14ac:dyDescent="0.25">
      <c r="A23" s="32" t="s">
        <v>70</v>
      </c>
      <c r="B23" s="15">
        <v>367</v>
      </c>
      <c r="C23" s="15">
        <v>68</v>
      </c>
      <c r="D23" s="15">
        <v>12430</v>
      </c>
      <c r="E23" s="15">
        <v>520</v>
      </c>
      <c r="F23" s="33">
        <v>13385</v>
      </c>
    </row>
    <row r="24" spans="1:13" x14ac:dyDescent="0.25">
      <c r="A24" s="32" t="s">
        <v>5</v>
      </c>
      <c r="B24" s="15">
        <v>263</v>
      </c>
      <c r="C24" s="15">
        <v>195</v>
      </c>
      <c r="D24" s="15">
        <v>8365</v>
      </c>
      <c r="E24" s="15">
        <v>201</v>
      </c>
      <c r="F24" s="33">
        <v>9024</v>
      </c>
    </row>
    <row r="25" spans="1:13" x14ac:dyDescent="0.25">
      <c r="A25" s="32" t="s">
        <v>71</v>
      </c>
      <c r="B25" s="15">
        <v>498</v>
      </c>
      <c r="C25" s="15">
        <v>59</v>
      </c>
      <c r="D25" s="15">
        <v>8012</v>
      </c>
      <c r="E25" s="15">
        <v>224</v>
      </c>
      <c r="F25" s="33">
        <v>8793</v>
      </c>
    </row>
    <row r="26" spans="1:13" x14ac:dyDescent="0.25">
      <c r="A26" s="32" t="s">
        <v>74</v>
      </c>
      <c r="B26" s="15">
        <v>26</v>
      </c>
      <c r="C26" s="15">
        <v>22</v>
      </c>
      <c r="D26" s="15">
        <v>5797</v>
      </c>
      <c r="E26" s="15">
        <v>27</v>
      </c>
      <c r="F26" s="33">
        <v>5872</v>
      </c>
    </row>
    <row r="27" spans="1:13" x14ac:dyDescent="0.25">
      <c r="A27" s="32" t="s">
        <v>75</v>
      </c>
      <c r="B27" s="15">
        <v>313</v>
      </c>
      <c r="C27" s="15">
        <v>144</v>
      </c>
      <c r="D27" s="15">
        <v>1988</v>
      </c>
      <c r="E27" s="15">
        <v>2072</v>
      </c>
      <c r="F27" s="33">
        <v>4517</v>
      </c>
    </row>
    <row r="28" spans="1:13" x14ac:dyDescent="0.25">
      <c r="A28" s="32" t="s">
        <v>72</v>
      </c>
      <c r="B28" s="15">
        <v>54</v>
      </c>
      <c r="C28" s="15">
        <v>11</v>
      </c>
      <c r="D28" s="15">
        <v>3787</v>
      </c>
      <c r="E28" s="15">
        <v>211</v>
      </c>
      <c r="F28" s="33">
        <v>4063</v>
      </c>
    </row>
    <row r="29" spans="1:13" x14ac:dyDescent="0.25">
      <c r="A29" s="32" t="s">
        <v>73</v>
      </c>
      <c r="B29" s="15">
        <v>330</v>
      </c>
      <c r="C29" s="15">
        <v>119</v>
      </c>
      <c r="D29" s="15">
        <v>1020</v>
      </c>
      <c r="E29" s="15">
        <v>1217</v>
      </c>
      <c r="F29" s="33">
        <v>2686</v>
      </c>
    </row>
    <row r="30" spans="1:13" x14ac:dyDescent="0.25">
      <c r="A30" s="32" t="s">
        <v>3</v>
      </c>
      <c r="B30" s="15">
        <v>101</v>
      </c>
      <c r="C30" s="15">
        <v>40</v>
      </c>
      <c r="D30" s="15">
        <v>2090</v>
      </c>
      <c r="E30" s="15">
        <v>43</v>
      </c>
      <c r="F30" s="33">
        <v>2274</v>
      </c>
    </row>
    <row r="31" spans="1:13" x14ac:dyDescent="0.25">
      <c r="A31" s="32" t="s">
        <v>76</v>
      </c>
      <c r="B31" s="15">
        <v>53</v>
      </c>
      <c r="C31" s="15">
        <v>10</v>
      </c>
      <c r="D31" s="15">
        <v>496</v>
      </c>
      <c r="E31" s="15">
        <v>1355</v>
      </c>
      <c r="F31" s="33">
        <v>1914</v>
      </c>
    </row>
    <row r="32" spans="1:13" x14ac:dyDescent="0.25">
      <c r="A32" s="32" t="s">
        <v>11</v>
      </c>
      <c r="B32" s="15">
        <v>23</v>
      </c>
      <c r="C32" s="15">
        <v>30</v>
      </c>
      <c r="D32" s="15">
        <v>733</v>
      </c>
      <c r="E32" s="15">
        <v>179</v>
      </c>
      <c r="F32" s="33">
        <v>965</v>
      </c>
    </row>
    <row r="33" spans="1:6" x14ac:dyDescent="0.25">
      <c r="A33" s="32" t="s">
        <v>7</v>
      </c>
      <c r="B33" s="15">
        <v>21</v>
      </c>
      <c r="C33" s="15">
        <v>13</v>
      </c>
      <c r="D33" s="15">
        <v>659</v>
      </c>
      <c r="E33" s="15">
        <v>2</v>
      </c>
      <c r="F33" s="33">
        <v>695</v>
      </c>
    </row>
    <row r="34" spans="1:6" x14ac:dyDescent="0.25">
      <c r="A34" s="32" t="s">
        <v>1</v>
      </c>
      <c r="B34" s="15">
        <v>17</v>
      </c>
      <c r="C34" s="15">
        <v>0</v>
      </c>
      <c r="D34" s="15">
        <v>557</v>
      </c>
      <c r="E34" s="15">
        <v>2</v>
      </c>
      <c r="F34" s="33">
        <v>576</v>
      </c>
    </row>
    <row r="35" spans="1:6" x14ac:dyDescent="0.25">
      <c r="A35" s="32" t="s">
        <v>77</v>
      </c>
      <c r="B35" s="15">
        <v>4</v>
      </c>
      <c r="C35" s="15">
        <v>9</v>
      </c>
      <c r="D35" s="15">
        <v>395</v>
      </c>
      <c r="E35" s="15">
        <v>118</v>
      </c>
      <c r="F35" s="33">
        <v>526</v>
      </c>
    </row>
    <row r="36" spans="1:6" x14ac:dyDescent="0.25">
      <c r="A36" s="37" t="s">
        <v>12</v>
      </c>
      <c r="B36" s="38">
        <v>11</v>
      </c>
      <c r="C36" s="38">
        <v>5</v>
      </c>
      <c r="D36" s="38">
        <v>183</v>
      </c>
      <c r="E36" s="38">
        <v>8</v>
      </c>
      <c r="F36" s="39">
        <v>207</v>
      </c>
    </row>
  </sheetData>
  <mergeCells count="2">
    <mergeCell ref="A1:M2"/>
    <mergeCell ref="A20:F21"/>
  </mergeCells>
  <conditionalFormatting sqref="B3:B17">
    <cfRule type="colorScale" priority="17">
      <colorScale>
        <cfvo type="min"/>
        <cfvo type="max"/>
        <color rgb="FFFCFCFF"/>
        <color rgb="FFF8696B"/>
      </colorScale>
    </cfRule>
  </conditionalFormatting>
  <conditionalFormatting sqref="B23:B36">
    <cfRule type="colorScale" priority="5">
      <colorScale>
        <cfvo type="min"/>
        <cfvo type="max"/>
        <color rgb="FFFCFCFF"/>
        <color rgb="FFF8696B"/>
      </colorScale>
    </cfRule>
  </conditionalFormatting>
  <conditionalFormatting sqref="C3:C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4:C17">
    <cfRule type="colorScale" priority="18">
      <colorScale>
        <cfvo type="min"/>
        <cfvo type="max"/>
        <color rgb="FFFCFCFF"/>
        <color rgb="FFF8696B"/>
      </colorScale>
    </cfRule>
  </conditionalFormatting>
  <conditionalFormatting sqref="C23:C36">
    <cfRule type="colorScale" priority="4">
      <colorScale>
        <cfvo type="min"/>
        <cfvo type="max"/>
        <color rgb="FFFCFCFF"/>
        <color rgb="FF63BE7B"/>
      </colorScale>
    </cfRule>
  </conditionalFormatting>
  <conditionalFormatting sqref="D3:D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3:D36">
    <cfRule type="colorScale" priority="3">
      <colorScale>
        <cfvo type="min"/>
        <cfvo type="max"/>
        <color rgb="FFFCFCFF"/>
        <color rgb="FFF8696B"/>
      </colorScale>
    </cfRule>
  </conditionalFormatting>
  <conditionalFormatting sqref="E4:E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E23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F3:F17">
    <cfRule type="colorScale" priority="13">
      <colorScale>
        <cfvo type="min"/>
        <cfvo type="max"/>
        <color rgb="FFFCFCFF"/>
        <color rgb="FFF8696B"/>
      </colorScale>
    </cfRule>
  </conditionalFormatting>
  <conditionalFormatting sqref="F23:F36">
    <cfRule type="colorScale" priority="1">
      <colorScale>
        <cfvo type="min"/>
        <cfvo type="max"/>
        <color rgb="FFFCFCFF"/>
        <color rgb="FFF8696B"/>
      </colorScale>
    </cfRule>
  </conditionalFormatting>
  <conditionalFormatting sqref="G3:G17">
    <cfRule type="colorScale" priority="12">
      <colorScale>
        <cfvo type="min"/>
        <cfvo type="max"/>
        <color rgb="FFFCFCFF"/>
        <color rgb="FF63BE7B"/>
      </colorScale>
    </cfRule>
  </conditionalFormatting>
  <conditionalFormatting sqref="H3:H17">
    <cfRule type="colorScale" priority="11">
      <colorScale>
        <cfvo type="min"/>
        <cfvo type="max"/>
        <color rgb="FFFCFCFF"/>
        <color rgb="FFF8696B"/>
      </colorScale>
    </cfRule>
  </conditionalFormatting>
  <conditionalFormatting sqref="I3:I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J4:J17">
    <cfRule type="colorScale" priority="9">
      <colorScale>
        <cfvo type="min"/>
        <cfvo type="max"/>
        <color rgb="FFFCFCFF"/>
        <color rgb="FFF8696B"/>
      </colorScale>
    </cfRule>
  </conditionalFormatting>
  <conditionalFormatting sqref="K3:K17">
    <cfRule type="colorScale" priority="8">
      <colorScale>
        <cfvo type="min"/>
        <cfvo type="max"/>
        <color rgb="FFFCFCFF"/>
        <color rgb="FF63BE7B"/>
      </colorScale>
    </cfRule>
  </conditionalFormatting>
  <conditionalFormatting sqref="L3:L17">
    <cfRule type="colorScale" priority="7">
      <colorScale>
        <cfvo type="min"/>
        <cfvo type="max"/>
        <color rgb="FFFCFCFF"/>
        <color rgb="FFF8696B"/>
      </colorScale>
    </cfRule>
  </conditionalFormatting>
  <conditionalFormatting sqref="M3:M1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8 2 5 8 c 7 - a b e 7 - 4 7 f 4 - 9 3 c 3 - 5 0 d 9 6 b 1 d f 8 7 1 "   x m l n s = " h t t p : / / s c h e m a s . m i c r o s o f t . c o m / D a t a M a s h u p " > A A A A A G 0 E A A B Q S w M E F A A C A A g A f J F e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f J F e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R X l s Z X f d x Z w E A A B 4 D A A A T A B w A R m 9 y b X V s Y X M v U 2 V j d G l v b j E u b S C i G A A o o B Q A A A A A A A A A A A A A A A A A A A A A A A A A A A B t U k 1 r w k A Q v Q v + h 2 E L R S E V h N J L a 8 G m F k r p B 8 b i Q T y s y Z g s b n b C 7 K Z V x P / e j Y E W m t 3 L w n v z 3 n z w L K Z O k Y G k / c e 3 / V 6 / Z w v J m M F C b j S O Y Q I a X b 8 H / i V U c 4 o e m e 1 T 1 K O 4 Z k b j l s S 7 D d F u M D y u 3 m S J E 9 E q x f q 0 i s k 4 X 7 K O W o M L E R f S 5 I 3 5 o U L h n c 6 l o w V L Y 7 f E Z U y 6 L k 1 D 2 k H b L T o e x a d R D h p r E Y H z H D j c u 1 M E R / E o U 1 L u 4 P F n 4 2 6 u R 4 3 y T M x p s 0 E O E K 8 1 Z 8 h d P K k Q s w M s W E k d s F P k u u i S S m n g E u J C 6 Q z m W D F a 6 8 / Y r X x R m Z F V p U z e 5 T 5 I K 3 / V q b W y 1 o E u D z X n W o Z 2 W R S 4 D Q j e X Y E c S 4 s 2 I C E n N U D M q g z R U y 4 t T N O A 6 W x f a b L q C 7 v U m + S U n E o D f k l Z 5 7 k O r t 1 O c h W a 5 D T 8 z c u T 0 g 6 b N M 7 p 2 / 4 F J k H t E 9 t g g 3 + Z i g B l W s D q N z N r u L s H U 2 s N 0 m T / c S G G / Z 4 y 4 W 6 3 P 1 B L A Q I t A B Q A A g A I A H y R X l t c l Q s / p A A A A P Y A A A A S A A A A A A A A A A A A A A A A A A A A A A B D b 2 5 m a W c v U G F j a 2 F n Z S 5 4 b W x Q S w E C L Q A U A A I A C A B 8 k V 5 b D 8 r p q 6 Q A A A D p A A A A E w A A A A A A A A A A A A A A A A D w A A A A W 0 N v b n R l b n R f V H l w Z X N d L n h t b F B L A Q I t A B Q A A g A I A H y R X l s Z X f d x Z w E A A B 4 D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T A A A A A A A A 7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j M D g y Y W M 5 L W U x Y T k t N G N i Y i 1 h N D k 1 L W R j N W N j M T A 1 O G Z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V b m l 0 I E 5 h b W U s M H 0 m c X V v d D s s J n F 1 b 3 Q 7 U 2 V j d G l v b j E v V G F i b G U x L 0 F 1 d G 9 S Z W 1 v d m V k Q 2 9 s d W 1 u c z E u e 0 R h Y 2 9 p d H k s M X 0 m c X V v d D s s J n F 1 b 3 Q 7 U 2 V j d G l v b j E v V G F i b G U x L 0 F 1 d G 9 S Z W 1 v d m V k Q 2 9 s d W 1 u c z E u e 1 J v Y m J l c n k s M n 0 m c X V v d D s s J n F 1 b 3 Q 7 U 2 V j d G l v b j E v V G F i b G U x L 0 F 1 d G 9 S Z W 1 v d m V k Q 2 9 s d W 1 u c z E u e 0 1 1 c m R l c i w z f S Z x d W 9 0 O y w m c X V v d D t T Z W N 0 a W 9 u M S 9 U Y W J s Z T E v Q X V 0 b 1 J l b W 9 2 Z W R D b 2 x 1 b W 5 z M S 5 7 U 3 B l Z W R 5 I F R y a W F s L D R 9 J n F 1 b 3 Q 7 L C Z x d W 9 0 O 1 N l Y 3 R p b 2 4 x L 1 R h Y m x l M S 9 B d X R v U m V t b 3 Z l Z E N v b H V t b n M x L n t S a W 9 0 L D V 9 J n F 1 b 3 Q 7 L C Z x d W 9 0 O 1 N l Y 3 R p b 2 4 x L 1 R h Y m x l M S 9 B d X R v U m V t b 3 Z l Z E N v b H V t b n M x L n t X b 2 1 h b i B c d T A w M j Y g Q 2 h p b G Q g U m V w c m V z c 2 l v b i w 2 f S Z x d W 9 0 O y w m c X V v d D t T Z W N 0 a W 9 u M S 9 U Y W J s Z T E v Q X V 0 b 1 J l b W 9 2 Z W R D b 2 x 1 b W 5 z M S 5 7 S 2 l k b m F w c G l u Z y w 3 f S Z x d W 9 0 O y w m c X V v d D t T Z W N 0 a W 9 u M S 9 U Y W J s Z T E v Q X V 0 b 1 J l b W 9 2 Z W R D b 2 x 1 b W 5 z M S 5 7 U G 9 s a W N l I E F z c 2 F 1 b H Q s O H 0 m c X V v d D s s J n F 1 b 3 Q 7 U 2 V j d G l v b j E v V G F i b G U x L 0 F 1 d G 9 S Z W 1 v d m V k Q 2 9 s d W 1 u c z E u e 0 J 1 c m d s Y X J 5 L D l 9 J n F 1 b 3 Q 7 L C Z x d W 9 0 O 1 N l Y 3 R p b 2 4 x L 1 R h Y m x l M S 9 B d X R v U m V t b 3 Z l Z E N v b H V t b n M x L n t U a G V m d C w x M H 0 m c X V v d D s s J n F 1 b 3 Q 7 U 2 V j d G l v b j E v V G F i b G U x L 0 F 1 d G 9 S Z W 1 v d m V k Q 2 9 s d W 1 u c z E u e 0 9 0 a G V y Q 2 F z Z X M s M T F 9 J n F 1 b 3 Q 7 L C Z x d W 9 0 O 1 N l Y 3 R p b 2 4 x L 1 R h Y m x l M S 9 B d X R v U m V t b 3 Z l Z E N v b H V t b n M x L n t U b 3 R h b C A g Q 3 J p b W V z L D E y f S Z x d W 9 0 O y w m c X V v d D t T Z W N 0 a W 9 u M S 9 U Y W J s Z T E v Q X V 0 b 1 J l b W 9 2 Z W R D b 2 x 1 b W 5 z M S 5 7 Q X J t c y B B Y 3 Q s M T N 9 J n F 1 b 3 Q 7 L C Z x d W 9 0 O 1 N l Y 3 R p b 2 4 x L 1 R h Y m x l M S 9 B d X R v U m V t b 3 Z l Z E N v b H V t b n M x L n t F e H B s b 3 N p d m U s M T R 9 J n F 1 b 3 Q 7 L C Z x d W 9 0 O 1 N l Y 3 R p b 2 4 x L 1 R h Y m x l M S 9 B d X R v U m V t b 3 Z l Z E N v b H V t b n M x L n t O Y X J j b 3 R p Y 3 M s M T V 9 J n F 1 b 3 Q 7 L C Z x d W 9 0 O 1 N l Y 3 R p b 2 4 x L 1 R h Y m x l M S 9 B d X R v U m V t b 3 Z l Z E N v b H V t b n M x L n t T b X V n Z 2 x p b m c s M T Z 9 J n F 1 b 3 Q 7 L C Z x d W 9 0 O 1 N l Y 3 R p b 2 4 x L 1 R h Y m x l M S 9 B d X R v U m V t b 3 Z l Z E N v b H V t b n M x L n t U b 3 R h b C A t Q 3 J p b W V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x L 0 F 1 d G 9 S Z W 1 v d m V k Q 2 9 s d W 1 u c z E u e 1 V u a X Q g T m F t Z S w w f S Z x d W 9 0 O y w m c X V v d D t T Z W N 0 a W 9 u M S 9 U Y W J s Z T E v Q X V 0 b 1 J l b W 9 2 Z W R D b 2 x 1 b W 5 z M S 5 7 R G F j b 2 l 0 e S w x f S Z x d W 9 0 O y w m c X V v d D t T Z W N 0 a W 9 u M S 9 U Y W J s Z T E v Q X V 0 b 1 J l b W 9 2 Z W R D b 2 x 1 b W 5 z M S 5 7 U m 9 i Y m V y e S w y f S Z x d W 9 0 O y w m c X V v d D t T Z W N 0 a W 9 u M S 9 U Y W J s Z T E v Q X V 0 b 1 J l b W 9 2 Z W R D b 2 x 1 b W 5 z M S 5 7 T X V y Z G V y L D N 9 J n F 1 b 3 Q 7 L C Z x d W 9 0 O 1 N l Y 3 R p b 2 4 x L 1 R h Y m x l M S 9 B d X R v U m V t b 3 Z l Z E N v b H V t b n M x L n t T c G V l Z H k g V H J p Y W w s N H 0 m c X V v d D s s J n F 1 b 3 Q 7 U 2 V j d G l v b j E v V G F i b G U x L 0 F 1 d G 9 S Z W 1 v d m V k Q 2 9 s d W 1 u c z E u e 1 J p b 3 Q s N X 0 m c X V v d D s s J n F 1 b 3 Q 7 U 2 V j d G l v b j E v V G F i b G U x L 0 F 1 d G 9 S Z W 1 v d m V k Q 2 9 s d W 1 u c z E u e 1 d v b W F u I F x 1 M D A y N i B D a G l s Z C B S Z X B y Z X N z a W 9 u L D Z 9 J n F 1 b 3 Q 7 L C Z x d W 9 0 O 1 N l Y 3 R p b 2 4 x L 1 R h Y m x l M S 9 B d X R v U m V t b 3 Z l Z E N v b H V t b n M x L n t L a W R u Y X B w a W 5 n L D d 9 J n F 1 b 3 Q 7 L C Z x d W 9 0 O 1 N l Y 3 R p b 2 4 x L 1 R h Y m x l M S 9 B d X R v U m V t b 3 Z l Z E N v b H V t b n M x L n t Q b 2 x p Y 2 U g Q X N z Y X V s d C w 4 f S Z x d W 9 0 O y w m c X V v d D t T Z W N 0 a W 9 u M S 9 U Y W J s Z T E v Q X V 0 b 1 J l b W 9 2 Z W R D b 2 x 1 b W 5 z M S 5 7 Q n V y Z 2 x h c n k s O X 0 m c X V v d D s s J n F 1 b 3 Q 7 U 2 V j d G l v b j E v V G F i b G U x L 0 F 1 d G 9 S Z W 1 v d m V k Q 2 9 s d W 1 u c z E u e 1 R o Z W Z 0 L D E w f S Z x d W 9 0 O y w m c X V v d D t T Z W N 0 a W 9 u M S 9 U Y W J s Z T E v Q X V 0 b 1 J l b W 9 2 Z W R D b 2 x 1 b W 5 z M S 5 7 T 3 R o Z X J D Y X N l c y w x M X 0 m c X V v d D s s J n F 1 b 3 Q 7 U 2 V j d G l v b j E v V G F i b G U x L 0 F 1 d G 9 S Z W 1 v d m V k Q 2 9 s d W 1 u c z E u e 1 R v d G F s I C B D c m l t Z X M s M T J 9 J n F 1 b 3 Q 7 L C Z x d W 9 0 O 1 N l Y 3 R p b 2 4 x L 1 R h Y m x l M S 9 B d X R v U m V t b 3 Z l Z E N v b H V t b n M x L n t B c m 1 z I E F j d C w x M 3 0 m c X V v d D s s J n F 1 b 3 Q 7 U 2 V j d G l v b j E v V G F i b G U x L 0 F 1 d G 9 S Z W 1 v d m V k Q 2 9 s d W 1 u c z E u e 0 V 4 c G x v c 2 l 2 Z S w x N H 0 m c X V v d D s s J n F 1 b 3 Q 7 U 2 V j d G l v b j E v V G F i b G U x L 0 F 1 d G 9 S Z W 1 v d m V k Q 2 9 s d W 1 u c z E u e 0 5 h c m N v d G l j c y w x N X 0 m c X V v d D s s J n F 1 b 3 Q 7 U 2 V j d G l v b j E v V G F i b G U x L 0 F 1 d G 9 S Z W 1 v d m V k Q 2 9 s d W 1 u c z E u e 1 N t d W d n b G l u Z y w x N n 0 m c X V v d D s s J n F 1 b 3 Q 7 U 2 V j d G l v b j E v V G F i b G U x L 0 F 1 d G 9 S Z W 1 v d m V k Q 2 9 s d W 1 u c z E u e 1 R v d G F s I C 1 D c m l t Z X M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b m l 0 I E 5 h b W U m c X V v d D s s J n F 1 b 3 Q 7 R G F j b 2 l 0 e S Z x d W 9 0 O y w m c X V v d D t S b 2 J i Z X J 5 J n F 1 b 3 Q 7 L C Z x d W 9 0 O 0 1 1 c m R l c i Z x d W 9 0 O y w m c X V v d D t T c G V l Z H k g V H J p Y W w m c X V v d D s s J n F 1 b 3 Q 7 U m l v d C Z x d W 9 0 O y w m c X V v d D t X b 2 1 h b i B c d T A w M j Y g Q 2 h p b G Q g U m V w c m V z c 2 l v b i Z x d W 9 0 O y w m c X V v d D t L a W R u Y X B w a W 5 n J n F 1 b 3 Q 7 L C Z x d W 9 0 O 1 B v b G l j Z S B B c 3 N h d W x 0 J n F 1 b 3 Q 7 L C Z x d W 9 0 O 0 J 1 c m d s Y X J 5 J n F 1 b 3 Q 7 L C Z x d W 9 0 O 1 R o Z W Z 0 J n F 1 b 3 Q 7 L C Z x d W 9 0 O 0 9 0 a G V y Q 2 F z Z X M m c X V v d D s s J n F 1 b 3 Q 7 V G 9 0 Y W w g I E N y a W 1 l c y Z x d W 9 0 O y w m c X V v d D t B c m 1 z I E F j d C Z x d W 9 0 O y w m c X V v d D t F e H B s b 3 N p d m U m c X V v d D s s J n F 1 b 3 Q 7 T m F y Y 2 9 0 a W N z J n F 1 b 3 Q 7 L C Z x d W 9 0 O 1 N t d W d n b G l u Z y Z x d W 9 0 O y w m c X V v d D t U b 3 R h b C A t Q 3 J p b W V z J n F 1 b 3 Q 7 X S I g L z 4 8 R W 5 0 c n k g V H l w Z T 0 i R m l s b E N v b H V t b l R 5 c G V z I i B W Y W x 1 Z T 0 i c 0 J n T U R B d 0 1 E Q X d N R E F 3 T U R B d 0 1 E Q X d N R C I g L z 4 8 R W 5 0 c n k g V H l w Z T 0 i R m l s b E x h c 3 R V c G R h d G V k I i B W Y W x 1 Z T 0 i Z D I w M j U t M T A t M z B U M T E 6 M D A 6 M j Q u M T U 2 N T Y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B i t N m 2 Z q U K b z q o M Q M r W Y g A A A A A C A A A A A A A Q Z g A A A A E A A C A A A A A Q 3 k 5 e r f X R s 0 + a c m 6 a 4 X 5 3 0 i G v D E 0 x N 2 F F c Y N f 6 / F H h g A A A A A O g A A A A A I A A C A A A A D + N 0 H I p m r N 2 + P H D Z f u k g 3 0 o o h J Y H H T s D i w b 5 p J h g s d 3 F A A A A C Y k X 1 S 8 K 7 t d 8 z S T R b E j L / S 7 S e G o W a f 5 r L m M X P z s X A e 7 Y 7 s o 0 C W d W G U P r W 5 F K t V B Y d q t H C r a g g 5 4 3 T p Q A J l h L z q l E a l E H m k I Y Q D R I 1 S H u u 9 / U A A A A C t d e W J O M + 7 j X e r N e / r F I t K o 4 I c r 3 A V I o F p N V u L f 4 i 9 k c l W s P v T F y 7 5 C q o c M P K g D 4 s y r q u E k x z f O 2 4 0 g D n n C i G v < / D a t a M a s h u p > 
</file>

<file path=customXml/itemProps1.xml><?xml version="1.0" encoding="utf-8"?>
<ds:datastoreItem xmlns:ds="http://schemas.openxmlformats.org/officeDocument/2006/customXml" ds:itemID="{9C3A6A65-365F-406A-8E37-2F4353BC1A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Analyis</vt:lpstr>
      <vt:lpstr>CHarts-s</vt:lpstr>
      <vt:lpstr>Table1</vt:lpstr>
      <vt:lpstr>Main data</vt:lpstr>
      <vt:lpstr>Heat_map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Samrat Akbar</cp:lastModifiedBy>
  <dcterms:modified xsi:type="dcterms:W3CDTF">2025-10-31T07:52:46Z</dcterms:modified>
</cp:coreProperties>
</file>