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apradeep/Downloads/"/>
    </mc:Choice>
  </mc:AlternateContent>
  <xr:revisionPtr revIDLastSave="0" documentId="13_ncr:1_{155C3A8D-5E65-1048-B4D7-E4E586E6BD28}" xr6:coauthVersionLast="47" xr6:coauthVersionMax="47" xr10:uidLastSave="{00000000-0000-0000-0000-000000000000}"/>
  <bookViews>
    <workbookView xWindow="0" yWindow="760" windowWidth="28800" windowHeight="16420" xr2:uid="{00000000-000D-0000-FFFF-FFFF00000000}"/>
  </bookViews>
  <sheets>
    <sheet name="Report" sheetId="1" r:id="rId1"/>
    <sheet name="EV" sheetId="2" r:id="rId2"/>
    <sheet name="A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O36" i="1"/>
  <c r="N36" i="1"/>
  <c r="M36" i="1"/>
  <c r="L36" i="1"/>
  <c r="K36" i="1"/>
  <c r="J36" i="1"/>
  <c r="I36" i="1"/>
  <c r="H36" i="1"/>
  <c r="G36" i="1"/>
  <c r="F36" i="1"/>
  <c r="E36" i="1"/>
  <c r="D36" i="1"/>
  <c r="G35" i="1"/>
  <c r="F35" i="1"/>
  <c r="E35" i="1"/>
  <c r="D35" i="1"/>
  <c r="C35" i="1"/>
  <c r="A11" i="3"/>
  <c r="A14" i="3"/>
  <c r="B10" i="3"/>
  <c r="A10" i="3"/>
  <c r="H35" i="1"/>
  <c r="I35" i="1"/>
  <c r="J35" i="1"/>
  <c r="K35" i="1"/>
  <c r="L35" i="1"/>
  <c r="M35" i="1"/>
  <c r="N35" i="1"/>
  <c r="O35" i="1"/>
  <c r="B15" i="3"/>
  <c r="A15" i="3"/>
  <c r="A13" i="2"/>
  <c r="A12" i="3"/>
  <c r="B11" i="3"/>
  <c r="D24" i="3"/>
  <c r="D39" i="1" s="1"/>
  <c r="O24" i="3"/>
  <c r="O39" i="1" s="1"/>
  <c r="B20" i="3"/>
  <c r="A20" i="3"/>
  <c r="B19" i="3"/>
  <c r="A19" i="3"/>
  <c r="B18" i="3"/>
  <c r="A18" i="3"/>
  <c r="B17" i="3"/>
  <c r="A17" i="3"/>
  <c r="A16" i="3"/>
  <c r="B14" i="3"/>
  <c r="B13" i="3"/>
  <c r="A13" i="3"/>
  <c r="B12" i="3"/>
  <c r="B9" i="3"/>
  <c r="A9" i="3"/>
  <c r="A11" i="2"/>
  <c r="A10" i="2"/>
  <c r="A9" i="2"/>
  <c r="Q3" i="2"/>
  <c r="A14" i="2" l="1"/>
  <c r="B16" i="3"/>
  <c r="A12" i="2"/>
  <c r="H24" i="3"/>
  <c r="H39" i="1" s="1"/>
  <c r="I24" i="3"/>
  <c r="I39" i="1" s="1"/>
  <c r="J24" i="3"/>
  <c r="J39" i="1" s="1"/>
  <c r="K24" i="3"/>
  <c r="K39" i="1" s="1"/>
  <c r="L24" i="3"/>
  <c r="L39" i="1" s="1"/>
  <c r="E24" i="3"/>
  <c r="E39" i="1" s="1"/>
  <c r="M24" i="3"/>
  <c r="M39" i="1" s="1"/>
  <c r="F24" i="3"/>
  <c r="F39" i="1" s="1"/>
  <c r="N24" i="3"/>
  <c r="N39" i="1" s="1"/>
  <c r="G24" i="3"/>
  <c r="G39" i="1" s="1"/>
  <c r="O22" i="2" l="1"/>
  <c r="O40" i="1" s="1"/>
  <c r="N22" i="2"/>
  <c r="N40" i="1" s="1"/>
  <c r="N46" i="1" s="1"/>
  <c r="M22" i="2"/>
  <c r="M40" i="1" s="1"/>
  <c r="M46" i="1" s="1"/>
  <c r="E22" i="2"/>
  <c r="E40" i="1" s="1"/>
  <c r="E43" i="1" s="1"/>
  <c r="L22" i="2"/>
  <c r="L40" i="1" s="1"/>
  <c r="L46" i="1" s="1"/>
  <c r="D40" i="1"/>
  <c r="K22" i="2"/>
  <c r="K40" i="1" s="1"/>
  <c r="K44" i="1" s="1"/>
  <c r="J22" i="2"/>
  <c r="J40" i="1" s="1"/>
  <c r="J46" i="1" s="1"/>
  <c r="I22" i="2"/>
  <c r="I40" i="1" s="1"/>
  <c r="I46" i="1" s="1"/>
  <c r="H22" i="2"/>
  <c r="H40" i="1" s="1"/>
  <c r="H46" i="1" s="1"/>
  <c r="G22" i="2"/>
  <c r="G40" i="1" s="1"/>
  <c r="G44" i="1" s="1"/>
  <c r="F22" i="2"/>
  <c r="F40" i="1" s="1"/>
  <c r="F45" i="1" s="1"/>
  <c r="G43" i="1" l="1"/>
  <c r="K46" i="1"/>
  <c r="F44" i="1"/>
  <c r="G46" i="1"/>
  <c r="J45" i="1"/>
  <c r="J47" i="1" s="1"/>
  <c r="N45" i="1"/>
  <c r="N47" i="1" s="1"/>
  <c r="J43" i="1"/>
  <c r="J44" i="1"/>
  <c r="I43" i="1"/>
  <c r="I45" i="1"/>
  <c r="I47" i="1" s="1"/>
  <c r="N43" i="1"/>
  <c r="M44" i="1"/>
  <c r="G45" i="1"/>
  <c r="F46" i="1"/>
  <c r="H43" i="1"/>
  <c r="M43" i="1"/>
  <c r="O45" i="1"/>
  <c r="O47" i="1" s="1"/>
  <c r="O44" i="1"/>
  <c r="O43" i="1"/>
  <c r="O46" i="1"/>
  <c r="H45" i="1"/>
  <c r="H47" i="1" s="1"/>
  <c r="E44" i="1"/>
  <c r="M45" i="1"/>
  <c r="M47" i="1" s="1"/>
  <c r="K43" i="1"/>
  <c r="F47" i="1"/>
  <c r="L44" i="1"/>
  <c r="H44" i="1"/>
  <c r="E46" i="1"/>
  <c r="K45" i="1"/>
  <c r="K47" i="1" s="1"/>
  <c r="N44" i="1"/>
  <c r="I44" i="1"/>
  <c r="D46" i="1"/>
  <c r="D43" i="1"/>
  <c r="D45" i="1"/>
  <c r="D47" i="1" s="1"/>
  <c r="D44" i="1"/>
  <c r="L43" i="1"/>
  <c r="E45" i="1"/>
  <c r="E47" i="1" s="1"/>
  <c r="L45" i="1"/>
  <c r="L47" i="1" s="1"/>
  <c r="G47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<sst xmlns="http://schemas.openxmlformats.org/spreadsheetml/2006/main" count="95" uniqueCount="62">
  <si>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</si>
  <si>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</si>
  <si>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</si>
  <si>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</si>
  <si>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</si>
  <si>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</si>
  <si>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</si>
  <si>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</si>
  <si>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</si>
  <si>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</si>
  <si>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</si>
  <si>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</si>
  <si>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</si>
  <si>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</si>
  <si>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</si>
  <si>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</si>
  <si>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</si>
  <si>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</si>
  <si>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</si>
  <si>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</si>
  <si>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</si>
  <si>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</si>
  <si>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</si>
  <si>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</si>
  <si>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</si>
  <si>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</si>
  <si>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</si>
  <si>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</si>
  <si>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</si>
  <si>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[Project Title]</t>
  </si>
  <si>
    <t>Earned Value Analysis Report</t>
  </si>
  <si>
    <t>Prepared By:</t>
  </si>
  <si>
    <t>Date:</t>
  </si>
  <si>
    <t>[42]</t>
  </si>
  <si>
    <t>For Period:</t>
  </si>
  <si>
    <t>Summary:</t>
  </si>
  <si>
    <t>[Use this space to write a brief summary or to record specific observations or notes]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</si>
  <si>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</si>
  <si>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</si>
  <si>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</si>
  <si>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</si>
  <si>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</si>
  <si>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</si>
  <si>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</si>
  <si>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</si>
  <si>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</si>
  <si>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</si>
  <si>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Project Management</t>
  </si>
  <si>
    <t>Creating Risk Management</t>
  </si>
  <si>
    <t>Project Budget Plan</t>
  </si>
  <si>
    <t>Drafting Test Document Ten</t>
  </si>
  <si>
    <t>Project Management Plan</t>
  </si>
  <si>
    <t>Project Plan</t>
  </si>
  <si>
    <t>Development Plan</t>
  </si>
  <si>
    <t>Application Development</t>
  </si>
  <si>
    <t>API Integration</t>
  </si>
  <si>
    <t>Functionality 1</t>
  </si>
  <si>
    <t>Functionality 2</t>
  </si>
  <si>
    <t>Beta Release</t>
  </si>
  <si>
    <t>Total PV</t>
  </si>
  <si>
    <t>Asha Pradeep, Astha Sharma</t>
  </si>
  <si>
    <t>23rd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</si>
</sst>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mmm\-yy"/>
  </numFmts>
  <fonts count="15" x14ac:knownFonts="1">
    <font>
      <sz val="10"/>
      <color rgb="FF000000"/>
      <name val="Arial"/>
    </font>
    <font>
      <sz val="1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0"/>
      <color rgb="FFFFFFFF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color rgb="FFFFFFFF"/>
      <name val="Arial"/>
      <family val="2"/>
    </font>
    <font>
      <sz val="10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10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9" fillId="3" borderId="3" xfId="0" applyFont="1" applyFill="1" applyBorder="1"/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3" xfId="0" applyFont="1" applyFill="1" applyBorder="1"/>
    <xf numFmtId="0" fontId="2" fillId="0" borderId="4" xfId="0" applyFont="1" applyBorder="1"/>
    <xf numFmtId="0" fontId="12" fillId="0" borderId="0" xfId="0" applyFont="1" applyAlignment="1">
      <alignment horizontal="right"/>
    </xf>
    <xf numFmtId="0" fontId="6" fillId="0" borderId="0" xfId="0" applyFont="1"/>
    <xf numFmtId="6" fontId="13" fillId="0" borderId="0" xfId="0" applyNumberFormat="1" applyFont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right"/>
    </xf>
    <xf numFmtId="0" fontId="2" fillId="0" borderId="3" xfId="0" applyFont="1" applyBorder="1"/>
    <xf numFmtId="0" fontId="13" fillId="0" borderId="6" xfId="0" applyFont="1" applyBorder="1"/>
    <xf numFmtId="6" fontId="13" fillId="0" borderId="6" xfId="0" applyNumberFormat="1" applyFont="1" applyBorder="1"/>
    <xf numFmtId="8" fontId="13" fillId="0" borderId="6" xfId="0" applyNumberFormat="1" applyFont="1" applyBorder="1"/>
    <xf numFmtId="6" fontId="10" fillId="0" borderId="3" xfId="0" applyNumberFormat="1" applyFont="1" applyBorder="1"/>
    <xf numFmtId="6" fontId="2" fillId="0" borderId="3" xfId="0" applyNumberFormat="1" applyFont="1" applyBorder="1"/>
    <xf numFmtId="6" fontId="2" fillId="0" borderId="0" xfId="0" applyNumberFormat="1" applyFont="1"/>
    <xf numFmtId="0" fontId="14" fillId="0" borderId="0" xfId="0" applyFont="1"/>
    <xf numFmtId="0" fontId="8" fillId="2" borderId="6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/>
    <xf numFmtId="0" fontId="9" fillId="3" borderId="6" xfId="0" applyFont="1" applyFill="1" applyBorder="1"/>
    <xf numFmtId="0" fontId="2" fillId="3" borderId="6" xfId="0" applyFont="1" applyFill="1" applyBorder="1"/>
    <xf numFmtId="0" fontId="2" fillId="0" borderId="6" xfId="0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0" fontId="2" fillId="0" borderId="9" xfId="0" applyFont="1" applyBorder="1"/>
    <xf numFmtId="0" fontId="10" fillId="0" borderId="6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11" fillId="0" borderId="5" xfId="0" applyFont="1" applyBorder="1"/>
    <xf numFmtId="0" fontId="2" fillId="0" borderId="4" xfId="0" applyFont="1" applyBorder="1" applyAlignment="1">
      <alignment horizontal="center"/>
    </xf>
    <xf numFmtId="0" fontId="11" fillId="0" borderId="4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4"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"$"#,##0_);[Red]\("$"#,##0\)</c:formatCode>
                <c:ptCount val="12"/>
                <c:pt idx="0">
                  <c:v>69001.540000000008</c:v>
                </c:pt>
                <c:pt idx="1">
                  <c:v>72643.08</c:v>
                </c:pt>
                <c:pt idx="2">
                  <c:v>75744.62</c:v>
                </c:pt>
                <c:pt idx="3">
                  <c:v>111680</c:v>
                </c:pt>
                <c:pt idx="4">
                  <c:v>111680</c:v>
                </c:pt>
                <c:pt idx="5">
                  <c:v>111680</c:v>
                </c:pt>
                <c:pt idx="6">
                  <c:v>111680</c:v>
                </c:pt>
                <c:pt idx="7">
                  <c:v>111680</c:v>
                </c:pt>
                <c:pt idx="8">
                  <c:v>111680</c:v>
                </c:pt>
                <c:pt idx="9">
                  <c:v>111680</c:v>
                </c:pt>
                <c:pt idx="10">
                  <c:v>111680</c:v>
                </c:pt>
                <c:pt idx="11">
                  <c:v>111680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9-7C4E-AA2A-411446573A63}"/>
            </c:ext>
          </c:extLst>
        </c:ser>
        <c:ser>
          <c:idx val="1"/>
          <c:order val="1"/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752713566</c:v>
                </c:pt>
                <c:pt idx="1">
                  <c:v>847676668</c:v>
                </c:pt>
                <c:pt idx="2">
                  <c:v>975813401.99999988</c:v>
                </c:pt>
                <c:pt idx="3">
                  <c:v>3921455379.2000003</c:v>
                </c:pt>
                <c:pt idx="4">
                  <c:v>4027165024</c:v>
                </c:pt>
                <c:pt idx="5">
                  <c:v>4130954668.8000002</c:v>
                </c:pt>
                <c:pt idx="6">
                  <c:v>4231244800</c:v>
                </c:pt>
                <c:pt idx="7">
                  <c:v>4231244800</c:v>
                </c:pt>
                <c:pt idx="8">
                  <c:v>4231244800</c:v>
                </c:pt>
                <c:pt idx="9">
                  <c:v>4231244800</c:v>
                </c:pt>
                <c:pt idx="10">
                  <c:v>4231244800</c:v>
                </c:pt>
                <c:pt idx="11">
                  <c:v>4231244800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9-7C4E-AA2A-411446573A63}"/>
            </c:ext>
          </c:extLst>
        </c:ser>
        <c:ser>
          <c:idx val="2"/>
          <c:order val="2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13623.08</c:v>
                </c:pt>
                <c:pt idx="1">
                  <c:v>33758.46</c:v>
                </c:pt>
                <c:pt idx="2">
                  <c:v>59266.149999999994</c:v>
                </c:pt>
                <c:pt idx="3">
                  <c:v>92878.459999999992</c:v>
                </c:pt>
                <c:pt idx="4">
                  <c:v>128983.07999999999</c:v>
                </c:pt>
                <c:pt idx="5">
                  <c:v>167580</c:v>
                </c:pt>
                <c:pt idx="6">
                  <c:v>208669.23</c:v>
                </c:pt>
                <c:pt idx="7">
                  <c:v>251004.61000000002</c:v>
                </c:pt>
                <c:pt idx="8">
                  <c:v>293339.99</c:v>
                </c:pt>
                <c:pt idx="9">
                  <c:v>335675.37</c:v>
                </c:pt>
                <c:pt idx="10">
                  <c:v>378010.75</c:v>
                </c:pt>
                <c:pt idx="11">
                  <c:v>420346.13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9-7C4E-AA2A-41144657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&quot;$&quot;#,##0_);[Red]\(&quot;$&quot;#,##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229225" cy="2419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showGridLines="0" tabSelected="1" workbookViewId="0">
      <selection activeCell="C5" sqref="C5:D5"/>
    </sheetView>
  </sheetViews>
  <sheetFormatPr baseColWidth="10" defaultColWidth="17.33203125" defaultRowHeight="15" customHeight="1" x14ac:dyDescent="0.15"/>
  <cols>
    <col min="1" max="1" width="6.5" customWidth="1"/>
    <col min="2" max="2" width="23.6640625" customWidth="1"/>
    <col min="3" max="3" width="7.83203125" customWidth="1"/>
    <col min="4" max="6" width="8.6640625" customWidth="1"/>
    <col min="7" max="7" width="14.5" customWidth="1"/>
    <col min="8" max="8" width="11" customWidth="1"/>
    <col min="9" max="9" width="9.83203125" customWidth="1"/>
    <col min="10" max="10" width="9.5" customWidth="1"/>
    <col min="11" max="15" width="9.1640625" bestFit="1" customWidth="1"/>
    <col min="16" max="16" width="8" customWidth="1"/>
    <col min="17" max="17" width="15.83203125" customWidth="1"/>
    <col min="18" max="26" width="8" customWidth="1"/>
  </cols>
  <sheetData>
    <row r="1" spans="1:17" ht="20.25" customHeight="1" x14ac:dyDescent="0.2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7"/>
      <c r="Q1" s="2"/>
    </row>
    <row r="2" spans="1:17" ht="15.75" customHeight="1" x14ac:dyDescent="0.2">
      <c r="A2" s="3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15">
      <c r="A4" s="2"/>
      <c r="B4" s="12" t="s">
        <v>31</v>
      </c>
      <c r="C4" s="14" t="s">
        <v>60</v>
      </c>
      <c r="D4" s="14"/>
      <c r="E4" s="14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15">
      <c r="A5" s="2"/>
      <c r="B5" s="12" t="s">
        <v>32</v>
      </c>
      <c r="C5" s="45" t="s">
        <v>61</v>
      </c>
      <c r="D5" s="4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15" t="s">
        <v>33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15">
      <c r="A7" s="2"/>
      <c r="B7" s="12" t="s">
        <v>34</v>
      </c>
      <c r="C7" s="47"/>
      <c r="D7" s="4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15">
      <c r="A8" s="2"/>
      <c r="B8" s="2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15">
      <c r="A9" s="2" t="s">
        <v>35</v>
      </c>
      <c r="B9" s="12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15">
      <c r="A10" s="2"/>
      <c r="B10" s="49" t="s">
        <v>36</v>
      </c>
      <c r="C10" s="50"/>
      <c r="D10" s="50"/>
      <c r="E10" s="50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15">
      <c r="A11" s="2"/>
      <c r="B11" s="50"/>
      <c r="C11" s="50"/>
      <c r="D11" s="50"/>
      <c r="E11" s="50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15">
      <c r="A12" s="2"/>
      <c r="B12" s="50"/>
      <c r="C12" s="50"/>
      <c r="D12" s="50"/>
      <c r="E12" s="50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15">
      <c r="A13" s="2"/>
      <c r="B13" s="50"/>
      <c r="C13" s="50"/>
      <c r="D13" s="50"/>
      <c r="E13" s="50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15">
      <c r="A14" s="2"/>
      <c r="B14" s="50"/>
      <c r="C14" s="50"/>
      <c r="D14" s="50"/>
      <c r="E14" s="50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15">
      <c r="A15" s="2"/>
      <c r="B15" s="50"/>
      <c r="C15" s="50"/>
      <c r="D15" s="50"/>
      <c r="E15" s="50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15">
      <c r="A16" s="2"/>
      <c r="B16" s="50"/>
      <c r="C16" s="50"/>
      <c r="D16" s="50"/>
      <c r="E16" s="50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15">
      <c r="A17" s="2"/>
      <c r="B17" s="50"/>
      <c r="C17" s="50"/>
      <c r="D17" s="50"/>
      <c r="E17" s="50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15">
      <c r="A18" s="2"/>
      <c r="B18" s="50"/>
      <c r="C18" s="50"/>
      <c r="D18" s="50"/>
      <c r="E18" s="50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15">
      <c r="A19" s="2"/>
      <c r="B19" s="2"/>
      <c r="C19" s="1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2">
      <c r="A20" s="3" t="s">
        <v>37</v>
      </c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15">
      <c r="A21" s="8" t="s">
        <v>8</v>
      </c>
      <c r="B21" s="20" t="s">
        <v>9</v>
      </c>
      <c r="C21" s="21" t="s">
        <v>10</v>
      </c>
      <c r="D21" s="22">
        <v>1</v>
      </c>
      <c r="E21" s="22">
        <v>2</v>
      </c>
      <c r="F21" s="22">
        <v>3</v>
      </c>
      <c r="G21" s="22">
        <v>4</v>
      </c>
      <c r="H21" s="22">
        <v>5</v>
      </c>
      <c r="I21" s="22">
        <v>6</v>
      </c>
      <c r="J21" s="22">
        <v>7</v>
      </c>
      <c r="K21" s="22">
        <v>8</v>
      </c>
      <c r="L21" s="22">
        <v>9</v>
      </c>
      <c r="M21" s="22">
        <v>10</v>
      </c>
      <c r="N21" s="22">
        <v>11</v>
      </c>
      <c r="O21" s="22">
        <v>12</v>
      </c>
      <c r="Q21" s="16"/>
    </row>
    <row r="22" spans="1:17" ht="12.75" customHeight="1" x14ac:dyDescent="0.15">
      <c r="A22" s="18">
        <v>1.1000000000000001</v>
      </c>
      <c r="B22" s="25" t="s">
        <v>47</v>
      </c>
      <c r="C22" s="26">
        <v>2400</v>
      </c>
      <c r="D22" s="26">
        <v>2400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"/>
      <c r="Q22" s="16"/>
    </row>
    <row r="23" spans="1:17" ht="12.75" customHeight="1" x14ac:dyDescent="0.15">
      <c r="A23" s="19">
        <v>1.2</v>
      </c>
      <c r="B23" s="25" t="s">
        <v>48</v>
      </c>
      <c r="C23" s="26">
        <v>1520</v>
      </c>
      <c r="D23" s="26">
        <v>1520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"/>
      <c r="Q23" s="2"/>
    </row>
    <row r="24" spans="1:17" ht="12.75" customHeight="1" x14ac:dyDescent="0.15">
      <c r="A24" s="19">
        <v>1.3</v>
      </c>
      <c r="B24" s="25" t="s">
        <v>49</v>
      </c>
      <c r="C24" s="26">
        <v>2280</v>
      </c>
      <c r="D24" s="26">
        <v>1140</v>
      </c>
      <c r="E24" s="26">
        <v>1140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"/>
      <c r="Q24" s="2"/>
    </row>
    <row r="25" spans="1:17" ht="12.75" customHeight="1" x14ac:dyDescent="0.15">
      <c r="A25" s="19">
        <v>1.4</v>
      </c>
      <c r="B25" s="25" t="s">
        <v>50</v>
      </c>
      <c r="C25" s="26">
        <v>1800</v>
      </c>
      <c r="D25" s="26">
        <v>1800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"/>
      <c r="Q25" s="2"/>
    </row>
    <row r="26" spans="1:17" ht="12.75" customHeight="1" x14ac:dyDescent="0.15">
      <c r="A26" s="19">
        <v>1.5</v>
      </c>
      <c r="B26" s="25" t="s">
        <v>51</v>
      </c>
      <c r="C26" s="26">
        <v>2400</v>
      </c>
      <c r="D26" s="26">
        <v>2400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"/>
      <c r="Q26" s="2"/>
    </row>
    <row r="27" spans="1:17" ht="12.75" customHeight="1" x14ac:dyDescent="0.15">
      <c r="A27" s="19">
        <v>1.6</v>
      </c>
      <c r="B27" s="25" t="s">
        <v>52</v>
      </c>
      <c r="C27" s="26">
        <v>2400</v>
      </c>
      <c r="D27" s="26">
        <v>2400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"/>
      <c r="Q27" s="2"/>
    </row>
    <row r="28" spans="1:17" ht="12.75" customHeight="1" x14ac:dyDescent="0.15">
      <c r="A28" s="19">
        <v>1.7</v>
      </c>
      <c r="B28" s="25" t="s">
        <v>53</v>
      </c>
      <c r="C28" s="26">
        <v>400</v>
      </c>
      <c r="D28" s="26">
        <v>400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"/>
      <c r="Q28" s="2"/>
    </row>
    <row r="29" spans="1:17" ht="12.75" customHeight="1" x14ac:dyDescent="0.15">
      <c r="A29" s="19">
        <v>1.8</v>
      </c>
      <c r="B29" s="25" t="s">
        <v>54</v>
      </c>
      <c r="C29" s="26">
        <v>2280</v>
      </c>
      <c r="D29" s="27">
        <v>701.54</v>
      </c>
      <c r="E29" s="27">
        <v>701.54</v>
      </c>
      <c r="F29" s="27">
        <v>701.54</v>
      </c>
      <c r="G29" s="27">
        <v>175.38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"/>
      <c r="Q29" s="2"/>
    </row>
    <row r="30" spans="1:17" ht="12.75" customHeight="1" x14ac:dyDescent="0.15">
      <c r="A30" s="19">
        <v>1.9</v>
      </c>
      <c r="B30" s="25" t="s">
        <v>55</v>
      </c>
      <c r="C30" s="26">
        <v>400</v>
      </c>
      <c r="D30" s="26">
        <v>400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"/>
      <c r="Q30" s="2"/>
    </row>
    <row r="31" spans="1:17" ht="12.75" customHeight="1" x14ac:dyDescent="0.15">
      <c r="A31" s="19">
        <v>2</v>
      </c>
      <c r="B31" s="25" t="s">
        <v>56</v>
      </c>
      <c r="C31" s="26">
        <v>1800</v>
      </c>
      <c r="D31" s="26">
        <v>0</v>
      </c>
      <c r="E31" s="26">
        <v>1800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"/>
      <c r="Q31" s="2"/>
    </row>
    <row r="32" spans="1:17" ht="12.75" customHeight="1" x14ac:dyDescent="0.15">
      <c r="A32" s="19">
        <v>2.1</v>
      </c>
      <c r="B32" s="25" t="s">
        <v>57</v>
      </c>
      <c r="C32" s="26">
        <v>2400</v>
      </c>
      <c r="D32" s="26">
        <v>0</v>
      </c>
      <c r="E32" s="26">
        <v>0</v>
      </c>
      <c r="F32" s="26">
        <v>2400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"/>
      <c r="Q32" s="2"/>
    </row>
    <row r="33" spans="1:17" ht="12.75" customHeight="1" x14ac:dyDescent="0.15">
      <c r="A33" s="19">
        <v>2.2000000000000002</v>
      </c>
      <c r="B33" s="25" t="s">
        <v>58</v>
      </c>
      <c r="C33" s="26">
        <v>35760</v>
      </c>
      <c r="D33" s="26">
        <v>0</v>
      </c>
      <c r="E33" s="26">
        <v>0</v>
      </c>
      <c r="F33" s="26">
        <v>0</v>
      </c>
      <c r="G33" s="26">
        <v>35760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"/>
      <c r="Q33" s="2"/>
    </row>
    <row r="34" spans="1:17" ht="12.75" customHeight="1" x14ac:dyDescent="0.15">
      <c r="A34" s="10"/>
      <c r="B34" s="25" t="s">
        <v>59</v>
      </c>
      <c r="C34" s="26">
        <v>55960</v>
      </c>
      <c r="D34" s="27">
        <v>12961.54</v>
      </c>
      <c r="E34" s="27">
        <v>3641.54</v>
      </c>
      <c r="F34" s="27">
        <v>3101.54</v>
      </c>
      <c r="G34" s="27">
        <v>35935.379999999997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"/>
      <c r="Q34" s="16"/>
    </row>
    <row r="35" spans="1:17" ht="12.75" customHeight="1" x14ac:dyDescent="0.15">
      <c r="A35" s="2"/>
      <c r="B35" s="23" t="s">
        <v>38</v>
      </c>
      <c r="C35" s="28">
        <f>SUM(C22:C33)</f>
        <v>55840</v>
      </c>
      <c r="D35" s="29">
        <f>SUM(D22:D33)</f>
        <v>13161.54</v>
      </c>
      <c r="E35" s="29">
        <f>SUM(E22:E33)</f>
        <v>3641.54</v>
      </c>
      <c r="F35" s="29">
        <f>SUM(F22:F33)</f>
        <v>3101.54</v>
      </c>
      <c r="G35" s="29">
        <f>SUM(G22:G33)</f>
        <v>35935.379999999997</v>
      </c>
      <c r="H35" s="24">
        <f t="shared" ref="H35:O35" si="0">SUM(H22:H34)</f>
        <v>0</v>
      </c>
      <c r="I35" s="24">
        <f t="shared" si="0"/>
        <v>0</v>
      </c>
      <c r="J35" s="24">
        <f t="shared" si="0"/>
        <v>0</v>
      </c>
      <c r="K35" s="24">
        <f t="shared" si="0"/>
        <v>0</v>
      </c>
      <c r="L35" s="24">
        <f t="shared" si="0"/>
        <v>0</v>
      </c>
      <c r="M35" s="24">
        <f t="shared" si="0"/>
        <v>0</v>
      </c>
      <c r="N35" s="24">
        <f t="shared" si="0"/>
        <v>0</v>
      </c>
      <c r="O35" s="24">
        <f t="shared" si="0"/>
        <v>0</v>
      </c>
      <c r="P35" s="2"/>
      <c r="Q35" s="2"/>
    </row>
    <row r="36" spans="1:17" ht="12.75" customHeight="1" x14ac:dyDescent="0.15">
      <c r="A36" s="2"/>
      <c r="B36" s="11"/>
      <c r="C36" s="12" t="s">
        <v>39</v>
      </c>
      <c r="D36" s="30">
        <f>SUM($C35:D35)</f>
        <v>69001.540000000008</v>
      </c>
      <c r="E36" s="17">
        <f>SUM($C35:E35)</f>
        <v>72643.08</v>
      </c>
      <c r="F36" s="17">
        <f>SUM($C35:F35)</f>
        <v>75744.62</v>
      </c>
      <c r="G36" s="17">
        <f>SUM($C35:G35)</f>
        <v>111680</v>
      </c>
      <c r="H36" s="17">
        <f>SUM($C35:H35)</f>
        <v>111680</v>
      </c>
      <c r="I36" s="17">
        <f>SUM($C35:I35)</f>
        <v>111680</v>
      </c>
      <c r="J36" s="17">
        <f>SUM($C35:J35)</f>
        <v>111680</v>
      </c>
      <c r="K36" s="17">
        <f>SUM($C35:K35)</f>
        <v>111680</v>
      </c>
      <c r="L36" s="17">
        <f>SUM($C35:L35)</f>
        <v>111680</v>
      </c>
      <c r="M36" s="17">
        <f>SUM($C35:M35)</f>
        <v>111680</v>
      </c>
      <c r="N36" s="17">
        <f>SUM($C35:N35)</f>
        <v>111680</v>
      </c>
      <c r="O36" s="17">
        <f>SUM($C35:O35)</f>
        <v>111680</v>
      </c>
      <c r="P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2">
      <c r="A38" s="3" t="s">
        <v>40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37"/>
      <c r="C39" s="40" t="s">
        <v>28</v>
      </c>
      <c r="D39" s="43">
        <f>AC!D24</f>
        <v>13623.08</v>
      </c>
      <c r="E39" s="9">
        <f>AC!E24</f>
        <v>33758.46</v>
      </c>
      <c r="F39" s="9">
        <f>AC!F24</f>
        <v>59266.149999999994</v>
      </c>
      <c r="G39" s="9">
        <f>AC!G24</f>
        <v>92878.459999999992</v>
      </c>
      <c r="H39" s="9">
        <f>AC!H24</f>
        <v>128983.07999999999</v>
      </c>
      <c r="I39" s="9">
        <f>AC!I24</f>
        <v>167580</v>
      </c>
      <c r="J39" s="9">
        <f>AC!J24</f>
        <v>208669.23</v>
      </c>
      <c r="K39" s="9">
        <f>AC!K24</f>
        <v>251004.61000000002</v>
      </c>
      <c r="L39" s="9">
        <f>AC!L24</f>
        <v>293339.99</v>
      </c>
      <c r="M39" s="9">
        <f>AC!M24</f>
        <v>335675.37</v>
      </c>
      <c r="N39" s="9">
        <f>AC!N24</f>
        <v>378010.75</v>
      </c>
      <c r="O39" s="9">
        <f>AC!O24</f>
        <v>420346.13</v>
      </c>
      <c r="P39" s="2"/>
      <c r="Q39" s="16"/>
    </row>
    <row r="40" spans="1:17" ht="12.75" customHeight="1" x14ac:dyDescent="0.15">
      <c r="A40" s="2"/>
      <c r="B40" s="37"/>
      <c r="C40" s="40" t="s">
        <v>7</v>
      </c>
      <c r="D40" s="43">
        <f>EV!D22</f>
        <v>752713566</v>
      </c>
      <c r="E40" s="9">
        <f>EV!E22</f>
        <v>847676668</v>
      </c>
      <c r="F40" s="9">
        <f>EV!F22</f>
        <v>975813401.99999988</v>
      </c>
      <c r="G40" s="9">
        <f>EV!G22</f>
        <v>3921455379.2000003</v>
      </c>
      <c r="H40" s="9">
        <f>EV!H22</f>
        <v>4027165024</v>
      </c>
      <c r="I40" s="9">
        <f>EV!I22</f>
        <v>4130954668.8000002</v>
      </c>
      <c r="J40" s="9">
        <f>EV!J22</f>
        <v>4231244800</v>
      </c>
      <c r="K40" s="9">
        <f>EV!K22</f>
        <v>4231244800</v>
      </c>
      <c r="L40" s="9">
        <f>EV!L22</f>
        <v>4231244800</v>
      </c>
      <c r="M40" s="9">
        <f>EV!M22</f>
        <v>4231244800</v>
      </c>
      <c r="N40" s="9">
        <f>EV!N22</f>
        <v>4231244800</v>
      </c>
      <c r="O40" s="9">
        <f>EV!O22</f>
        <v>4231244800</v>
      </c>
      <c r="P40" s="2"/>
      <c r="Q40" s="16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2">
      <c r="A42" s="3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37"/>
      <c r="C43" s="40" t="s">
        <v>42</v>
      </c>
      <c r="D43" s="40">
        <f t="shared" ref="D43:O43" si="1">IF(AND(ISBLANK(D39),ISBLANK(D40))," - ",D40-D39)</f>
        <v>752699942.91999996</v>
      </c>
      <c r="E43" s="40">
        <f t="shared" si="1"/>
        <v>847642909.53999996</v>
      </c>
      <c r="F43" s="40">
        <f t="shared" si="1"/>
        <v>975754135.8499999</v>
      </c>
      <c r="G43" s="40">
        <f t="shared" si="1"/>
        <v>3921362500.7400002</v>
      </c>
      <c r="H43" s="40">
        <f t="shared" si="1"/>
        <v>4027036040.9200001</v>
      </c>
      <c r="I43" s="40">
        <f t="shared" si="1"/>
        <v>4130787088.8000002</v>
      </c>
      <c r="J43" s="40">
        <f t="shared" si="1"/>
        <v>4231036130.77</v>
      </c>
      <c r="K43" s="40">
        <f t="shared" si="1"/>
        <v>4230993795.3899999</v>
      </c>
      <c r="L43" s="40">
        <f t="shared" si="1"/>
        <v>4230951460.0100002</v>
      </c>
      <c r="M43" s="40">
        <f t="shared" si="1"/>
        <v>4230909124.6300001</v>
      </c>
      <c r="N43" s="40">
        <f t="shared" si="1"/>
        <v>4230866789.25</v>
      </c>
      <c r="O43" s="40">
        <f t="shared" si="1"/>
        <v>4230824453.8699999</v>
      </c>
      <c r="Q43" s="2"/>
    </row>
    <row r="44" spans="1:17" ht="12.75" customHeight="1" x14ac:dyDescent="0.15">
      <c r="A44" s="2"/>
      <c r="B44" s="37"/>
      <c r="C44" s="40" t="s">
        <v>43</v>
      </c>
      <c r="D44" s="40">
        <f t="shared" ref="D44:O44" si="2">IF(AND(ISBLANK(D39),ISBLANK(D40))," - ",D40-D36)</f>
        <v>752644564.46000004</v>
      </c>
      <c r="E44" s="40">
        <f t="shared" si="2"/>
        <v>847604024.91999996</v>
      </c>
      <c r="F44" s="40">
        <f t="shared" si="2"/>
        <v>975737657.37999988</v>
      </c>
      <c r="G44" s="40">
        <f t="shared" si="2"/>
        <v>3921343699.2000003</v>
      </c>
      <c r="H44" s="40">
        <f t="shared" si="2"/>
        <v>4027053344</v>
      </c>
      <c r="I44" s="40">
        <f t="shared" si="2"/>
        <v>4130842988.8000002</v>
      </c>
      <c r="J44" s="40">
        <f t="shared" si="2"/>
        <v>4231133120</v>
      </c>
      <c r="K44" s="40">
        <f t="shared" si="2"/>
        <v>4231133120</v>
      </c>
      <c r="L44" s="40">
        <f t="shared" si="2"/>
        <v>4231133120</v>
      </c>
      <c r="M44" s="40">
        <f t="shared" si="2"/>
        <v>4231133120</v>
      </c>
      <c r="N44" s="40">
        <f t="shared" si="2"/>
        <v>4231133120</v>
      </c>
      <c r="O44" s="40">
        <f t="shared" si="2"/>
        <v>4231133120</v>
      </c>
      <c r="Q44" s="2"/>
    </row>
    <row r="45" spans="1:17" ht="12.75" customHeight="1" x14ac:dyDescent="0.15">
      <c r="A45" s="2"/>
      <c r="B45" s="37"/>
      <c r="C45" s="40" t="s">
        <v>44</v>
      </c>
      <c r="D45" s="41">
        <f t="shared" ref="D45:O45" si="3">IF(AND(ISBLANK(D39),ISBLANK(D40))," - ",D40/D39)</f>
        <v>55252.818452214917</v>
      </c>
      <c r="E45" s="41">
        <f t="shared" si="3"/>
        <v>25110.051465617806</v>
      </c>
      <c r="F45" s="41">
        <f t="shared" si="3"/>
        <v>16464.936595341522</v>
      </c>
      <c r="G45" s="41">
        <f t="shared" si="3"/>
        <v>42221.36520351436</v>
      </c>
      <c r="H45" s="41">
        <f t="shared" si="3"/>
        <v>31222.428740265779</v>
      </c>
      <c r="I45" s="41">
        <f t="shared" si="3"/>
        <v>24650.642491944149</v>
      </c>
      <c r="J45" s="41">
        <f t="shared" si="3"/>
        <v>20277.281897287874</v>
      </c>
      <c r="K45" s="41">
        <f t="shared" si="3"/>
        <v>16857.239394925855</v>
      </c>
      <c r="L45" s="41">
        <f t="shared" si="3"/>
        <v>14424.370846947939</v>
      </c>
      <c r="M45" s="41">
        <f t="shared" si="3"/>
        <v>12605.169095367348</v>
      </c>
      <c r="N45" s="41">
        <f t="shared" si="3"/>
        <v>11193.45097989938</v>
      </c>
      <c r="O45" s="41">
        <f t="shared" si="3"/>
        <v>10066.096718911151</v>
      </c>
      <c r="Q45" s="2"/>
    </row>
    <row r="46" spans="1:17" ht="12.75" customHeight="1" x14ac:dyDescent="0.15">
      <c r="A46" s="2"/>
      <c r="B46" s="37"/>
      <c r="C46" s="40" t="s">
        <v>45</v>
      </c>
      <c r="D46" s="41">
        <f t="shared" ref="D46:O46" si="4">IF(AND(ISBLANK(D39),ISBLANK(D40))," - ",D40/D36)</f>
        <v>10908.648792476224</v>
      </c>
      <c r="E46" s="41">
        <f t="shared" si="4"/>
        <v>11669.062875637983</v>
      </c>
      <c r="F46" s="41">
        <f t="shared" si="4"/>
        <v>12882.940095283335</v>
      </c>
      <c r="G46" s="41">
        <f t="shared" si="4"/>
        <v>35113.318223495706</v>
      </c>
      <c r="H46" s="41">
        <f t="shared" si="4"/>
        <v>36059.858739255011</v>
      </c>
      <c r="I46" s="41">
        <f t="shared" si="4"/>
        <v>36989.207277936963</v>
      </c>
      <c r="J46" s="41">
        <f t="shared" si="4"/>
        <v>37887.220630372496</v>
      </c>
      <c r="K46" s="41">
        <f t="shared" si="4"/>
        <v>37887.220630372496</v>
      </c>
      <c r="L46" s="41">
        <f t="shared" si="4"/>
        <v>37887.220630372496</v>
      </c>
      <c r="M46" s="41">
        <f t="shared" si="4"/>
        <v>37887.220630372496</v>
      </c>
      <c r="N46" s="41">
        <f t="shared" si="4"/>
        <v>37887.220630372496</v>
      </c>
      <c r="O46" s="41">
        <f t="shared" si="4"/>
        <v>37887.220630372496</v>
      </c>
      <c r="Q46" s="2"/>
    </row>
    <row r="47" spans="1:17" ht="12.75" customHeight="1" x14ac:dyDescent="0.15">
      <c r="A47" s="2"/>
      <c r="B47" s="37"/>
      <c r="C47" s="40" t="s">
        <v>46</v>
      </c>
      <c r="D47" s="42">
        <f t="shared" ref="D47:O47" si="5">IF(AND(ISBLANK(D39),ISBLANK(D40))," - ",$C$35/D45)</f>
        <v>1.0106271782007448</v>
      </c>
      <c r="E47" s="42">
        <f t="shared" si="5"/>
        <v>2.2238106551258761</v>
      </c>
      <c r="F47" s="42">
        <f t="shared" si="5"/>
        <v>3.3914494402486186</v>
      </c>
      <c r="G47" s="42">
        <f t="shared" si="5"/>
        <v>1.3225531607242313</v>
      </c>
      <c r="H47" s="42">
        <f t="shared" si="5"/>
        <v>1.7884579212118226</v>
      </c>
      <c r="I47" s="42">
        <f t="shared" si="5"/>
        <v>2.2652553586888682</v>
      </c>
      <c r="J47" s="42">
        <f t="shared" si="5"/>
        <v>2.7538207676379303</v>
      </c>
      <c r="K47" s="42">
        <f t="shared" si="5"/>
        <v>3.3125234026639157</v>
      </c>
      <c r="L47" s="42">
        <f t="shared" si="5"/>
        <v>3.8712260376899015</v>
      </c>
      <c r="M47" s="42">
        <f t="shared" si="5"/>
        <v>4.4299286727158877</v>
      </c>
      <c r="N47" s="42">
        <f t="shared" si="5"/>
        <v>4.9886313077418736</v>
      </c>
      <c r="O47" s="42">
        <f t="shared" si="5"/>
        <v>5.5473339427678585</v>
      </c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mergeCells count="3">
    <mergeCell ref="C5:D5"/>
    <mergeCell ref="C7:D7"/>
    <mergeCell ref="B10:E18"/>
  </mergeCells>
  <conditionalFormatting sqref="D43:O44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D45:O46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workbookViewId="0">
      <selection activeCell="E18" sqref="E18"/>
    </sheetView>
  </sheetViews>
  <sheetFormatPr baseColWidth="10" defaultColWidth="8.5" defaultRowHeight="15" customHeight="1" x14ac:dyDescent="0.15"/>
  <cols>
    <col min="4" max="4" width="10.5" customWidth="1"/>
    <col min="5" max="5" width="12.5" customWidth="1"/>
    <col min="6" max="6" width="13" customWidth="1"/>
    <col min="7" max="8" width="11.33203125" customWidth="1"/>
    <col min="9" max="9" width="11" customWidth="1"/>
  </cols>
  <sheetData>
    <row r="1" spans="1:17" ht="20.25" customHeight="1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1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 t="s">
        <v>5</v>
      </c>
    </row>
    <row r="5" spans="1:17" ht="12.75" customHeight="1" x14ac:dyDescent="0.15">
      <c r="A5" s="4" t="s">
        <v>6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">
      <c r="A7" s="3" t="s">
        <v>7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15">
      <c r="A8" s="32" t="s">
        <v>8</v>
      </c>
      <c r="B8" s="33" t="s">
        <v>9</v>
      </c>
      <c r="C8" s="34" t="s">
        <v>10</v>
      </c>
      <c r="D8" s="35" t="s">
        <v>11</v>
      </c>
      <c r="E8" s="35" t="s">
        <v>12</v>
      </c>
      <c r="F8" s="35" t="s">
        <v>13</v>
      </c>
      <c r="G8" s="35" t="s">
        <v>14</v>
      </c>
      <c r="H8" s="35" t="s">
        <v>15</v>
      </c>
      <c r="I8" s="35" t="s">
        <v>16</v>
      </c>
      <c r="J8" s="35" t="s">
        <v>17</v>
      </c>
      <c r="K8" s="35" t="s">
        <v>18</v>
      </c>
      <c r="L8" s="35" t="s">
        <v>19</v>
      </c>
      <c r="M8" s="35" t="s">
        <v>20</v>
      </c>
      <c r="N8" s="35" t="s">
        <v>21</v>
      </c>
      <c r="O8" s="35" t="s">
        <v>22</v>
      </c>
      <c r="Q8" s="2"/>
    </row>
    <row r="9" spans="1:17" ht="12.75" customHeight="1" x14ac:dyDescent="0.15">
      <c r="A9" s="36">
        <f>IF(ISBLANK(Report!A22)," - ",Report!A22)</f>
        <v>1.1000000000000001</v>
      </c>
      <c r="B9" s="25" t="s">
        <v>47</v>
      </c>
      <c r="C9" s="26">
        <v>2400</v>
      </c>
      <c r="D9" s="26">
        <v>2400</v>
      </c>
      <c r="E9" s="26">
        <v>2400</v>
      </c>
      <c r="F9" s="26">
        <v>2400</v>
      </c>
      <c r="G9" s="26">
        <v>2400</v>
      </c>
      <c r="H9" s="26">
        <v>2400</v>
      </c>
      <c r="I9" s="26">
        <v>2400</v>
      </c>
      <c r="J9" s="26">
        <v>2400</v>
      </c>
      <c r="K9" s="26">
        <v>2400</v>
      </c>
      <c r="L9" s="26">
        <v>2400</v>
      </c>
      <c r="M9" s="26">
        <v>2400</v>
      </c>
      <c r="N9" s="26">
        <v>2400</v>
      </c>
      <c r="O9" s="26">
        <v>2400</v>
      </c>
      <c r="P9" s="17"/>
      <c r="Q9" s="2"/>
    </row>
    <row r="10" spans="1:17" ht="12.75" customHeight="1" x14ac:dyDescent="0.15">
      <c r="A10" s="36">
        <f>IF(ISBLANK(Report!A23)," - ",Report!A23)</f>
        <v>1.2</v>
      </c>
      <c r="B10" s="25" t="s">
        <v>48</v>
      </c>
      <c r="C10" s="26">
        <v>1520</v>
      </c>
      <c r="D10" s="26">
        <v>1520</v>
      </c>
      <c r="E10" s="26">
        <v>1520</v>
      </c>
      <c r="F10" s="26">
        <v>1520</v>
      </c>
      <c r="G10" s="26">
        <v>1520</v>
      </c>
      <c r="H10" s="26">
        <v>1520</v>
      </c>
      <c r="I10" s="26">
        <v>1520</v>
      </c>
      <c r="J10" s="26">
        <v>1520</v>
      </c>
      <c r="K10" s="26">
        <v>1520</v>
      </c>
      <c r="L10" s="26">
        <v>1520</v>
      </c>
      <c r="M10" s="26">
        <v>1520</v>
      </c>
      <c r="N10" s="26">
        <v>1520</v>
      </c>
      <c r="O10" s="26">
        <v>1520</v>
      </c>
      <c r="P10" s="17"/>
      <c r="Q10" s="2"/>
    </row>
    <row r="11" spans="1:17" ht="12.75" customHeight="1" x14ac:dyDescent="0.15">
      <c r="A11" s="36">
        <f>IF(ISBLANK(Report!A24)," - ",Report!A24)</f>
        <v>1.3</v>
      </c>
      <c r="B11" s="25" t="s">
        <v>49</v>
      </c>
      <c r="C11" s="26">
        <v>2280</v>
      </c>
      <c r="D11" s="26">
        <v>1140</v>
      </c>
      <c r="E11" s="26">
        <v>2280</v>
      </c>
      <c r="F11" s="26">
        <v>2280</v>
      </c>
      <c r="G11" s="26">
        <v>2280</v>
      </c>
      <c r="H11" s="26">
        <v>2280</v>
      </c>
      <c r="I11" s="26">
        <v>2280</v>
      </c>
      <c r="J11" s="26">
        <v>2280</v>
      </c>
      <c r="K11" s="26">
        <v>2280</v>
      </c>
      <c r="L11" s="26">
        <v>2280</v>
      </c>
      <c r="M11" s="26">
        <v>2280</v>
      </c>
      <c r="N11" s="26">
        <v>2280</v>
      </c>
      <c r="O11" s="26">
        <v>2280</v>
      </c>
      <c r="P11" s="17"/>
      <c r="Q11" s="2"/>
    </row>
    <row r="12" spans="1:17" ht="12.75" customHeight="1" x14ac:dyDescent="0.15">
      <c r="A12" s="36">
        <f>IF(ISBLANK(Report!A25)," - ",Report!A25)</f>
        <v>1.4</v>
      </c>
      <c r="B12" s="25" t="s">
        <v>50</v>
      </c>
      <c r="C12" s="26">
        <v>1800</v>
      </c>
      <c r="D12" s="26">
        <v>1800</v>
      </c>
      <c r="E12" s="26">
        <v>1800</v>
      </c>
      <c r="F12" s="26">
        <v>1800</v>
      </c>
      <c r="G12" s="26">
        <v>1800</v>
      </c>
      <c r="H12" s="26">
        <v>1800</v>
      </c>
      <c r="I12" s="26">
        <v>1800</v>
      </c>
      <c r="J12" s="26">
        <v>1800</v>
      </c>
      <c r="K12" s="26">
        <v>1800</v>
      </c>
      <c r="L12" s="26">
        <v>1800</v>
      </c>
      <c r="M12" s="26">
        <v>1800</v>
      </c>
      <c r="N12" s="26">
        <v>1800</v>
      </c>
      <c r="O12" s="26">
        <v>1800</v>
      </c>
      <c r="P12" s="17"/>
      <c r="Q12" s="2"/>
    </row>
    <row r="13" spans="1:17" ht="12.75" customHeight="1" x14ac:dyDescent="0.15">
      <c r="A13" s="36">
        <f>IF(ISBLANK(Report!A26)," - ",Report!A26)</f>
        <v>1.5</v>
      </c>
      <c r="B13" s="25" t="s">
        <v>51</v>
      </c>
      <c r="C13" s="26">
        <v>2400</v>
      </c>
      <c r="D13" s="26">
        <v>2400</v>
      </c>
      <c r="E13" s="26">
        <v>2400</v>
      </c>
      <c r="F13" s="26">
        <v>2400</v>
      </c>
      <c r="G13" s="26">
        <v>2400</v>
      </c>
      <c r="H13" s="26">
        <v>2400</v>
      </c>
      <c r="I13" s="26">
        <v>2400</v>
      </c>
      <c r="J13" s="26">
        <v>2400</v>
      </c>
      <c r="K13" s="26">
        <v>2400</v>
      </c>
      <c r="L13" s="26">
        <v>2400</v>
      </c>
      <c r="M13" s="26">
        <v>2400</v>
      </c>
      <c r="N13" s="26">
        <v>2400</v>
      </c>
      <c r="O13" s="26">
        <v>2400</v>
      </c>
      <c r="P13" s="17"/>
      <c r="Q13" s="2"/>
    </row>
    <row r="14" spans="1:17" ht="12.75" customHeight="1" x14ac:dyDescent="0.15">
      <c r="A14" s="36">
        <f>IF(ISBLANK(Report!A27)," - ",Report!A27)</f>
        <v>1.6</v>
      </c>
      <c r="B14" s="25" t="s">
        <v>52</v>
      </c>
      <c r="C14" s="26">
        <v>2400</v>
      </c>
      <c r="D14" s="26">
        <v>2400</v>
      </c>
      <c r="E14" s="26">
        <v>2400</v>
      </c>
      <c r="F14" s="26">
        <v>2400</v>
      </c>
      <c r="G14" s="26">
        <v>2400</v>
      </c>
      <c r="H14" s="26">
        <v>2400</v>
      </c>
      <c r="I14" s="26">
        <v>2400</v>
      </c>
      <c r="J14" s="26">
        <v>2400</v>
      </c>
      <c r="K14" s="26">
        <v>2400</v>
      </c>
      <c r="L14" s="26">
        <v>2400</v>
      </c>
      <c r="M14" s="26">
        <v>2400</v>
      </c>
      <c r="N14" s="26">
        <v>2400</v>
      </c>
      <c r="O14" s="26">
        <v>2400</v>
      </c>
      <c r="P14" s="17"/>
      <c r="Q14" s="2"/>
    </row>
    <row r="15" spans="1:17" ht="12.75" customHeight="1" x14ac:dyDescent="0.15">
      <c r="A15" s="36">
        <v>1.7</v>
      </c>
      <c r="B15" s="25" t="s">
        <v>53</v>
      </c>
      <c r="C15" s="26">
        <v>400</v>
      </c>
      <c r="D15" s="26">
        <v>400</v>
      </c>
      <c r="E15" s="26">
        <v>400</v>
      </c>
      <c r="F15" s="26">
        <v>400</v>
      </c>
      <c r="G15" s="26">
        <v>400</v>
      </c>
      <c r="H15" s="26">
        <v>400</v>
      </c>
      <c r="I15" s="26">
        <v>400</v>
      </c>
      <c r="J15" s="26">
        <v>400</v>
      </c>
      <c r="K15" s="26">
        <v>400</v>
      </c>
      <c r="L15" s="26">
        <v>400</v>
      </c>
      <c r="M15" s="26">
        <v>400</v>
      </c>
      <c r="N15" s="26">
        <v>400</v>
      </c>
      <c r="O15" s="26">
        <v>400</v>
      </c>
      <c r="P15" s="17"/>
      <c r="Q15" s="2"/>
    </row>
    <row r="16" spans="1:17" ht="12.75" customHeight="1" x14ac:dyDescent="0.15">
      <c r="A16" s="36">
        <v>1.8</v>
      </c>
      <c r="B16" s="25" t="s">
        <v>54</v>
      </c>
      <c r="C16" s="26">
        <v>2280</v>
      </c>
      <c r="D16" s="27">
        <v>350.77</v>
      </c>
      <c r="E16" s="27">
        <v>701.54</v>
      </c>
      <c r="F16" s="27">
        <v>1052.31</v>
      </c>
      <c r="G16" s="27">
        <v>1403.08</v>
      </c>
      <c r="H16" s="27">
        <v>1753.85</v>
      </c>
      <c r="I16" s="27">
        <v>2104.62</v>
      </c>
      <c r="J16" s="26">
        <v>2280</v>
      </c>
      <c r="K16" s="26">
        <v>2280</v>
      </c>
      <c r="L16" s="26">
        <v>2280</v>
      </c>
      <c r="M16" s="26">
        <v>2280</v>
      </c>
      <c r="N16" s="26">
        <v>2280</v>
      </c>
      <c r="O16" s="26">
        <v>2280</v>
      </c>
      <c r="P16" s="17"/>
      <c r="Q16" s="2"/>
    </row>
    <row r="17" spans="1:17" ht="12.75" customHeight="1" x14ac:dyDescent="0.15">
      <c r="A17" s="36">
        <v>1.9</v>
      </c>
      <c r="B17" s="25" t="s">
        <v>55</v>
      </c>
      <c r="C17" s="26">
        <v>400</v>
      </c>
      <c r="D17" s="27">
        <v>266.67</v>
      </c>
      <c r="E17" s="26">
        <v>400</v>
      </c>
      <c r="F17" s="26">
        <v>400</v>
      </c>
      <c r="G17" s="26">
        <v>400</v>
      </c>
      <c r="H17" s="26">
        <v>400</v>
      </c>
      <c r="I17" s="26">
        <v>400</v>
      </c>
      <c r="J17" s="26">
        <v>400</v>
      </c>
      <c r="K17" s="26">
        <v>400</v>
      </c>
      <c r="L17" s="26">
        <v>400</v>
      </c>
      <c r="M17" s="26">
        <v>400</v>
      </c>
      <c r="N17" s="26">
        <v>400</v>
      </c>
      <c r="O17" s="26">
        <v>400</v>
      </c>
      <c r="P17" s="17"/>
      <c r="Q17" s="2"/>
    </row>
    <row r="18" spans="1:17" ht="12.75" customHeight="1" x14ac:dyDescent="0.15">
      <c r="A18" s="36">
        <v>2</v>
      </c>
      <c r="B18" s="25" t="s">
        <v>56</v>
      </c>
      <c r="C18" s="26">
        <v>1800</v>
      </c>
      <c r="D18" s="26">
        <v>0</v>
      </c>
      <c r="E18" s="26">
        <v>300</v>
      </c>
      <c r="F18" s="26">
        <v>600</v>
      </c>
      <c r="G18" s="26">
        <v>900</v>
      </c>
      <c r="H18" s="26">
        <v>1200</v>
      </c>
      <c r="I18" s="26">
        <v>1500</v>
      </c>
      <c r="J18" s="26">
        <v>1800</v>
      </c>
      <c r="K18" s="26">
        <v>1800</v>
      </c>
      <c r="L18" s="26">
        <v>1800</v>
      </c>
      <c r="M18" s="26">
        <v>1800</v>
      </c>
      <c r="N18" s="26">
        <v>1800</v>
      </c>
      <c r="O18" s="26">
        <v>1800</v>
      </c>
      <c r="P18" s="17"/>
      <c r="Q18" s="2"/>
    </row>
    <row r="19" spans="1:17" ht="12.75" customHeight="1" x14ac:dyDescent="0.15">
      <c r="A19" s="36">
        <v>2.1</v>
      </c>
      <c r="B19" s="25" t="s">
        <v>57</v>
      </c>
      <c r="C19" s="26">
        <v>2400</v>
      </c>
      <c r="D19" s="26">
        <v>0</v>
      </c>
      <c r="E19" s="26">
        <v>0</v>
      </c>
      <c r="F19" s="26">
        <v>800</v>
      </c>
      <c r="G19" s="26">
        <v>1600</v>
      </c>
      <c r="H19" s="26">
        <v>2400</v>
      </c>
      <c r="I19" s="26">
        <v>2400</v>
      </c>
      <c r="J19" s="26">
        <v>2400</v>
      </c>
      <c r="K19" s="26">
        <v>2400</v>
      </c>
      <c r="L19" s="26">
        <v>2400</v>
      </c>
      <c r="M19" s="26">
        <v>2400</v>
      </c>
      <c r="N19" s="26">
        <v>2400</v>
      </c>
      <c r="O19" s="26">
        <v>2400</v>
      </c>
      <c r="P19" s="17"/>
      <c r="Q19" s="2"/>
    </row>
    <row r="20" spans="1:17" ht="12.75" customHeight="1" x14ac:dyDescent="0.15">
      <c r="A20" s="36">
        <v>2.2000000000000002</v>
      </c>
      <c r="B20" s="25" t="s">
        <v>58</v>
      </c>
      <c r="C20" s="26">
        <v>35760</v>
      </c>
      <c r="D20" s="26">
        <v>0</v>
      </c>
      <c r="E20" s="26">
        <v>0</v>
      </c>
      <c r="F20" s="26">
        <v>0</v>
      </c>
      <c r="G20" s="26">
        <v>35760</v>
      </c>
      <c r="H20" s="26">
        <v>35760</v>
      </c>
      <c r="I20" s="26">
        <v>35760</v>
      </c>
      <c r="J20" s="26">
        <v>35760</v>
      </c>
      <c r="K20" s="26">
        <v>35760</v>
      </c>
      <c r="L20" s="26">
        <v>35760</v>
      </c>
      <c r="M20" s="26">
        <v>35760</v>
      </c>
      <c r="N20" s="26">
        <v>35760</v>
      </c>
      <c r="O20" s="26">
        <v>35760</v>
      </c>
      <c r="P20" s="17"/>
      <c r="Q20" s="2"/>
    </row>
    <row r="21" spans="1:17" ht="12.75" customHeight="1" x14ac:dyDescent="0.15">
      <c r="A21" s="38"/>
      <c r="B21" s="25" t="s">
        <v>26</v>
      </c>
      <c r="C21" s="26">
        <v>55960</v>
      </c>
      <c r="D21" s="27">
        <v>12977.44</v>
      </c>
      <c r="E21" s="27">
        <v>14603.08</v>
      </c>
      <c r="F21" s="27">
        <v>16834.62</v>
      </c>
      <c r="G21" s="27">
        <v>46563.08</v>
      </c>
      <c r="H21" s="27">
        <v>48393.85</v>
      </c>
      <c r="I21" s="27">
        <v>50224.62</v>
      </c>
      <c r="J21" s="26">
        <v>52000</v>
      </c>
      <c r="K21" s="26">
        <v>52000</v>
      </c>
      <c r="L21" s="26">
        <v>52000</v>
      </c>
      <c r="M21" s="26">
        <v>52000</v>
      </c>
      <c r="N21" s="26">
        <v>52000</v>
      </c>
      <c r="O21" s="26">
        <v>52000</v>
      </c>
      <c r="P21" s="17"/>
      <c r="Q21" s="2"/>
    </row>
    <row r="22" spans="1:17" ht="12.75" customHeight="1" x14ac:dyDescent="0.15">
      <c r="A22" s="37"/>
      <c r="B22" s="37"/>
      <c r="C22" s="44" t="s">
        <v>26</v>
      </c>
      <c r="D22" s="37">
        <f>SUMPRODUCT(D9:D21,$C$9:$C$21)</f>
        <v>752713566</v>
      </c>
      <c r="E22" s="37">
        <f t="shared" ref="E22:O22" si="0">SUMPRODUCT(E9:E21,$C$9:$C$21)</f>
        <v>847676668</v>
      </c>
      <c r="F22" s="37">
        <f t="shared" si="0"/>
        <v>975813401.99999988</v>
      </c>
      <c r="G22" s="37">
        <f t="shared" si="0"/>
        <v>3921455379.2000003</v>
      </c>
      <c r="H22" s="37">
        <f t="shared" si="0"/>
        <v>4027165024</v>
      </c>
      <c r="I22" s="37">
        <f t="shared" si="0"/>
        <v>4130954668.8000002</v>
      </c>
      <c r="J22" s="37">
        <f t="shared" si="0"/>
        <v>4231244800</v>
      </c>
      <c r="K22" s="37">
        <f t="shared" si="0"/>
        <v>4231244800</v>
      </c>
      <c r="L22" s="37">
        <f t="shared" si="0"/>
        <v>4231244800</v>
      </c>
      <c r="M22" s="37">
        <f t="shared" si="0"/>
        <v>4231244800</v>
      </c>
      <c r="N22" s="37">
        <f t="shared" si="0"/>
        <v>4231244800</v>
      </c>
      <c r="O22" s="37">
        <f t="shared" si="0"/>
        <v>4231244800</v>
      </c>
      <c r="Q22" s="2"/>
    </row>
    <row r="23" spans="1:17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</row>
    <row r="25" spans="1:17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showGridLines="0" workbookViewId="0">
      <selection activeCell="L9" sqref="L9"/>
    </sheetView>
  </sheetViews>
  <sheetFormatPr baseColWidth="10" defaultColWidth="17.33203125" defaultRowHeight="15" customHeight="1" x14ac:dyDescent="0.15"/>
  <cols>
    <col min="1" max="1" width="6.5" customWidth="1"/>
    <col min="2" max="2" width="22" customWidth="1"/>
    <col min="3" max="3" width="6.5" customWidth="1"/>
    <col min="4" max="4" width="12.83203125" customWidth="1"/>
    <col min="5" max="5" width="11" customWidth="1"/>
    <col min="6" max="6" width="13.1640625" customWidth="1"/>
    <col min="7" max="7" width="11.33203125" customWidth="1"/>
    <col min="8" max="8" width="12.1640625" customWidth="1"/>
    <col min="9" max="9" width="11.5" customWidth="1"/>
    <col min="10" max="10" width="10.83203125" customWidth="1"/>
    <col min="11" max="12" width="12.33203125" customWidth="1"/>
    <col min="13" max="13" width="10.33203125" customWidth="1"/>
    <col min="14" max="14" width="11" customWidth="1"/>
    <col min="15" max="16" width="11.33203125" customWidth="1"/>
    <col min="17" max="17" width="17.33203125" customWidth="1"/>
    <col min="18" max="26" width="8" customWidth="1"/>
  </cols>
  <sheetData>
    <row r="1" spans="1:17" ht="20.25" customHeight="1" x14ac:dyDescent="0.2">
      <c r="A1" s="3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1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15">
      <c r="A5" s="4" t="s">
        <v>23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">
      <c r="A7" s="3" t="s">
        <v>24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15">
      <c r="A8" s="32" t="s">
        <v>8</v>
      </c>
      <c r="B8" s="33" t="s">
        <v>9</v>
      </c>
      <c r="C8" s="34"/>
      <c r="D8" s="35" t="s">
        <v>11</v>
      </c>
      <c r="E8" s="35" t="s">
        <v>12</v>
      </c>
      <c r="F8" s="35" t="s">
        <v>13</v>
      </c>
      <c r="G8" s="35" t="s">
        <v>14</v>
      </c>
      <c r="H8" s="35" t="s">
        <v>15</v>
      </c>
      <c r="I8" s="35" t="s">
        <v>16</v>
      </c>
      <c r="J8" s="35" t="s">
        <v>17</v>
      </c>
      <c r="K8" s="35" t="s">
        <v>18</v>
      </c>
      <c r="L8" s="35" t="s">
        <v>19</v>
      </c>
      <c r="M8" s="35" t="s">
        <v>20</v>
      </c>
      <c r="N8" s="35" t="s">
        <v>21</v>
      </c>
      <c r="O8" s="35" t="s">
        <v>22</v>
      </c>
      <c r="Q8" s="2"/>
    </row>
    <row r="9" spans="1:17" ht="12.75" customHeight="1" x14ac:dyDescent="0.15">
      <c r="A9" s="36">
        <f>IF(ISBLANK(Report!A22)," - ",Report!A22)</f>
        <v>1.1000000000000001</v>
      </c>
      <c r="B9" s="37" t="str">
        <f>IF(ISBLANK(Report!B22)," - ",Report!B22)</f>
        <v>Project Management</v>
      </c>
      <c r="C9" s="37"/>
      <c r="D9" s="26">
        <v>3840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Q9" s="2"/>
    </row>
    <row r="10" spans="1:17" ht="12.75" customHeight="1" x14ac:dyDescent="0.15">
      <c r="A10" s="36">
        <f>IF(ISBLANK(Report!A23)," - ",Report!A23)</f>
        <v>1.2</v>
      </c>
      <c r="B10" s="37" t="str">
        <f>IF(ISBLANK(Report!B23)," - ",Report!B23)</f>
        <v>Creating Risk Management</v>
      </c>
      <c r="C10" s="37"/>
      <c r="D10" s="26">
        <v>3360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Q10" s="2"/>
    </row>
    <row r="11" spans="1:17" ht="12.75" customHeight="1" x14ac:dyDescent="0.15">
      <c r="A11" s="36">
        <f>IF(ISBLANK(Report!A24)," - ",Report!A24)</f>
        <v>1.3</v>
      </c>
      <c r="B11" s="37" t="str">
        <f>IF(ISBLANK(Report!B24)," - ",Report!B24)</f>
        <v>Project Budget Plan</v>
      </c>
      <c r="C11" s="37"/>
      <c r="D11" s="26">
        <v>0</v>
      </c>
      <c r="E11" s="26">
        <v>2040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Q11" s="2"/>
    </row>
    <row r="12" spans="1:17" ht="12.75" customHeight="1" x14ac:dyDescent="0.15">
      <c r="A12" s="36">
        <f>IF(ISBLANK(Report!A25)," - ",Report!A25)</f>
        <v>1.4</v>
      </c>
      <c r="B12" s="37" t="str">
        <f>IF(ISBLANK(Report!B25)," - ",Report!B25)</f>
        <v>Drafting Test Document Ten</v>
      </c>
      <c r="C12" s="37"/>
      <c r="D12" s="26">
        <v>1800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Q12" s="2"/>
    </row>
    <row r="13" spans="1:17" ht="12.75" customHeight="1" x14ac:dyDescent="0.15">
      <c r="A13" s="36">
        <f>IF(ISBLANK(Report!A26)," - ",Report!A26)</f>
        <v>1.5</v>
      </c>
      <c r="B13" s="37" t="str">
        <f>IF(ISBLANK(Report!B26)," - ",Report!B26)</f>
        <v>Project Management Plan</v>
      </c>
      <c r="C13" s="37"/>
      <c r="D13" s="26">
        <v>3840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Q13" s="2"/>
    </row>
    <row r="14" spans="1:17" ht="12.75" customHeight="1" x14ac:dyDescent="0.15">
      <c r="A14" s="36">
        <f>IF(ISBLANK(Report!A27)," - ",Report!A27)</f>
        <v>1.6</v>
      </c>
      <c r="B14" s="37" t="str">
        <f>IF(ISBLANK(Report!B27)," - ",Report!B27)</f>
        <v>Project Plan</v>
      </c>
      <c r="C14" s="37"/>
      <c r="D14" s="26">
        <v>3840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Q14" s="2"/>
    </row>
    <row r="15" spans="1:17" ht="12.75" customHeight="1" x14ac:dyDescent="0.15">
      <c r="A15" s="36">
        <f>IF(ISBLANK(Report!A28)," - ",Report!A28)</f>
        <v>1.7</v>
      </c>
      <c r="B15" s="37" t="str">
        <f>IF(ISBLANK(Report!B28)," - ",Report!B28)</f>
        <v>Development Plan</v>
      </c>
      <c r="C15" s="37"/>
      <c r="D15" s="26">
        <v>640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Q15" s="2"/>
    </row>
    <row r="16" spans="1:17" ht="12.75" customHeight="1" x14ac:dyDescent="0.15">
      <c r="A16" s="36">
        <f>IF(ISBLANK(Report!A29)," - ",Report!A29)</f>
        <v>1.8</v>
      </c>
      <c r="B16" s="37" t="str">
        <f>IF(ISBLANK(Report!B29)," - ",Report!B29)</f>
        <v>Application Development</v>
      </c>
      <c r="C16" s="37"/>
      <c r="D16" s="27">
        <v>623.08000000000004</v>
      </c>
      <c r="E16" s="27">
        <v>2492.31</v>
      </c>
      <c r="F16" s="27">
        <v>2492.31</v>
      </c>
      <c r="G16" s="27">
        <v>2492.31</v>
      </c>
      <c r="H16" s="27">
        <v>2492.31</v>
      </c>
      <c r="I16" s="27">
        <v>2492.31</v>
      </c>
      <c r="J16" s="27">
        <v>2492.31</v>
      </c>
      <c r="K16" s="27">
        <v>1246.1500000000001</v>
      </c>
      <c r="L16" s="26">
        <v>0</v>
      </c>
      <c r="M16" s="26">
        <v>0</v>
      </c>
      <c r="N16" s="26">
        <v>0</v>
      </c>
      <c r="O16" s="26">
        <v>0</v>
      </c>
      <c r="Q16" s="2"/>
    </row>
    <row r="17" spans="1:17" ht="12.75" customHeight="1" x14ac:dyDescent="0.15">
      <c r="A17" s="36">
        <f>IF(ISBLANK(Report!A30)," - ",Report!A30)</f>
        <v>1.9</v>
      </c>
      <c r="B17" s="37" t="str">
        <f>IF(ISBLANK(Report!B30)," - ",Report!B30)</f>
        <v>API Integration</v>
      </c>
      <c r="C17" s="37"/>
      <c r="D17" s="26">
        <v>0</v>
      </c>
      <c r="E17" s="26">
        <v>1920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Q17" s="2"/>
    </row>
    <row r="18" spans="1:17" ht="12.75" customHeight="1" x14ac:dyDescent="0.15">
      <c r="A18" s="36">
        <f>IF(ISBLANK(Report!A31)," - ",Report!A31)</f>
        <v>2</v>
      </c>
      <c r="B18" s="37" t="str">
        <f>IF(ISBLANK(Report!B31)," - ",Report!B31)</f>
        <v>Functionality 1</v>
      </c>
      <c r="C18" s="37"/>
      <c r="D18" s="26">
        <v>0</v>
      </c>
      <c r="E18" s="26">
        <v>0</v>
      </c>
      <c r="F18" s="26">
        <v>2880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Q18" s="2"/>
    </row>
    <row r="19" spans="1:17" ht="12.75" customHeight="1" x14ac:dyDescent="0.15">
      <c r="A19" s="36">
        <f>IF(ISBLANK(Report!A32)," - ",Report!A32)</f>
        <v>2.1</v>
      </c>
      <c r="B19" s="37" t="str">
        <f>IF(ISBLANK(Report!B32)," - ",Report!B32)</f>
        <v>Functionality 2</v>
      </c>
      <c r="C19" s="37"/>
      <c r="D19" s="26">
        <v>0</v>
      </c>
      <c r="E19" s="26">
        <v>0</v>
      </c>
      <c r="F19" s="26">
        <v>0</v>
      </c>
      <c r="G19" s="26">
        <v>1920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Q19" s="2"/>
    </row>
    <row r="20" spans="1:17" ht="12.75" customHeight="1" x14ac:dyDescent="0.15">
      <c r="A20" s="36">
        <f>IF(ISBLANK(Report!A33)," - ",Report!A33)</f>
        <v>2.2000000000000002</v>
      </c>
      <c r="B20" s="37" t="str">
        <f>IF(ISBLANK(Report!B33)," - ",Report!B33)</f>
        <v>Beta Release</v>
      </c>
      <c r="C20" s="37"/>
      <c r="D20" s="26">
        <v>0</v>
      </c>
      <c r="E20" s="26">
        <v>0</v>
      </c>
      <c r="F20" s="26">
        <v>0</v>
      </c>
      <c r="G20" s="26">
        <v>1280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Q20" s="2"/>
    </row>
    <row r="21" spans="1:17" ht="12.75" customHeight="1" x14ac:dyDescent="0.15">
      <c r="A21" s="38" t="s">
        <v>25</v>
      </c>
      <c r="B21" s="39"/>
      <c r="C21" s="39"/>
      <c r="D21" s="27">
        <v>13623.08</v>
      </c>
      <c r="E21" s="27">
        <v>6512.31</v>
      </c>
      <c r="F21" s="27">
        <v>5372.31</v>
      </c>
      <c r="G21" s="27">
        <v>8104.62</v>
      </c>
      <c r="H21" s="27">
        <v>2492.31</v>
      </c>
      <c r="I21" s="27">
        <v>2492.31</v>
      </c>
      <c r="J21" s="27">
        <v>2492.31</v>
      </c>
      <c r="K21" s="27">
        <v>1246.1500000000001</v>
      </c>
      <c r="L21" s="26">
        <v>0</v>
      </c>
      <c r="M21" s="26">
        <v>0</v>
      </c>
      <c r="N21" s="26">
        <v>0</v>
      </c>
      <c r="O21" s="26">
        <v>0</v>
      </c>
      <c r="Q21" s="2"/>
    </row>
    <row r="22" spans="1:17" ht="12.75" customHeight="1" x14ac:dyDescent="0.15">
      <c r="A22" s="37"/>
      <c r="B22" s="37"/>
      <c r="C22" s="40" t="s">
        <v>27</v>
      </c>
      <c r="D22" s="27">
        <v>13623.08</v>
      </c>
      <c r="E22" s="27">
        <v>20135.38</v>
      </c>
      <c r="F22" s="27">
        <v>25507.69</v>
      </c>
      <c r="G22" s="27">
        <v>33612.31</v>
      </c>
      <c r="H22" s="27">
        <v>36104.620000000003</v>
      </c>
      <c r="I22" s="27">
        <v>38596.92</v>
      </c>
      <c r="J22" s="27">
        <v>41089.230000000003</v>
      </c>
      <c r="K22" s="27">
        <v>42335.38</v>
      </c>
      <c r="L22" s="27">
        <v>42335.38</v>
      </c>
      <c r="M22" s="27">
        <v>42335.38</v>
      </c>
      <c r="N22" s="27">
        <v>42335.38</v>
      </c>
      <c r="O22" s="27">
        <v>42335.38</v>
      </c>
      <c r="Q22" s="2"/>
    </row>
    <row r="23" spans="1:17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15">
      <c r="A24" s="2"/>
      <c r="B24" s="2"/>
      <c r="C24" s="11" t="s">
        <v>28</v>
      </c>
      <c r="D24" s="13">
        <f t="shared" ref="D24:O24" si="0">SUM($D22:D22)</f>
        <v>13623.08</v>
      </c>
      <c r="E24" s="13">
        <f t="shared" si="0"/>
        <v>33758.46</v>
      </c>
      <c r="F24" s="13">
        <f t="shared" si="0"/>
        <v>59266.149999999994</v>
      </c>
      <c r="G24" s="13">
        <f t="shared" si="0"/>
        <v>92878.459999999992</v>
      </c>
      <c r="H24" s="13">
        <f t="shared" si="0"/>
        <v>128983.07999999999</v>
      </c>
      <c r="I24" s="13">
        <f t="shared" si="0"/>
        <v>167580</v>
      </c>
      <c r="J24" s="13">
        <f t="shared" si="0"/>
        <v>208669.23</v>
      </c>
      <c r="K24" s="13">
        <f t="shared" si="0"/>
        <v>251004.61000000002</v>
      </c>
      <c r="L24" s="13">
        <f t="shared" si="0"/>
        <v>293339.99</v>
      </c>
      <c r="M24" s="13">
        <f t="shared" si="0"/>
        <v>335675.37</v>
      </c>
      <c r="N24" s="13">
        <f t="shared" si="0"/>
        <v>378010.75</v>
      </c>
      <c r="O24" s="13">
        <f t="shared" si="0"/>
        <v>420346.13</v>
      </c>
      <c r="Q24" s="2"/>
    </row>
    <row r="25" spans="1:17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Asha Pradeep</cp:lastModifiedBy>
  <dcterms:created xsi:type="dcterms:W3CDTF">2025-04-23T23:41:44Z</dcterms:created>
  <dcterms:modified xsi:type="dcterms:W3CDTF">2025-04-25T04:16:15Z</dcterms:modified>
</cp:coreProperties>
</file>