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7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8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9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0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4.xml" ContentType="application/vnd.openxmlformats-officedocument.drawing+xml"/>
  <Override PartName="/xl/charts/chart11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2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3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5.xml" ContentType="application/vnd.openxmlformats-officedocument.drawing+xml"/>
  <Override PartName="/xl/charts/chart14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5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6.xml" ContentType="application/vnd.openxmlformats-officedocument.drawing+xml"/>
  <Override PartName="/xl/charts/chart16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ecture notes\coursera\Risk Management\Market RM\project\"/>
    </mc:Choice>
  </mc:AlternateContent>
  <xr:revisionPtr revIDLastSave="0" documentId="13_ncr:1_{BD3955D9-21A4-4EBC-9C60-F77C7C49018C}" xr6:coauthVersionLast="47" xr6:coauthVersionMax="47" xr10:uidLastSave="{00000000-0000-0000-0000-000000000000}"/>
  <bookViews>
    <workbookView xWindow="-108" yWindow="-108" windowWidth="23256" windowHeight="12456" activeTab="6" xr2:uid="{C8F34DA9-6FCC-4462-B95A-E6549A841AAC}"/>
  </bookViews>
  <sheets>
    <sheet name="copy of googlsheet" sheetId="3" r:id="rId1"/>
    <sheet name=" DATA" sheetId="1" r:id="rId2"/>
    <sheet name="data" sheetId="2" r:id="rId3"/>
    <sheet name="portfolio loss" sheetId="4" r:id="rId4"/>
    <sheet name="portfolio VaR" sheetId="5" r:id="rId5"/>
    <sheet name="Normal VaR" sheetId="6" r:id="rId6"/>
    <sheet name="t VaR" sheetId="7" r:id="rId7"/>
  </sheets>
  <externalReferences>
    <externalReference r:id="rId8"/>
  </externalReferences>
  <definedNames>
    <definedName name="_xlchart.v1.0" hidden="1">'portfolio loss'!$O$1</definedName>
    <definedName name="_xlchart.v1.1" hidden="1">'portfolio loss'!$O$2:$O$495</definedName>
    <definedName name="_xlchart.v1.2" hidden="1">'portfolio loss'!$R$1</definedName>
    <definedName name="_xlchart.v1.3" hidden="1">'portfolio loss'!$R$2:$R$495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4" i="7" l="1"/>
  <c r="Q5" i="7"/>
  <c r="Q6" i="7"/>
  <c r="Q7" i="7"/>
  <c r="Q8" i="7"/>
  <c r="Q9" i="7"/>
  <c r="Q10" i="7"/>
  <c r="Q11" i="7"/>
  <c r="Q12" i="7"/>
  <c r="Q13" i="7"/>
  <c r="Q14" i="7"/>
  <c r="Q15" i="7"/>
  <c r="Q16" i="7"/>
  <c r="Q17" i="7"/>
  <c r="Q18" i="7"/>
  <c r="Q19" i="7"/>
  <c r="Q20" i="7"/>
  <c r="Q21" i="7"/>
  <c r="Q22" i="7"/>
  <c r="Q23" i="7"/>
  <c r="Q24" i="7"/>
  <c r="Q25" i="7"/>
  <c r="Q26" i="7"/>
  <c r="Q27" i="7"/>
  <c r="Q3" i="7"/>
  <c r="P3" i="7" a="1"/>
  <c r="P3" i="7" s="1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16" i="7"/>
  <c r="G12" i="7"/>
  <c r="F17" i="7" l="1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16" i="7"/>
  <c r="B11" i="7"/>
  <c r="B10" i="7"/>
  <c r="B9" i="7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L230" i="7"/>
  <c r="L231" i="7"/>
  <c r="L232" i="7"/>
  <c r="L233" i="7"/>
  <c r="L234" i="7"/>
  <c r="L235" i="7"/>
  <c r="L236" i="7"/>
  <c r="L237" i="7"/>
  <c r="L238" i="7"/>
  <c r="L239" i="7"/>
  <c r="L240" i="7"/>
  <c r="L241" i="7"/>
  <c r="L242" i="7"/>
  <c r="L243" i="7"/>
  <c r="L244" i="7"/>
  <c r="L245" i="7"/>
  <c r="L246" i="7"/>
  <c r="L247" i="7"/>
  <c r="L248" i="7"/>
  <c r="L249" i="7"/>
  <c r="L250" i="7"/>
  <c r="L251" i="7"/>
  <c r="L252" i="7"/>
  <c r="L253" i="7"/>
  <c r="L254" i="7"/>
  <c r="L255" i="7"/>
  <c r="L256" i="7"/>
  <c r="L257" i="7"/>
  <c r="L258" i="7"/>
  <c r="L259" i="7"/>
  <c r="L260" i="7"/>
  <c r="L261" i="7"/>
  <c r="L262" i="7"/>
  <c r="L263" i="7"/>
  <c r="L264" i="7"/>
  <c r="L265" i="7"/>
  <c r="L266" i="7"/>
  <c r="L267" i="7"/>
  <c r="L268" i="7"/>
  <c r="L269" i="7"/>
  <c r="L270" i="7"/>
  <c r="L271" i="7"/>
  <c r="L272" i="7"/>
  <c r="L273" i="7"/>
  <c r="L274" i="7"/>
  <c r="L275" i="7"/>
  <c r="L276" i="7"/>
  <c r="L277" i="7"/>
  <c r="L278" i="7"/>
  <c r="L279" i="7"/>
  <c r="L280" i="7"/>
  <c r="L281" i="7"/>
  <c r="L282" i="7"/>
  <c r="L283" i="7"/>
  <c r="L284" i="7"/>
  <c r="L285" i="7"/>
  <c r="L286" i="7"/>
  <c r="L287" i="7"/>
  <c r="L288" i="7"/>
  <c r="L289" i="7"/>
  <c r="L290" i="7"/>
  <c r="L291" i="7"/>
  <c r="L292" i="7"/>
  <c r="L293" i="7"/>
  <c r="L294" i="7"/>
  <c r="L295" i="7"/>
  <c r="L296" i="7"/>
  <c r="L297" i="7"/>
  <c r="L298" i="7"/>
  <c r="L299" i="7"/>
  <c r="L300" i="7"/>
  <c r="L301" i="7"/>
  <c r="L302" i="7"/>
  <c r="L303" i="7"/>
  <c r="L304" i="7"/>
  <c r="L305" i="7"/>
  <c r="L306" i="7"/>
  <c r="L307" i="7"/>
  <c r="L308" i="7"/>
  <c r="L309" i="7"/>
  <c r="L310" i="7"/>
  <c r="L311" i="7"/>
  <c r="L312" i="7"/>
  <c r="L313" i="7"/>
  <c r="L314" i="7"/>
  <c r="L315" i="7"/>
  <c r="L316" i="7"/>
  <c r="L317" i="7"/>
  <c r="L318" i="7"/>
  <c r="L319" i="7"/>
  <c r="L320" i="7"/>
  <c r="L321" i="7"/>
  <c r="L322" i="7"/>
  <c r="L323" i="7"/>
  <c r="L324" i="7"/>
  <c r="L325" i="7"/>
  <c r="L326" i="7"/>
  <c r="L327" i="7"/>
  <c r="L328" i="7"/>
  <c r="L329" i="7"/>
  <c r="L330" i="7"/>
  <c r="L331" i="7"/>
  <c r="L332" i="7"/>
  <c r="L333" i="7"/>
  <c r="L334" i="7"/>
  <c r="L335" i="7"/>
  <c r="L336" i="7"/>
  <c r="L337" i="7"/>
  <c r="L338" i="7"/>
  <c r="L339" i="7"/>
  <c r="L340" i="7"/>
  <c r="L341" i="7"/>
  <c r="L342" i="7"/>
  <c r="L343" i="7"/>
  <c r="L344" i="7"/>
  <c r="L345" i="7"/>
  <c r="L346" i="7"/>
  <c r="L347" i="7"/>
  <c r="L348" i="7"/>
  <c r="L349" i="7"/>
  <c r="L350" i="7"/>
  <c r="L351" i="7"/>
  <c r="L352" i="7"/>
  <c r="L353" i="7"/>
  <c r="L354" i="7"/>
  <c r="L355" i="7"/>
  <c r="L356" i="7"/>
  <c r="L357" i="7"/>
  <c r="L358" i="7"/>
  <c r="L359" i="7"/>
  <c r="L360" i="7"/>
  <c r="L361" i="7"/>
  <c r="L362" i="7"/>
  <c r="L363" i="7"/>
  <c r="L364" i="7"/>
  <c r="L365" i="7"/>
  <c r="L366" i="7"/>
  <c r="L367" i="7"/>
  <c r="L368" i="7"/>
  <c r="L369" i="7"/>
  <c r="L370" i="7"/>
  <c r="L371" i="7"/>
  <c r="L372" i="7"/>
  <c r="L373" i="7"/>
  <c r="L374" i="7"/>
  <c r="L375" i="7"/>
  <c r="L376" i="7"/>
  <c r="L377" i="7"/>
  <c r="L378" i="7"/>
  <c r="L379" i="7"/>
  <c r="L380" i="7"/>
  <c r="L381" i="7"/>
  <c r="L382" i="7"/>
  <c r="L383" i="7"/>
  <c r="L384" i="7"/>
  <c r="L385" i="7"/>
  <c r="L386" i="7"/>
  <c r="L387" i="7"/>
  <c r="L388" i="7"/>
  <c r="L389" i="7"/>
  <c r="L390" i="7"/>
  <c r="L391" i="7"/>
  <c r="L392" i="7"/>
  <c r="L393" i="7"/>
  <c r="L394" i="7"/>
  <c r="L395" i="7"/>
  <c r="L396" i="7"/>
  <c r="L397" i="7"/>
  <c r="L398" i="7"/>
  <c r="L399" i="7"/>
  <c r="L400" i="7"/>
  <c r="L401" i="7"/>
  <c r="L402" i="7"/>
  <c r="L403" i="7"/>
  <c r="L404" i="7"/>
  <c r="L405" i="7"/>
  <c r="L406" i="7"/>
  <c r="L407" i="7"/>
  <c r="L408" i="7"/>
  <c r="L409" i="7"/>
  <c r="L410" i="7"/>
  <c r="L411" i="7"/>
  <c r="L412" i="7"/>
  <c r="L413" i="7"/>
  <c r="L414" i="7"/>
  <c r="L415" i="7"/>
  <c r="L416" i="7"/>
  <c r="L417" i="7"/>
  <c r="L418" i="7"/>
  <c r="L419" i="7"/>
  <c r="L420" i="7"/>
  <c r="L421" i="7"/>
  <c r="L422" i="7"/>
  <c r="L423" i="7"/>
  <c r="L424" i="7"/>
  <c r="L425" i="7"/>
  <c r="L426" i="7"/>
  <c r="L427" i="7"/>
  <c r="L428" i="7"/>
  <c r="L429" i="7"/>
  <c r="L430" i="7"/>
  <c r="L431" i="7"/>
  <c r="L432" i="7"/>
  <c r="L433" i="7"/>
  <c r="L434" i="7"/>
  <c r="L435" i="7"/>
  <c r="L436" i="7"/>
  <c r="L437" i="7"/>
  <c r="L438" i="7"/>
  <c r="L439" i="7"/>
  <c r="L440" i="7"/>
  <c r="L441" i="7"/>
  <c r="L442" i="7"/>
  <c r="L443" i="7"/>
  <c r="L444" i="7"/>
  <c r="L445" i="7"/>
  <c r="L446" i="7"/>
  <c r="L447" i="7"/>
  <c r="L448" i="7"/>
  <c r="L449" i="7"/>
  <c r="L450" i="7"/>
  <c r="L451" i="7"/>
  <c r="L452" i="7"/>
  <c r="L453" i="7"/>
  <c r="L454" i="7"/>
  <c r="L455" i="7"/>
  <c r="L456" i="7"/>
  <c r="L457" i="7"/>
  <c r="L458" i="7"/>
  <c r="L459" i="7"/>
  <c r="L460" i="7"/>
  <c r="L461" i="7"/>
  <c r="L462" i="7"/>
  <c r="L463" i="7"/>
  <c r="L464" i="7"/>
  <c r="L465" i="7"/>
  <c r="L466" i="7"/>
  <c r="L467" i="7"/>
  <c r="L468" i="7"/>
  <c r="L469" i="7"/>
  <c r="L470" i="7"/>
  <c r="L471" i="7"/>
  <c r="L472" i="7"/>
  <c r="L473" i="7"/>
  <c r="L474" i="7"/>
  <c r="L475" i="7"/>
  <c r="L476" i="7"/>
  <c r="L477" i="7"/>
  <c r="L478" i="7"/>
  <c r="L479" i="7"/>
  <c r="L480" i="7"/>
  <c r="L481" i="7"/>
  <c r="L482" i="7"/>
  <c r="L483" i="7"/>
  <c r="L484" i="7"/>
  <c r="L485" i="7"/>
  <c r="L486" i="7"/>
  <c r="L487" i="7"/>
  <c r="L488" i="7"/>
  <c r="L3" i="7"/>
  <c r="B7" i="7"/>
  <c r="R29" i="6"/>
  <c r="R4" i="6"/>
  <c r="R5" i="6"/>
  <c r="R6" i="6"/>
  <c r="R7" i="6"/>
  <c r="R8" i="6"/>
  <c r="R9" i="6"/>
  <c r="R10" i="6"/>
  <c r="R11" i="6"/>
  <c r="R12" i="6"/>
  <c r="R13" i="6"/>
  <c r="R14" i="6"/>
  <c r="R15" i="6"/>
  <c r="R16" i="6"/>
  <c r="R17" i="6"/>
  <c r="R18" i="6"/>
  <c r="R19" i="6"/>
  <c r="R20" i="6"/>
  <c r="R21" i="6"/>
  <c r="R22" i="6"/>
  <c r="R23" i="6"/>
  <c r="R24" i="6"/>
  <c r="R25" i="6"/>
  <c r="R26" i="6"/>
  <c r="R27" i="6"/>
  <c r="R3" i="6"/>
  <c r="Q3" i="6" a="1"/>
  <c r="Q3" i="6" s="1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16" i="6"/>
  <c r="G17" i="6" l="1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16" i="6" l="1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16" i="6"/>
  <c r="B9" i="6"/>
  <c r="M4" i="6"/>
  <c r="M5" i="6"/>
  <c r="M6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M67" i="6"/>
  <c r="M68" i="6"/>
  <c r="M69" i="6"/>
  <c r="M70" i="6"/>
  <c r="M71" i="6"/>
  <c r="M72" i="6"/>
  <c r="M73" i="6"/>
  <c r="M74" i="6"/>
  <c r="M75" i="6"/>
  <c r="M76" i="6"/>
  <c r="M77" i="6"/>
  <c r="M78" i="6"/>
  <c r="M79" i="6"/>
  <c r="M80" i="6"/>
  <c r="M81" i="6"/>
  <c r="M82" i="6"/>
  <c r="M83" i="6"/>
  <c r="M84" i="6"/>
  <c r="M85" i="6"/>
  <c r="M86" i="6"/>
  <c r="M87" i="6"/>
  <c r="M88" i="6"/>
  <c r="M89" i="6"/>
  <c r="M90" i="6"/>
  <c r="M91" i="6"/>
  <c r="M92" i="6"/>
  <c r="M93" i="6"/>
  <c r="M94" i="6"/>
  <c r="M95" i="6"/>
  <c r="M96" i="6"/>
  <c r="M97" i="6"/>
  <c r="M98" i="6"/>
  <c r="M99" i="6"/>
  <c r="M100" i="6"/>
  <c r="M101" i="6"/>
  <c r="M102" i="6"/>
  <c r="M103" i="6"/>
  <c r="M104" i="6"/>
  <c r="M105" i="6"/>
  <c r="M106" i="6"/>
  <c r="M107" i="6"/>
  <c r="M108" i="6"/>
  <c r="M109" i="6"/>
  <c r="M110" i="6"/>
  <c r="M111" i="6"/>
  <c r="M112" i="6"/>
  <c r="M113" i="6"/>
  <c r="M114" i="6"/>
  <c r="M115" i="6"/>
  <c r="M116" i="6"/>
  <c r="M117" i="6"/>
  <c r="M118" i="6"/>
  <c r="M119" i="6"/>
  <c r="M120" i="6"/>
  <c r="M121" i="6"/>
  <c r="M122" i="6"/>
  <c r="M123" i="6"/>
  <c r="M124" i="6"/>
  <c r="M125" i="6"/>
  <c r="M126" i="6"/>
  <c r="M127" i="6"/>
  <c r="M128" i="6"/>
  <c r="M129" i="6"/>
  <c r="M130" i="6"/>
  <c r="M131" i="6"/>
  <c r="M132" i="6"/>
  <c r="M133" i="6"/>
  <c r="M134" i="6"/>
  <c r="M135" i="6"/>
  <c r="M136" i="6"/>
  <c r="M137" i="6"/>
  <c r="M138" i="6"/>
  <c r="M139" i="6"/>
  <c r="M140" i="6"/>
  <c r="M141" i="6"/>
  <c r="M142" i="6"/>
  <c r="M143" i="6"/>
  <c r="M144" i="6"/>
  <c r="M145" i="6"/>
  <c r="M146" i="6"/>
  <c r="M147" i="6"/>
  <c r="M148" i="6"/>
  <c r="M149" i="6"/>
  <c r="M150" i="6"/>
  <c r="M151" i="6"/>
  <c r="M152" i="6"/>
  <c r="M153" i="6"/>
  <c r="M154" i="6"/>
  <c r="M155" i="6"/>
  <c r="M156" i="6"/>
  <c r="M157" i="6"/>
  <c r="M158" i="6"/>
  <c r="M159" i="6"/>
  <c r="M160" i="6"/>
  <c r="M161" i="6"/>
  <c r="M162" i="6"/>
  <c r="M163" i="6"/>
  <c r="M164" i="6"/>
  <c r="M165" i="6"/>
  <c r="M166" i="6"/>
  <c r="M167" i="6"/>
  <c r="M168" i="6"/>
  <c r="M169" i="6"/>
  <c r="M170" i="6"/>
  <c r="M171" i="6"/>
  <c r="M172" i="6"/>
  <c r="M173" i="6"/>
  <c r="M174" i="6"/>
  <c r="M175" i="6"/>
  <c r="M176" i="6"/>
  <c r="M177" i="6"/>
  <c r="M178" i="6"/>
  <c r="M179" i="6"/>
  <c r="M180" i="6"/>
  <c r="M181" i="6"/>
  <c r="M182" i="6"/>
  <c r="M183" i="6"/>
  <c r="M184" i="6"/>
  <c r="M185" i="6"/>
  <c r="M186" i="6"/>
  <c r="M187" i="6"/>
  <c r="M188" i="6"/>
  <c r="M189" i="6"/>
  <c r="M190" i="6"/>
  <c r="M191" i="6"/>
  <c r="M192" i="6"/>
  <c r="M193" i="6"/>
  <c r="M194" i="6"/>
  <c r="M195" i="6"/>
  <c r="M196" i="6"/>
  <c r="M197" i="6"/>
  <c r="M198" i="6"/>
  <c r="M199" i="6"/>
  <c r="M200" i="6"/>
  <c r="M201" i="6"/>
  <c r="M202" i="6"/>
  <c r="M203" i="6"/>
  <c r="M204" i="6"/>
  <c r="M205" i="6"/>
  <c r="M206" i="6"/>
  <c r="M207" i="6"/>
  <c r="M208" i="6"/>
  <c r="M209" i="6"/>
  <c r="M210" i="6"/>
  <c r="M211" i="6"/>
  <c r="M212" i="6"/>
  <c r="M213" i="6"/>
  <c r="M214" i="6"/>
  <c r="M215" i="6"/>
  <c r="M216" i="6"/>
  <c r="M217" i="6"/>
  <c r="M218" i="6"/>
  <c r="M219" i="6"/>
  <c r="M220" i="6"/>
  <c r="M221" i="6"/>
  <c r="M222" i="6"/>
  <c r="M223" i="6"/>
  <c r="M224" i="6"/>
  <c r="M225" i="6"/>
  <c r="M226" i="6"/>
  <c r="M227" i="6"/>
  <c r="M228" i="6"/>
  <c r="M229" i="6"/>
  <c r="M230" i="6"/>
  <c r="M231" i="6"/>
  <c r="M232" i="6"/>
  <c r="M233" i="6"/>
  <c r="M234" i="6"/>
  <c r="M235" i="6"/>
  <c r="M236" i="6"/>
  <c r="M237" i="6"/>
  <c r="M238" i="6"/>
  <c r="M239" i="6"/>
  <c r="M240" i="6"/>
  <c r="M241" i="6"/>
  <c r="M242" i="6"/>
  <c r="M243" i="6"/>
  <c r="M244" i="6"/>
  <c r="M245" i="6"/>
  <c r="M246" i="6"/>
  <c r="M247" i="6"/>
  <c r="M248" i="6"/>
  <c r="M249" i="6"/>
  <c r="M250" i="6"/>
  <c r="M251" i="6"/>
  <c r="M252" i="6"/>
  <c r="M253" i="6"/>
  <c r="M254" i="6"/>
  <c r="M255" i="6"/>
  <c r="M256" i="6"/>
  <c r="M257" i="6"/>
  <c r="M258" i="6"/>
  <c r="M259" i="6"/>
  <c r="M260" i="6"/>
  <c r="M261" i="6"/>
  <c r="M262" i="6"/>
  <c r="M263" i="6"/>
  <c r="M264" i="6"/>
  <c r="M265" i="6"/>
  <c r="M266" i="6"/>
  <c r="M267" i="6"/>
  <c r="M268" i="6"/>
  <c r="M269" i="6"/>
  <c r="M270" i="6"/>
  <c r="M271" i="6"/>
  <c r="M272" i="6"/>
  <c r="M273" i="6"/>
  <c r="M274" i="6"/>
  <c r="M275" i="6"/>
  <c r="M276" i="6"/>
  <c r="M277" i="6"/>
  <c r="M278" i="6"/>
  <c r="M279" i="6"/>
  <c r="M280" i="6"/>
  <c r="M281" i="6"/>
  <c r="M282" i="6"/>
  <c r="M283" i="6"/>
  <c r="M284" i="6"/>
  <c r="M285" i="6"/>
  <c r="M286" i="6"/>
  <c r="M287" i="6"/>
  <c r="M288" i="6"/>
  <c r="M289" i="6"/>
  <c r="M290" i="6"/>
  <c r="M291" i="6"/>
  <c r="M292" i="6"/>
  <c r="M293" i="6"/>
  <c r="M294" i="6"/>
  <c r="M295" i="6"/>
  <c r="M296" i="6"/>
  <c r="M297" i="6"/>
  <c r="M298" i="6"/>
  <c r="M299" i="6"/>
  <c r="M300" i="6"/>
  <c r="M301" i="6"/>
  <c r="M302" i="6"/>
  <c r="M303" i="6"/>
  <c r="M304" i="6"/>
  <c r="M305" i="6"/>
  <c r="M306" i="6"/>
  <c r="M307" i="6"/>
  <c r="M308" i="6"/>
  <c r="M309" i="6"/>
  <c r="M310" i="6"/>
  <c r="M311" i="6"/>
  <c r="M312" i="6"/>
  <c r="M313" i="6"/>
  <c r="M314" i="6"/>
  <c r="M315" i="6"/>
  <c r="M316" i="6"/>
  <c r="M317" i="6"/>
  <c r="M318" i="6"/>
  <c r="M319" i="6"/>
  <c r="M320" i="6"/>
  <c r="M321" i="6"/>
  <c r="M322" i="6"/>
  <c r="M323" i="6"/>
  <c r="M324" i="6"/>
  <c r="M325" i="6"/>
  <c r="M326" i="6"/>
  <c r="M327" i="6"/>
  <c r="M328" i="6"/>
  <c r="M329" i="6"/>
  <c r="M330" i="6"/>
  <c r="M331" i="6"/>
  <c r="M332" i="6"/>
  <c r="M333" i="6"/>
  <c r="M334" i="6"/>
  <c r="M335" i="6"/>
  <c r="M336" i="6"/>
  <c r="M337" i="6"/>
  <c r="M338" i="6"/>
  <c r="M339" i="6"/>
  <c r="M340" i="6"/>
  <c r="M341" i="6"/>
  <c r="M342" i="6"/>
  <c r="M343" i="6"/>
  <c r="M344" i="6"/>
  <c r="M345" i="6"/>
  <c r="M346" i="6"/>
  <c r="M347" i="6"/>
  <c r="M348" i="6"/>
  <c r="M349" i="6"/>
  <c r="M350" i="6"/>
  <c r="M351" i="6"/>
  <c r="M352" i="6"/>
  <c r="M353" i="6"/>
  <c r="M354" i="6"/>
  <c r="M355" i="6"/>
  <c r="M356" i="6"/>
  <c r="M357" i="6"/>
  <c r="M358" i="6"/>
  <c r="M359" i="6"/>
  <c r="M360" i="6"/>
  <c r="M361" i="6"/>
  <c r="M362" i="6"/>
  <c r="M363" i="6"/>
  <c r="M364" i="6"/>
  <c r="M365" i="6"/>
  <c r="M366" i="6"/>
  <c r="M367" i="6"/>
  <c r="M368" i="6"/>
  <c r="M369" i="6"/>
  <c r="M370" i="6"/>
  <c r="M371" i="6"/>
  <c r="M372" i="6"/>
  <c r="M373" i="6"/>
  <c r="M374" i="6"/>
  <c r="M375" i="6"/>
  <c r="M376" i="6"/>
  <c r="M377" i="6"/>
  <c r="M378" i="6"/>
  <c r="M379" i="6"/>
  <c r="M380" i="6"/>
  <c r="M381" i="6"/>
  <c r="M382" i="6"/>
  <c r="M383" i="6"/>
  <c r="M384" i="6"/>
  <c r="M385" i="6"/>
  <c r="M386" i="6"/>
  <c r="M387" i="6"/>
  <c r="M388" i="6"/>
  <c r="M389" i="6"/>
  <c r="M390" i="6"/>
  <c r="M391" i="6"/>
  <c r="M392" i="6"/>
  <c r="M393" i="6"/>
  <c r="M394" i="6"/>
  <c r="M395" i="6"/>
  <c r="M396" i="6"/>
  <c r="M397" i="6"/>
  <c r="M398" i="6"/>
  <c r="M399" i="6"/>
  <c r="M400" i="6"/>
  <c r="M401" i="6"/>
  <c r="M402" i="6"/>
  <c r="M403" i="6"/>
  <c r="M404" i="6"/>
  <c r="M405" i="6"/>
  <c r="M406" i="6"/>
  <c r="M407" i="6"/>
  <c r="M408" i="6"/>
  <c r="M409" i="6"/>
  <c r="M410" i="6"/>
  <c r="M411" i="6"/>
  <c r="M412" i="6"/>
  <c r="M413" i="6"/>
  <c r="M414" i="6"/>
  <c r="M415" i="6"/>
  <c r="M416" i="6"/>
  <c r="M417" i="6"/>
  <c r="M418" i="6"/>
  <c r="M419" i="6"/>
  <c r="M420" i="6"/>
  <c r="M421" i="6"/>
  <c r="M422" i="6"/>
  <c r="M423" i="6"/>
  <c r="M424" i="6"/>
  <c r="M425" i="6"/>
  <c r="M426" i="6"/>
  <c r="M427" i="6"/>
  <c r="M428" i="6"/>
  <c r="M429" i="6"/>
  <c r="M430" i="6"/>
  <c r="M431" i="6"/>
  <c r="M432" i="6"/>
  <c r="M433" i="6"/>
  <c r="M434" i="6"/>
  <c r="M435" i="6"/>
  <c r="M436" i="6"/>
  <c r="M437" i="6"/>
  <c r="M438" i="6"/>
  <c r="M439" i="6"/>
  <c r="M440" i="6"/>
  <c r="M441" i="6"/>
  <c r="M442" i="6"/>
  <c r="M443" i="6"/>
  <c r="M444" i="6"/>
  <c r="M445" i="6"/>
  <c r="M446" i="6"/>
  <c r="M447" i="6"/>
  <c r="M448" i="6"/>
  <c r="M449" i="6"/>
  <c r="M450" i="6"/>
  <c r="M451" i="6"/>
  <c r="M452" i="6"/>
  <c r="M453" i="6"/>
  <c r="M454" i="6"/>
  <c r="M455" i="6"/>
  <c r="M456" i="6"/>
  <c r="M457" i="6"/>
  <c r="M458" i="6"/>
  <c r="M459" i="6"/>
  <c r="M460" i="6"/>
  <c r="M461" i="6"/>
  <c r="M462" i="6"/>
  <c r="M463" i="6"/>
  <c r="M464" i="6"/>
  <c r="M465" i="6"/>
  <c r="M466" i="6"/>
  <c r="M467" i="6"/>
  <c r="M468" i="6"/>
  <c r="M469" i="6"/>
  <c r="M470" i="6"/>
  <c r="M471" i="6"/>
  <c r="M472" i="6"/>
  <c r="M473" i="6"/>
  <c r="M474" i="6"/>
  <c r="M475" i="6"/>
  <c r="M476" i="6"/>
  <c r="M477" i="6"/>
  <c r="M478" i="6"/>
  <c r="M479" i="6"/>
  <c r="M480" i="6"/>
  <c r="M481" i="6"/>
  <c r="M482" i="6"/>
  <c r="M483" i="6"/>
  <c r="M484" i="6"/>
  <c r="M485" i="6"/>
  <c r="M486" i="6"/>
  <c r="M487" i="6"/>
  <c r="M488" i="6"/>
  <c r="M3" i="6"/>
  <c r="B7" i="6"/>
  <c r="R3" i="5" a="1"/>
  <c r="R3" i="5" s="1"/>
  <c r="S3" i="5" s="1"/>
  <c r="S29" i="5" s="1"/>
  <c r="S4" i="5"/>
  <c r="S5" i="5"/>
  <c r="S6" i="5"/>
  <c r="S7" i="5"/>
  <c r="S8" i="5"/>
  <c r="S9" i="5"/>
  <c r="S10" i="5"/>
  <c r="S11" i="5"/>
  <c r="S12" i="5"/>
  <c r="S13" i="5"/>
  <c r="S14" i="5"/>
  <c r="S15" i="5"/>
  <c r="S16" i="5"/>
  <c r="S17" i="5"/>
  <c r="S18" i="5"/>
  <c r="S19" i="5"/>
  <c r="S20" i="5"/>
  <c r="S21" i="5"/>
  <c r="S22" i="5"/>
  <c r="S23" i="5"/>
  <c r="S24" i="5"/>
  <c r="S25" i="5"/>
  <c r="S26" i="5"/>
  <c r="B17" i="6" l="1"/>
  <c r="B30" i="6"/>
  <c r="B32" i="6"/>
  <c r="B31" i="6"/>
  <c r="B10" i="6"/>
  <c r="B11" i="6"/>
  <c r="B16" i="6"/>
  <c r="B35" i="6"/>
  <c r="B27" i="6"/>
  <c r="B19" i="6"/>
  <c r="B24" i="6"/>
  <c r="B23" i="6"/>
  <c r="B22" i="6"/>
  <c r="B21" i="6"/>
  <c r="B28" i="6"/>
  <c r="B34" i="6"/>
  <c r="B26" i="6"/>
  <c r="B18" i="6"/>
  <c r="B29" i="6"/>
  <c r="B20" i="6"/>
  <c r="B33" i="6"/>
  <c r="B25" i="6"/>
  <c r="F19" i="5" l="1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18" i="5"/>
  <c r="C19" i="5" l="1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18" i="5"/>
  <c r="E11" i="5"/>
  <c r="E1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19" i="5"/>
  <c r="B20" i="5"/>
  <c r="B18" i="5" l="1"/>
  <c r="N203" i="5"/>
  <c r="N378" i="5"/>
  <c r="N486" i="5"/>
  <c r="N298" i="5"/>
  <c r="N152" i="5"/>
  <c r="N451" i="5"/>
  <c r="N317" i="5"/>
  <c r="N163" i="5"/>
  <c r="N208" i="5"/>
  <c r="N406" i="5"/>
  <c r="N150" i="5"/>
  <c r="N326" i="5"/>
  <c r="N247" i="5"/>
  <c r="N182" i="5"/>
  <c r="N449" i="5"/>
  <c r="N83" i="5"/>
  <c r="N196" i="5"/>
  <c r="N242" i="5"/>
  <c r="N303" i="5"/>
  <c r="N332" i="5"/>
  <c r="N252" i="5"/>
  <c r="N287" i="5"/>
  <c r="N413" i="5"/>
  <c r="N459" i="5"/>
  <c r="N60" i="5"/>
  <c r="N217" i="5"/>
  <c r="N429" i="5"/>
  <c r="N92" i="5"/>
  <c r="N334" i="5"/>
  <c r="N265" i="5"/>
  <c r="N430" i="5"/>
  <c r="N106" i="5"/>
  <c r="N223" i="5"/>
  <c r="N53" i="5"/>
  <c r="N48" i="5"/>
  <c r="N310" i="5"/>
  <c r="N213" i="5"/>
  <c r="N403" i="5"/>
  <c r="N125" i="5"/>
  <c r="N288" i="5"/>
  <c r="N127" i="5"/>
  <c r="N260" i="5"/>
  <c r="N21" i="5"/>
  <c r="N55" i="5"/>
  <c r="N394" i="5"/>
  <c r="N338" i="5"/>
  <c r="N311" i="5"/>
  <c r="N158" i="5"/>
  <c r="N441" i="5"/>
  <c r="N226" i="5"/>
  <c r="N367" i="5"/>
  <c r="N233" i="5"/>
  <c r="N256" i="5"/>
  <c r="N39" i="5"/>
  <c r="N384" i="5"/>
  <c r="N183" i="5"/>
  <c r="N75" i="5"/>
  <c r="N425" i="5"/>
  <c r="N178" i="5"/>
  <c r="N205" i="5"/>
  <c r="N198" i="5"/>
  <c r="N284" i="5"/>
  <c r="N17" i="5"/>
  <c r="N395" i="5"/>
  <c r="N404" i="5"/>
  <c r="N341" i="5"/>
  <c r="N189" i="5"/>
  <c r="N211" i="5"/>
  <c r="N470" i="5"/>
  <c r="N289" i="5"/>
  <c r="N170" i="5"/>
  <c r="N297" i="5"/>
  <c r="N144" i="5"/>
  <c r="N251" i="5"/>
  <c r="N417" i="5"/>
  <c r="N161" i="5"/>
  <c r="N128" i="5"/>
  <c r="N361" i="5"/>
  <c r="N442" i="5"/>
  <c r="N119" i="5"/>
  <c r="N130" i="5"/>
  <c r="N447" i="5"/>
  <c r="N250" i="5"/>
  <c r="N74" i="5"/>
  <c r="N137" i="5"/>
  <c r="N231" i="5"/>
  <c r="N293" i="5"/>
  <c r="N407" i="5"/>
  <c r="N323" i="5"/>
  <c r="N230" i="5"/>
  <c r="N207" i="5"/>
  <c r="N262" i="5"/>
  <c r="N313" i="5"/>
  <c r="N239" i="5"/>
  <c r="N37" i="5"/>
  <c r="N387" i="5"/>
  <c r="N153" i="5"/>
  <c r="N110" i="5"/>
  <c r="N347" i="5"/>
  <c r="N98" i="5"/>
  <c r="N47" i="5"/>
  <c r="N139" i="5"/>
  <c r="N73" i="5"/>
  <c r="N99" i="5"/>
  <c r="N24" i="5"/>
  <c r="N257" i="5"/>
  <c r="N229" i="5"/>
  <c r="N97" i="5"/>
  <c r="N433" i="5"/>
  <c r="N475" i="5"/>
  <c r="N173" i="5"/>
  <c r="N166" i="5"/>
  <c r="N432" i="5"/>
  <c r="N276" i="5"/>
  <c r="N23" i="5"/>
  <c r="N358" i="5"/>
  <c r="N438" i="5"/>
  <c r="N471" i="5"/>
  <c r="N275" i="5"/>
  <c r="N420" i="5"/>
  <c r="N333" i="5"/>
  <c r="N204" i="5"/>
  <c r="N281" i="5"/>
  <c r="N464" i="5"/>
  <c r="N96" i="5"/>
  <c r="N234" i="5"/>
  <c r="N232" i="5"/>
  <c r="N192" i="5"/>
  <c r="N100" i="5"/>
  <c r="N102" i="5"/>
  <c r="N319" i="5"/>
  <c r="N149" i="5"/>
  <c r="N22" i="5"/>
  <c r="N267" i="5"/>
  <c r="N346" i="5"/>
  <c r="N366" i="5"/>
  <c r="N71" i="5"/>
  <c r="N410" i="5"/>
  <c r="N312" i="5"/>
  <c r="N59" i="5"/>
  <c r="N116" i="5"/>
  <c r="N87" i="5"/>
  <c r="N474" i="5"/>
  <c r="N20" i="5"/>
  <c r="N43" i="5"/>
  <c r="N350" i="5"/>
  <c r="N318" i="5"/>
  <c r="N273" i="5"/>
  <c r="N104" i="5"/>
  <c r="N377" i="5"/>
  <c r="N64" i="5"/>
  <c r="N253" i="5"/>
  <c r="N187" i="5"/>
  <c r="N278" i="5"/>
  <c r="N175" i="5"/>
  <c r="N453" i="5"/>
  <c r="N421" i="5"/>
  <c r="N191" i="5"/>
  <c r="N57" i="5"/>
  <c r="N452" i="5"/>
  <c r="N328" i="5"/>
  <c r="N445" i="5"/>
  <c r="N78" i="5"/>
  <c r="N212" i="5"/>
  <c r="N120" i="5"/>
  <c r="N76" i="5"/>
  <c r="N46" i="5"/>
  <c r="N443" i="5"/>
  <c r="N195" i="5"/>
  <c r="N31" i="5"/>
  <c r="N126" i="5"/>
  <c r="N446" i="5"/>
  <c r="N109" i="5"/>
  <c r="N185" i="5"/>
  <c r="N448" i="5"/>
  <c r="N7" i="5"/>
  <c r="N25" i="5"/>
  <c r="N6" i="5"/>
  <c r="N236" i="5"/>
  <c r="N426" i="5"/>
  <c r="N423" i="5"/>
  <c r="N299" i="5"/>
  <c r="N291" i="5"/>
  <c r="N463" i="5"/>
  <c r="N322" i="5"/>
  <c r="N467" i="5"/>
  <c r="N390" i="5"/>
  <c r="N439" i="5"/>
  <c r="N138" i="5"/>
  <c r="N369" i="5"/>
  <c r="N129" i="5"/>
  <c r="N468" i="5"/>
  <c r="N246" i="5"/>
  <c r="N122" i="5"/>
  <c r="N258" i="5"/>
  <c r="N248" i="5"/>
  <c r="N18" i="5"/>
  <c r="N121" i="5"/>
  <c r="N200" i="5"/>
  <c r="N12" i="5"/>
  <c r="N380" i="5"/>
  <c r="N91" i="5"/>
  <c r="N290" i="5"/>
  <c r="N465" i="5"/>
  <c r="N393" i="5"/>
  <c r="N280" i="5"/>
  <c r="N264" i="5"/>
  <c r="N131" i="5"/>
  <c r="N481" i="5"/>
  <c r="N49" i="5"/>
  <c r="N295" i="5"/>
  <c r="N435" i="5"/>
  <c r="N68" i="5"/>
  <c r="N462" i="5"/>
  <c r="N339" i="5"/>
  <c r="N81" i="5"/>
  <c r="N52" i="5"/>
  <c r="N169" i="5"/>
  <c r="N66" i="5"/>
  <c r="N282" i="5"/>
  <c r="N111" i="5"/>
  <c r="N156" i="5"/>
  <c r="N376" i="5"/>
  <c r="N148" i="5"/>
  <c r="N382" i="5"/>
  <c r="N344" i="5"/>
  <c r="N90" i="5"/>
  <c r="N224" i="5"/>
  <c r="N336" i="5"/>
  <c r="N330" i="5"/>
  <c r="N38" i="5"/>
  <c r="N151" i="5"/>
  <c r="N62" i="5"/>
  <c r="N353" i="5"/>
  <c r="N164" i="5"/>
  <c r="N329" i="5"/>
  <c r="N41" i="5"/>
  <c r="N29" i="5"/>
  <c r="N408" i="5"/>
  <c r="N145" i="5"/>
  <c r="N440" i="5"/>
  <c r="N56" i="5"/>
  <c r="N466" i="5"/>
  <c r="N54" i="5"/>
  <c r="N315" i="5"/>
  <c r="N9" i="5"/>
  <c r="N118" i="5"/>
  <c r="N292" i="5"/>
  <c r="N80" i="5"/>
  <c r="N365" i="5"/>
  <c r="N177" i="5"/>
  <c r="N95" i="5"/>
  <c r="N268" i="5"/>
  <c r="N360" i="5"/>
  <c r="N342" i="5"/>
  <c r="N243" i="5"/>
  <c r="N320" i="5"/>
  <c r="N456" i="5"/>
  <c r="N296" i="5"/>
  <c r="N325" i="5"/>
  <c r="N371" i="5"/>
  <c r="N385" i="5"/>
  <c r="N179" i="5"/>
  <c r="N157" i="5"/>
  <c r="N107" i="5"/>
  <c r="N304" i="5"/>
  <c r="N103" i="5"/>
  <c r="N181" i="5"/>
  <c r="N216" i="5"/>
  <c r="N89" i="5"/>
  <c r="N10" i="5"/>
  <c r="N35" i="5"/>
  <c r="N345" i="5"/>
  <c r="N218" i="5"/>
  <c r="N368" i="5"/>
  <c r="N70" i="5"/>
  <c r="N108" i="5"/>
  <c r="N285" i="5"/>
  <c r="N469" i="5"/>
  <c r="N113" i="5"/>
  <c r="N112" i="5"/>
  <c r="N19" i="5"/>
  <c r="N176" i="5"/>
  <c r="N307" i="5"/>
  <c r="N477" i="5"/>
  <c r="N327" i="5"/>
  <c r="N444" i="5"/>
  <c r="N473" i="5"/>
  <c r="N351" i="5"/>
  <c r="N381" i="5"/>
  <c r="N294" i="5"/>
  <c r="N45" i="5"/>
  <c r="N359" i="5"/>
  <c r="N309" i="5"/>
  <c r="N335" i="5"/>
  <c r="N142" i="5"/>
  <c r="N30" i="5"/>
  <c r="N374" i="5"/>
  <c r="N379" i="5"/>
  <c r="N416" i="5"/>
  <c r="N50" i="5"/>
  <c r="N331" i="5"/>
  <c r="N401" i="5"/>
  <c r="N302" i="5"/>
  <c r="N476" i="5"/>
  <c r="N184" i="5"/>
  <c r="N388" i="5"/>
  <c r="N33" i="5"/>
  <c r="N214" i="5"/>
  <c r="N58" i="5"/>
  <c r="N225" i="5"/>
  <c r="N266" i="5"/>
  <c r="N411" i="5"/>
  <c r="N15" i="5"/>
  <c r="N348" i="5"/>
  <c r="N472" i="5"/>
  <c r="N13" i="5"/>
  <c r="N487" i="5"/>
  <c r="N141" i="5"/>
  <c r="N115" i="5"/>
  <c r="N8" i="5"/>
  <c r="N72" i="5"/>
  <c r="N422" i="5"/>
  <c r="N67" i="5"/>
  <c r="N483" i="5"/>
  <c r="N400" i="5"/>
  <c r="N277" i="5"/>
  <c r="N241" i="5"/>
  <c r="N51" i="5"/>
  <c r="N105" i="5"/>
  <c r="N259" i="5"/>
  <c r="N363" i="5"/>
  <c r="N32" i="5"/>
  <c r="N190" i="5"/>
  <c r="N69" i="5"/>
  <c r="N42" i="5"/>
  <c r="N427" i="5"/>
  <c r="N352" i="5"/>
  <c r="N5" i="5"/>
  <c r="N3" i="5"/>
  <c r="N4" i="5"/>
  <c r="N479" i="5"/>
  <c r="N402" i="5"/>
  <c r="N488" i="5"/>
  <c r="N434" i="5"/>
  <c r="N485" i="5"/>
  <c r="N431" i="5"/>
  <c r="N180" i="5"/>
  <c r="N159" i="5"/>
  <c r="N301" i="5"/>
  <c r="N484" i="5"/>
  <c r="N454" i="5"/>
  <c r="N386" i="5"/>
  <c r="N314" i="5"/>
  <c r="N343" i="5"/>
  <c r="N168" i="5"/>
  <c r="N482" i="5"/>
  <c r="N261" i="5"/>
  <c r="N93" i="5"/>
  <c r="N227" i="5"/>
  <c r="N364" i="5"/>
  <c r="N324" i="5"/>
  <c r="N437" i="5"/>
  <c r="N114" i="5"/>
  <c r="N396" i="5"/>
  <c r="N306" i="5"/>
  <c r="N409" i="5"/>
  <c r="N375" i="5"/>
  <c r="N171" i="5"/>
  <c r="N84" i="5"/>
  <c r="N117" i="5"/>
  <c r="N478" i="5"/>
  <c r="N27" i="5"/>
  <c r="N362" i="5"/>
  <c r="N244" i="5"/>
  <c r="N373" i="5"/>
  <c r="N263" i="5"/>
  <c r="N355" i="5"/>
  <c r="N249" i="5"/>
  <c r="N238" i="5"/>
  <c r="N194" i="5"/>
  <c r="N165" i="5"/>
  <c r="N279" i="5"/>
  <c r="N305" i="5"/>
  <c r="N28" i="5"/>
  <c r="N391" i="5"/>
  <c r="N16" i="5"/>
  <c r="N146" i="5"/>
  <c r="N215" i="5"/>
  <c r="N357" i="5"/>
  <c r="N457" i="5"/>
  <c r="N221" i="5"/>
  <c r="N383" i="5"/>
  <c r="N455" i="5"/>
  <c r="N228" i="5"/>
  <c r="N136" i="5"/>
  <c r="N237" i="5"/>
  <c r="N370" i="5"/>
  <c r="N132" i="5"/>
  <c r="N269" i="5"/>
  <c r="N418" i="5"/>
  <c r="N255" i="5"/>
  <c r="N65" i="5"/>
  <c r="N155" i="5"/>
  <c r="N61" i="5"/>
  <c r="N245" i="5"/>
  <c r="N428" i="5"/>
  <c r="N188" i="5"/>
  <c r="N356" i="5"/>
  <c r="N162" i="5"/>
  <c r="N436" i="5"/>
  <c r="N254" i="5"/>
  <c r="N135" i="5"/>
  <c r="N26" i="5"/>
  <c r="N300" i="5"/>
  <c r="N79" i="5"/>
  <c r="N82" i="5"/>
  <c r="N34" i="5"/>
  <c r="N460" i="5"/>
  <c r="N222" i="5"/>
  <c r="N419" i="5"/>
  <c r="N340" i="5"/>
  <c r="N235" i="5"/>
  <c r="N140" i="5"/>
  <c r="N389" i="5"/>
  <c r="N397" i="5"/>
  <c r="N219" i="5"/>
  <c r="N209" i="5"/>
  <c r="N143" i="5"/>
  <c r="N202" i="5"/>
  <c r="N210" i="5"/>
  <c r="N134" i="5"/>
  <c r="N461" i="5"/>
  <c r="N44" i="5"/>
  <c r="N197" i="5"/>
  <c r="N240" i="5"/>
  <c r="N88" i="5"/>
  <c r="N11" i="5"/>
  <c r="N405" i="5"/>
  <c r="N392" i="5"/>
  <c r="N193" i="5"/>
  <c r="N399" i="5"/>
  <c r="N124" i="5"/>
  <c r="N186" i="5"/>
  <c r="N412" i="5"/>
  <c r="N174" i="5"/>
  <c r="N321" i="5"/>
  <c r="N86" i="5"/>
  <c r="N167" i="5"/>
  <c r="N337" i="5"/>
  <c r="N133" i="5"/>
  <c r="N272" i="5"/>
  <c r="N220" i="5"/>
  <c r="N123" i="5"/>
  <c r="N63" i="5"/>
  <c r="N398" i="5"/>
  <c r="N308" i="5"/>
  <c r="N354" i="5"/>
  <c r="N424" i="5"/>
  <c r="N316" i="5"/>
  <c r="N274" i="5"/>
  <c r="N206" i="5"/>
  <c r="N101" i="5"/>
  <c r="N372" i="5"/>
  <c r="N77" i="5"/>
  <c r="N14" i="5"/>
  <c r="N349" i="5"/>
  <c r="N160" i="5"/>
  <c r="N286" i="5"/>
  <c r="N283" i="5"/>
  <c r="N36" i="5"/>
  <c r="N450" i="5"/>
  <c r="N199" i="5"/>
  <c r="N154" i="5"/>
  <c r="N40" i="5"/>
  <c r="N94" i="5"/>
  <c r="N415" i="5"/>
  <c r="N271" i="5"/>
  <c r="N414" i="5"/>
  <c r="N480" i="5"/>
  <c r="N458" i="5"/>
  <c r="N147" i="5"/>
  <c r="N172" i="5"/>
  <c r="N270" i="5"/>
  <c r="N201" i="5"/>
  <c r="N85" i="5"/>
  <c r="B9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7" i="5"/>
  <c r="K58" i="5"/>
  <c r="K59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K75" i="5"/>
  <c r="K76" i="5"/>
  <c r="K77" i="5"/>
  <c r="K78" i="5"/>
  <c r="K79" i="5"/>
  <c r="K80" i="5"/>
  <c r="K81" i="5"/>
  <c r="K82" i="5"/>
  <c r="K83" i="5"/>
  <c r="K84" i="5"/>
  <c r="K85" i="5"/>
  <c r="K86" i="5"/>
  <c r="K87" i="5"/>
  <c r="K88" i="5"/>
  <c r="K89" i="5"/>
  <c r="K90" i="5"/>
  <c r="K91" i="5"/>
  <c r="K92" i="5"/>
  <c r="K93" i="5"/>
  <c r="K94" i="5"/>
  <c r="K95" i="5"/>
  <c r="K96" i="5"/>
  <c r="K97" i="5"/>
  <c r="K98" i="5"/>
  <c r="K99" i="5"/>
  <c r="K100" i="5"/>
  <c r="K101" i="5"/>
  <c r="K102" i="5"/>
  <c r="K103" i="5"/>
  <c r="K104" i="5"/>
  <c r="K105" i="5"/>
  <c r="K106" i="5"/>
  <c r="K107" i="5"/>
  <c r="K108" i="5"/>
  <c r="K109" i="5"/>
  <c r="K110" i="5"/>
  <c r="K111" i="5"/>
  <c r="K112" i="5"/>
  <c r="K113" i="5"/>
  <c r="K114" i="5"/>
  <c r="K115" i="5"/>
  <c r="K116" i="5"/>
  <c r="K117" i="5"/>
  <c r="K118" i="5"/>
  <c r="K119" i="5"/>
  <c r="K120" i="5"/>
  <c r="K121" i="5"/>
  <c r="K122" i="5"/>
  <c r="K123" i="5"/>
  <c r="K124" i="5"/>
  <c r="K125" i="5"/>
  <c r="K126" i="5"/>
  <c r="K127" i="5"/>
  <c r="K128" i="5"/>
  <c r="K129" i="5"/>
  <c r="K130" i="5"/>
  <c r="K131" i="5"/>
  <c r="K132" i="5"/>
  <c r="K133" i="5"/>
  <c r="K134" i="5"/>
  <c r="K135" i="5"/>
  <c r="K136" i="5"/>
  <c r="K137" i="5"/>
  <c r="K138" i="5"/>
  <c r="K139" i="5"/>
  <c r="K140" i="5"/>
  <c r="K141" i="5"/>
  <c r="K142" i="5"/>
  <c r="K143" i="5"/>
  <c r="K144" i="5"/>
  <c r="K145" i="5"/>
  <c r="K146" i="5"/>
  <c r="K147" i="5"/>
  <c r="K148" i="5"/>
  <c r="K149" i="5"/>
  <c r="K150" i="5"/>
  <c r="K151" i="5"/>
  <c r="K152" i="5"/>
  <c r="K153" i="5"/>
  <c r="K154" i="5"/>
  <c r="K155" i="5"/>
  <c r="K156" i="5"/>
  <c r="K157" i="5"/>
  <c r="K158" i="5"/>
  <c r="K159" i="5"/>
  <c r="K160" i="5"/>
  <c r="K161" i="5"/>
  <c r="K162" i="5"/>
  <c r="K163" i="5"/>
  <c r="K164" i="5"/>
  <c r="K165" i="5"/>
  <c r="K166" i="5"/>
  <c r="K167" i="5"/>
  <c r="K168" i="5"/>
  <c r="K169" i="5"/>
  <c r="K170" i="5"/>
  <c r="K171" i="5"/>
  <c r="K172" i="5"/>
  <c r="K173" i="5"/>
  <c r="K174" i="5"/>
  <c r="K175" i="5"/>
  <c r="K176" i="5"/>
  <c r="K177" i="5"/>
  <c r="K178" i="5"/>
  <c r="K179" i="5"/>
  <c r="K180" i="5"/>
  <c r="K181" i="5"/>
  <c r="K182" i="5"/>
  <c r="K183" i="5"/>
  <c r="K184" i="5"/>
  <c r="K185" i="5"/>
  <c r="K186" i="5"/>
  <c r="K187" i="5"/>
  <c r="K188" i="5"/>
  <c r="K189" i="5"/>
  <c r="K190" i="5"/>
  <c r="K191" i="5"/>
  <c r="K192" i="5"/>
  <c r="K193" i="5"/>
  <c r="K194" i="5"/>
  <c r="K195" i="5"/>
  <c r="K196" i="5"/>
  <c r="K197" i="5"/>
  <c r="K198" i="5"/>
  <c r="K199" i="5"/>
  <c r="K200" i="5"/>
  <c r="K201" i="5"/>
  <c r="K202" i="5"/>
  <c r="K203" i="5"/>
  <c r="K204" i="5"/>
  <c r="K205" i="5"/>
  <c r="K206" i="5"/>
  <c r="K207" i="5"/>
  <c r="K208" i="5"/>
  <c r="K209" i="5"/>
  <c r="K210" i="5"/>
  <c r="K211" i="5"/>
  <c r="K212" i="5"/>
  <c r="K213" i="5"/>
  <c r="K214" i="5"/>
  <c r="K215" i="5"/>
  <c r="K216" i="5"/>
  <c r="K217" i="5"/>
  <c r="K218" i="5"/>
  <c r="K219" i="5"/>
  <c r="K220" i="5"/>
  <c r="K221" i="5"/>
  <c r="K222" i="5"/>
  <c r="K223" i="5"/>
  <c r="K224" i="5"/>
  <c r="K225" i="5"/>
  <c r="K226" i="5"/>
  <c r="K227" i="5"/>
  <c r="K228" i="5"/>
  <c r="K229" i="5"/>
  <c r="K230" i="5"/>
  <c r="K231" i="5"/>
  <c r="K232" i="5"/>
  <c r="K233" i="5"/>
  <c r="K234" i="5"/>
  <c r="K235" i="5"/>
  <c r="K236" i="5"/>
  <c r="K237" i="5"/>
  <c r="K238" i="5"/>
  <c r="K239" i="5"/>
  <c r="K240" i="5"/>
  <c r="K241" i="5"/>
  <c r="K242" i="5"/>
  <c r="K243" i="5"/>
  <c r="K244" i="5"/>
  <c r="K245" i="5"/>
  <c r="K246" i="5"/>
  <c r="K247" i="5"/>
  <c r="K248" i="5"/>
  <c r="K249" i="5"/>
  <c r="K250" i="5"/>
  <c r="K251" i="5"/>
  <c r="K252" i="5"/>
  <c r="K253" i="5"/>
  <c r="K254" i="5"/>
  <c r="K255" i="5"/>
  <c r="K256" i="5"/>
  <c r="K257" i="5"/>
  <c r="K258" i="5"/>
  <c r="K259" i="5"/>
  <c r="K260" i="5"/>
  <c r="K261" i="5"/>
  <c r="K262" i="5"/>
  <c r="K263" i="5"/>
  <c r="K264" i="5"/>
  <c r="K265" i="5"/>
  <c r="K266" i="5"/>
  <c r="K267" i="5"/>
  <c r="K268" i="5"/>
  <c r="K269" i="5"/>
  <c r="K270" i="5"/>
  <c r="K271" i="5"/>
  <c r="K272" i="5"/>
  <c r="K273" i="5"/>
  <c r="K274" i="5"/>
  <c r="K275" i="5"/>
  <c r="K276" i="5"/>
  <c r="K277" i="5"/>
  <c r="K278" i="5"/>
  <c r="K279" i="5"/>
  <c r="K280" i="5"/>
  <c r="K281" i="5"/>
  <c r="K282" i="5"/>
  <c r="K283" i="5"/>
  <c r="K284" i="5"/>
  <c r="K285" i="5"/>
  <c r="K286" i="5"/>
  <c r="K287" i="5"/>
  <c r="K288" i="5"/>
  <c r="K289" i="5"/>
  <c r="K290" i="5"/>
  <c r="K291" i="5"/>
  <c r="K292" i="5"/>
  <c r="K293" i="5"/>
  <c r="K294" i="5"/>
  <c r="K295" i="5"/>
  <c r="K296" i="5"/>
  <c r="K297" i="5"/>
  <c r="K298" i="5"/>
  <c r="K299" i="5"/>
  <c r="K300" i="5"/>
  <c r="K301" i="5"/>
  <c r="K302" i="5"/>
  <c r="K303" i="5"/>
  <c r="K304" i="5"/>
  <c r="K305" i="5"/>
  <c r="K306" i="5"/>
  <c r="K307" i="5"/>
  <c r="K308" i="5"/>
  <c r="K309" i="5"/>
  <c r="K310" i="5"/>
  <c r="K311" i="5"/>
  <c r="K312" i="5"/>
  <c r="K313" i="5"/>
  <c r="K314" i="5"/>
  <c r="K315" i="5"/>
  <c r="K316" i="5"/>
  <c r="K317" i="5"/>
  <c r="K318" i="5"/>
  <c r="K319" i="5"/>
  <c r="K320" i="5"/>
  <c r="K321" i="5"/>
  <c r="K322" i="5"/>
  <c r="K323" i="5"/>
  <c r="K324" i="5"/>
  <c r="K325" i="5"/>
  <c r="K326" i="5"/>
  <c r="K327" i="5"/>
  <c r="K328" i="5"/>
  <c r="K329" i="5"/>
  <c r="K330" i="5"/>
  <c r="K331" i="5"/>
  <c r="K332" i="5"/>
  <c r="K333" i="5"/>
  <c r="K334" i="5"/>
  <c r="K335" i="5"/>
  <c r="K336" i="5"/>
  <c r="K337" i="5"/>
  <c r="K338" i="5"/>
  <c r="K339" i="5"/>
  <c r="K340" i="5"/>
  <c r="K341" i="5"/>
  <c r="K342" i="5"/>
  <c r="K343" i="5"/>
  <c r="K344" i="5"/>
  <c r="K345" i="5"/>
  <c r="K346" i="5"/>
  <c r="K347" i="5"/>
  <c r="K348" i="5"/>
  <c r="K349" i="5"/>
  <c r="K350" i="5"/>
  <c r="K351" i="5"/>
  <c r="K352" i="5"/>
  <c r="K353" i="5"/>
  <c r="K354" i="5"/>
  <c r="K355" i="5"/>
  <c r="K356" i="5"/>
  <c r="K357" i="5"/>
  <c r="K358" i="5"/>
  <c r="K359" i="5"/>
  <c r="K360" i="5"/>
  <c r="K361" i="5"/>
  <c r="K362" i="5"/>
  <c r="K363" i="5"/>
  <c r="K364" i="5"/>
  <c r="K365" i="5"/>
  <c r="K366" i="5"/>
  <c r="K367" i="5"/>
  <c r="K368" i="5"/>
  <c r="K369" i="5"/>
  <c r="K370" i="5"/>
  <c r="K371" i="5"/>
  <c r="K372" i="5"/>
  <c r="K373" i="5"/>
  <c r="K374" i="5"/>
  <c r="K375" i="5"/>
  <c r="K376" i="5"/>
  <c r="K377" i="5"/>
  <c r="K378" i="5"/>
  <c r="K379" i="5"/>
  <c r="K380" i="5"/>
  <c r="K381" i="5"/>
  <c r="K382" i="5"/>
  <c r="K383" i="5"/>
  <c r="K384" i="5"/>
  <c r="K385" i="5"/>
  <c r="K386" i="5"/>
  <c r="K387" i="5"/>
  <c r="K388" i="5"/>
  <c r="K389" i="5"/>
  <c r="K390" i="5"/>
  <c r="K391" i="5"/>
  <c r="K392" i="5"/>
  <c r="K393" i="5"/>
  <c r="K394" i="5"/>
  <c r="K395" i="5"/>
  <c r="K396" i="5"/>
  <c r="K397" i="5"/>
  <c r="K398" i="5"/>
  <c r="K399" i="5"/>
  <c r="K400" i="5"/>
  <c r="K401" i="5"/>
  <c r="K402" i="5"/>
  <c r="K403" i="5"/>
  <c r="K404" i="5"/>
  <c r="K405" i="5"/>
  <c r="K406" i="5"/>
  <c r="K407" i="5"/>
  <c r="K408" i="5"/>
  <c r="K409" i="5"/>
  <c r="K410" i="5"/>
  <c r="K411" i="5"/>
  <c r="K412" i="5"/>
  <c r="K413" i="5"/>
  <c r="K414" i="5"/>
  <c r="K415" i="5"/>
  <c r="K416" i="5"/>
  <c r="K417" i="5"/>
  <c r="K418" i="5"/>
  <c r="K419" i="5"/>
  <c r="K420" i="5"/>
  <c r="K421" i="5"/>
  <c r="K422" i="5"/>
  <c r="K423" i="5"/>
  <c r="K424" i="5"/>
  <c r="K425" i="5"/>
  <c r="K426" i="5"/>
  <c r="K427" i="5"/>
  <c r="K428" i="5"/>
  <c r="K429" i="5"/>
  <c r="K430" i="5"/>
  <c r="K431" i="5"/>
  <c r="K432" i="5"/>
  <c r="K433" i="5"/>
  <c r="K434" i="5"/>
  <c r="K435" i="5"/>
  <c r="K436" i="5"/>
  <c r="K437" i="5"/>
  <c r="K438" i="5"/>
  <c r="K439" i="5"/>
  <c r="K440" i="5"/>
  <c r="K441" i="5"/>
  <c r="K442" i="5"/>
  <c r="K443" i="5"/>
  <c r="K444" i="5"/>
  <c r="K445" i="5"/>
  <c r="K446" i="5"/>
  <c r="K447" i="5"/>
  <c r="K448" i="5"/>
  <c r="K449" i="5"/>
  <c r="K450" i="5"/>
  <c r="K451" i="5"/>
  <c r="K452" i="5"/>
  <c r="K453" i="5"/>
  <c r="K454" i="5"/>
  <c r="K455" i="5"/>
  <c r="K456" i="5"/>
  <c r="K457" i="5"/>
  <c r="K458" i="5"/>
  <c r="K459" i="5"/>
  <c r="K460" i="5"/>
  <c r="K461" i="5"/>
  <c r="K462" i="5"/>
  <c r="K463" i="5"/>
  <c r="K464" i="5"/>
  <c r="K465" i="5"/>
  <c r="K466" i="5"/>
  <c r="K467" i="5"/>
  <c r="K468" i="5"/>
  <c r="K469" i="5"/>
  <c r="K470" i="5"/>
  <c r="K471" i="5"/>
  <c r="K472" i="5"/>
  <c r="K473" i="5"/>
  <c r="K474" i="5"/>
  <c r="K475" i="5"/>
  <c r="K476" i="5"/>
  <c r="K477" i="5"/>
  <c r="K478" i="5"/>
  <c r="K479" i="5"/>
  <c r="K480" i="5"/>
  <c r="K481" i="5"/>
  <c r="K482" i="5"/>
  <c r="K483" i="5"/>
  <c r="K484" i="5"/>
  <c r="K485" i="5"/>
  <c r="K486" i="5"/>
  <c r="K487" i="5"/>
  <c r="K488" i="5"/>
  <c r="K4" i="5"/>
  <c r="B10" i="5" s="1"/>
  <c r="K5" i="5"/>
  <c r="K6" i="5"/>
  <c r="K7" i="5"/>
  <c r="K8" i="5"/>
  <c r="K9" i="5"/>
  <c r="K10" i="5"/>
  <c r="K3" i="5"/>
  <c r="B14" i="5" s="1"/>
  <c r="B11" i="5" l="1"/>
  <c r="B12" i="5"/>
  <c r="B13" i="5"/>
  <c r="D5" i="5"/>
  <c r="D6" i="5"/>
  <c r="D4" i="5"/>
  <c r="D7" i="5" s="1"/>
  <c r="B7" i="5"/>
  <c r="AF4" i="4"/>
  <c r="AF5" i="4"/>
  <c r="AF6" i="4"/>
  <c r="AF7" i="4"/>
  <c r="AF8" i="4"/>
  <c r="AF9" i="4"/>
  <c r="AF10" i="4"/>
  <c r="AF11" i="4"/>
  <c r="AF12" i="4"/>
  <c r="AF13" i="4"/>
  <c r="AF14" i="4"/>
  <c r="AF15" i="4"/>
  <c r="AF16" i="4"/>
  <c r="AF17" i="4"/>
  <c r="AF18" i="4"/>
  <c r="AF19" i="4"/>
  <c r="AF20" i="4"/>
  <c r="AF21" i="4"/>
  <c r="AF22" i="4"/>
  <c r="AF23" i="4"/>
  <c r="AF24" i="4"/>
  <c r="AF25" i="4"/>
  <c r="AF3" i="4"/>
  <c r="AD3" i="4"/>
  <c r="AD4" i="4"/>
  <c r="AD5" i="4"/>
  <c r="AD6" i="4"/>
  <c r="AD7" i="4"/>
  <c r="AD8" i="4"/>
  <c r="AD9" i="4"/>
  <c r="AD10" i="4"/>
  <c r="AE10" i="4" s="1"/>
  <c r="AD11" i="4"/>
  <c r="AD12" i="4"/>
  <c r="AD13" i="4"/>
  <c r="AD14" i="4"/>
  <c r="AD15" i="4"/>
  <c r="AD16" i="4"/>
  <c r="AD17" i="4"/>
  <c r="AD18" i="4"/>
  <c r="AE18" i="4" s="1"/>
  <c r="AD19" i="4"/>
  <c r="AD20" i="4"/>
  <c r="AD21" i="4"/>
  <c r="AD22" i="4"/>
  <c r="AD23" i="4"/>
  <c r="AD24" i="4"/>
  <c r="AD25" i="4"/>
  <c r="AD2" i="4"/>
  <c r="AE3" i="4"/>
  <c r="AE4" i="4"/>
  <c r="AE5" i="4"/>
  <c r="AE6" i="4"/>
  <c r="AE7" i="4"/>
  <c r="AE8" i="4"/>
  <c r="AE9" i="4"/>
  <c r="AE11" i="4"/>
  <c r="AE12" i="4"/>
  <c r="AE13" i="4"/>
  <c r="AE14" i="4"/>
  <c r="AE15" i="4"/>
  <c r="AE16" i="4"/>
  <c r="AE17" i="4"/>
  <c r="AE19" i="4"/>
  <c r="AE20" i="4"/>
  <c r="AE21" i="4"/>
  <c r="AE22" i="4"/>
  <c r="AE23" i="4"/>
  <c r="AE24" i="4"/>
  <c r="AE25" i="4"/>
  <c r="AE2" i="4"/>
  <c r="AD31" i="4"/>
  <c r="AC19" i="4"/>
  <c r="AC20" i="4"/>
  <c r="AC21" i="4"/>
  <c r="AC22" i="4"/>
  <c r="X25" i="4"/>
  <c r="AC25" i="4" s="1"/>
  <c r="X3" i="4"/>
  <c r="AC3" i="4" s="1"/>
  <c r="X4" i="4"/>
  <c r="AC4" i="4" s="1"/>
  <c r="X5" i="4"/>
  <c r="AC5" i="4" s="1"/>
  <c r="X6" i="4"/>
  <c r="AC6" i="4" s="1"/>
  <c r="X7" i="4"/>
  <c r="AC7" i="4" s="1"/>
  <c r="X8" i="4"/>
  <c r="AC8" i="4" s="1"/>
  <c r="X9" i="4"/>
  <c r="AC9" i="4" s="1"/>
  <c r="X10" i="4"/>
  <c r="X11" i="4"/>
  <c r="AC11" i="4" s="1"/>
  <c r="X12" i="4"/>
  <c r="AC12" i="4" s="1"/>
  <c r="X13" i="4"/>
  <c r="AC13" i="4" s="1"/>
  <c r="X14" i="4"/>
  <c r="AC14" i="4" s="1"/>
  <c r="X15" i="4"/>
  <c r="AC15" i="4" s="1"/>
  <c r="X16" i="4"/>
  <c r="AC16" i="4" s="1"/>
  <c r="X17" i="4"/>
  <c r="AC17" i="4" s="1"/>
  <c r="X18" i="4"/>
  <c r="X19" i="4"/>
  <c r="X20" i="4"/>
  <c r="X21" i="4"/>
  <c r="X22" i="4"/>
  <c r="X23" i="4"/>
  <c r="AC23" i="4" s="1"/>
  <c r="X24" i="4"/>
  <c r="AC24" i="4" s="1"/>
  <c r="X2" i="4"/>
  <c r="B10" i="4"/>
  <c r="AC2" i="4" l="1"/>
  <c r="AC18" i="4"/>
  <c r="AC10" i="4"/>
  <c r="M189" i="4" l="1"/>
  <c r="N189" i="4" s="1"/>
  <c r="O189" i="4" s="1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M27" i="4" s="1"/>
  <c r="N27" i="4" s="1"/>
  <c r="O27" i="4" s="1"/>
  <c r="L28" i="4"/>
  <c r="L29" i="4"/>
  <c r="L30" i="4"/>
  <c r="L31" i="4"/>
  <c r="L32" i="4"/>
  <c r="L33" i="4"/>
  <c r="L34" i="4"/>
  <c r="L35" i="4"/>
  <c r="L36" i="4"/>
  <c r="L37" i="4"/>
  <c r="L38" i="4"/>
  <c r="M38" i="4" s="1"/>
  <c r="N38" i="4" s="1"/>
  <c r="O38" i="4" s="1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L62" i="4"/>
  <c r="M62" i="4" s="1"/>
  <c r="N62" i="4" s="1"/>
  <c r="O62" i="4" s="1"/>
  <c r="L63" i="4"/>
  <c r="L64" i="4"/>
  <c r="L65" i="4"/>
  <c r="L66" i="4"/>
  <c r="L67" i="4"/>
  <c r="L68" i="4"/>
  <c r="L69" i="4"/>
  <c r="L70" i="4"/>
  <c r="L71" i="4"/>
  <c r="L72" i="4"/>
  <c r="L73" i="4"/>
  <c r="L74" i="4"/>
  <c r="L75" i="4"/>
  <c r="L76" i="4"/>
  <c r="L77" i="4"/>
  <c r="L78" i="4"/>
  <c r="L79" i="4"/>
  <c r="L80" i="4"/>
  <c r="L81" i="4"/>
  <c r="L82" i="4"/>
  <c r="L83" i="4"/>
  <c r="L84" i="4"/>
  <c r="L85" i="4"/>
  <c r="L86" i="4"/>
  <c r="L87" i="4"/>
  <c r="L88" i="4"/>
  <c r="L89" i="4"/>
  <c r="L90" i="4"/>
  <c r="L91" i="4"/>
  <c r="L92" i="4"/>
  <c r="L93" i="4"/>
  <c r="L94" i="4"/>
  <c r="L95" i="4"/>
  <c r="L96" i="4"/>
  <c r="L97" i="4"/>
  <c r="L98" i="4"/>
  <c r="L99" i="4"/>
  <c r="L100" i="4"/>
  <c r="L101" i="4"/>
  <c r="L102" i="4"/>
  <c r="L103" i="4"/>
  <c r="L104" i="4"/>
  <c r="L105" i="4"/>
  <c r="L106" i="4"/>
  <c r="L107" i="4"/>
  <c r="L108" i="4"/>
  <c r="L109" i="4"/>
  <c r="L110" i="4"/>
  <c r="M110" i="4" s="1"/>
  <c r="N110" i="4" s="1"/>
  <c r="O110" i="4" s="1"/>
  <c r="L111" i="4"/>
  <c r="L112" i="4"/>
  <c r="L113" i="4"/>
  <c r="L114" i="4"/>
  <c r="L115" i="4"/>
  <c r="L116" i="4"/>
  <c r="L117" i="4"/>
  <c r="L118" i="4"/>
  <c r="L119" i="4"/>
  <c r="L120" i="4"/>
  <c r="L121" i="4"/>
  <c r="L122" i="4"/>
  <c r="L123" i="4"/>
  <c r="L124" i="4"/>
  <c r="L125" i="4"/>
  <c r="L126" i="4"/>
  <c r="L127" i="4"/>
  <c r="L128" i="4"/>
  <c r="L129" i="4"/>
  <c r="L130" i="4"/>
  <c r="L131" i="4"/>
  <c r="L132" i="4"/>
  <c r="L133" i="4"/>
  <c r="L134" i="4"/>
  <c r="L135" i="4"/>
  <c r="L136" i="4"/>
  <c r="L137" i="4"/>
  <c r="L138" i="4"/>
  <c r="L139" i="4"/>
  <c r="L140" i="4"/>
  <c r="L141" i="4"/>
  <c r="L142" i="4"/>
  <c r="L143" i="4"/>
  <c r="L144" i="4"/>
  <c r="L145" i="4"/>
  <c r="L146" i="4"/>
  <c r="L147" i="4"/>
  <c r="L148" i="4"/>
  <c r="L149" i="4"/>
  <c r="L150" i="4"/>
  <c r="L151" i="4"/>
  <c r="L152" i="4"/>
  <c r="L153" i="4"/>
  <c r="L154" i="4"/>
  <c r="L155" i="4"/>
  <c r="L156" i="4"/>
  <c r="L157" i="4"/>
  <c r="L158" i="4"/>
  <c r="M158" i="4" s="1"/>
  <c r="N158" i="4" s="1"/>
  <c r="O158" i="4" s="1"/>
  <c r="L159" i="4"/>
  <c r="L160" i="4"/>
  <c r="L161" i="4"/>
  <c r="L162" i="4"/>
  <c r="L163" i="4"/>
  <c r="L164" i="4"/>
  <c r="L165" i="4"/>
  <c r="M165" i="4" s="1"/>
  <c r="N165" i="4" s="1"/>
  <c r="O165" i="4" s="1"/>
  <c r="L166" i="4"/>
  <c r="L167" i="4"/>
  <c r="L168" i="4"/>
  <c r="L169" i="4"/>
  <c r="L170" i="4"/>
  <c r="L171" i="4"/>
  <c r="L172" i="4"/>
  <c r="L173" i="4"/>
  <c r="L174" i="4"/>
  <c r="M174" i="4" s="1"/>
  <c r="N174" i="4" s="1"/>
  <c r="O174" i="4" s="1"/>
  <c r="L175" i="4"/>
  <c r="L176" i="4"/>
  <c r="L177" i="4"/>
  <c r="L178" i="4"/>
  <c r="L179" i="4"/>
  <c r="L180" i="4"/>
  <c r="L181" i="4"/>
  <c r="L182" i="4"/>
  <c r="L183" i="4"/>
  <c r="L184" i="4"/>
  <c r="L185" i="4"/>
  <c r="L186" i="4"/>
  <c r="L187" i="4"/>
  <c r="L188" i="4"/>
  <c r="L189" i="4"/>
  <c r="L190" i="4"/>
  <c r="L191" i="4"/>
  <c r="L192" i="4"/>
  <c r="L193" i="4"/>
  <c r="L194" i="4"/>
  <c r="L195" i="4"/>
  <c r="L196" i="4"/>
  <c r="L197" i="4"/>
  <c r="L198" i="4"/>
  <c r="M198" i="4" s="1"/>
  <c r="N198" i="4" s="1"/>
  <c r="O198" i="4" s="1"/>
  <c r="L199" i="4"/>
  <c r="L200" i="4"/>
  <c r="L201" i="4"/>
  <c r="L202" i="4"/>
  <c r="L203" i="4"/>
  <c r="L204" i="4"/>
  <c r="L205" i="4"/>
  <c r="L206" i="4"/>
  <c r="L207" i="4"/>
  <c r="L208" i="4"/>
  <c r="L209" i="4"/>
  <c r="L210" i="4"/>
  <c r="L211" i="4"/>
  <c r="L212" i="4"/>
  <c r="L213" i="4"/>
  <c r="L214" i="4"/>
  <c r="L215" i="4"/>
  <c r="L216" i="4"/>
  <c r="L217" i="4"/>
  <c r="L218" i="4"/>
  <c r="L219" i="4"/>
  <c r="L220" i="4"/>
  <c r="L221" i="4"/>
  <c r="L222" i="4"/>
  <c r="L223" i="4"/>
  <c r="L224" i="4"/>
  <c r="L225" i="4"/>
  <c r="L226" i="4"/>
  <c r="L227" i="4"/>
  <c r="L228" i="4"/>
  <c r="L229" i="4"/>
  <c r="L230" i="4"/>
  <c r="L231" i="4"/>
  <c r="L232" i="4"/>
  <c r="L233" i="4"/>
  <c r="L234" i="4"/>
  <c r="L235" i="4"/>
  <c r="L236" i="4"/>
  <c r="L237" i="4"/>
  <c r="L238" i="4"/>
  <c r="L239" i="4"/>
  <c r="L240" i="4"/>
  <c r="L241" i="4"/>
  <c r="L242" i="4"/>
  <c r="L243" i="4"/>
  <c r="L244" i="4"/>
  <c r="L245" i="4"/>
  <c r="L246" i="4"/>
  <c r="M246" i="4" s="1"/>
  <c r="N246" i="4" s="1"/>
  <c r="O246" i="4" s="1"/>
  <c r="L247" i="4"/>
  <c r="L248" i="4"/>
  <c r="L249" i="4"/>
  <c r="L250" i="4"/>
  <c r="L251" i="4"/>
  <c r="L252" i="4"/>
  <c r="L253" i="4"/>
  <c r="L254" i="4"/>
  <c r="L255" i="4"/>
  <c r="L256" i="4"/>
  <c r="L257" i="4"/>
  <c r="L258" i="4"/>
  <c r="L259" i="4"/>
  <c r="L260" i="4"/>
  <c r="L261" i="4"/>
  <c r="L262" i="4"/>
  <c r="L263" i="4"/>
  <c r="L264" i="4"/>
  <c r="L265" i="4"/>
  <c r="L266" i="4"/>
  <c r="L267" i="4"/>
  <c r="L268" i="4"/>
  <c r="L269" i="4"/>
  <c r="L270" i="4"/>
  <c r="L271" i="4"/>
  <c r="L272" i="4"/>
  <c r="L273" i="4"/>
  <c r="L274" i="4"/>
  <c r="L275" i="4"/>
  <c r="L276" i="4"/>
  <c r="L277" i="4"/>
  <c r="L278" i="4"/>
  <c r="L279" i="4"/>
  <c r="L280" i="4"/>
  <c r="L281" i="4"/>
  <c r="L282" i="4"/>
  <c r="L283" i="4"/>
  <c r="L284" i="4"/>
  <c r="L285" i="4"/>
  <c r="L286" i="4"/>
  <c r="M286" i="4" s="1"/>
  <c r="N286" i="4" s="1"/>
  <c r="O286" i="4" s="1"/>
  <c r="L287" i="4"/>
  <c r="L288" i="4"/>
  <c r="L289" i="4"/>
  <c r="L290" i="4"/>
  <c r="L291" i="4"/>
  <c r="L292" i="4"/>
  <c r="L293" i="4"/>
  <c r="L294" i="4"/>
  <c r="M294" i="4" s="1"/>
  <c r="N294" i="4" s="1"/>
  <c r="O294" i="4" s="1"/>
  <c r="L295" i="4"/>
  <c r="L296" i="4"/>
  <c r="L297" i="4"/>
  <c r="L298" i="4"/>
  <c r="L299" i="4"/>
  <c r="L300" i="4"/>
  <c r="L301" i="4"/>
  <c r="L302" i="4"/>
  <c r="L303" i="4"/>
  <c r="L304" i="4"/>
  <c r="L305" i="4"/>
  <c r="L306" i="4"/>
  <c r="L307" i="4"/>
  <c r="L308" i="4"/>
  <c r="L309" i="4"/>
  <c r="L310" i="4"/>
  <c r="L311" i="4"/>
  <c r="L312" i="4"/>
  <c r="L313" i="4"/>
  <c r="L314" i="4"/>
  <c r="L315" i="4"/>
  <c r="L316" i="4"/>
  <c r="L317" i="4"/>
  <c r="L318" i="4"/>
  <c r="M318" i="4" s="1"/>
  <c r="N318" i="4" s="1"/>
  <c r="O318" i="4" s="1"/>
  <c r="L319" i="4"/>
  <c r="L320" i="4"/>
  <c r="L321" i="4"/>
  <c r="L322" i="4"/>
  <c r="L323" i="4"/>
  <c r="L324" i="4"/>
  <c r="L325" i="4"/>
  <c r="L326" i="4"/>
  <c r="L327" i="4"/>
  <c r="L328" i="4"/>
  <c r="L329" i="4"/>
  <c r="L330" i="4"/>
  <c r="L331" i="4"/>
  <c r="L332" i="4"/>
  <c r="L333" i="4"/>
  <c r="L334" i="4"/>
  <c r="L335" i="4"/>
  <c r="L336" i="4"/>
  <c r="L337" i="4"/>
  <c r="L338" i="4"/>
  <c r="L339" i="4"/>
  <c r="L340" i="4"/>
  <c r="L341" i="4"/>
  <c r="L342" i="4"/>
  <c r="L343" i="4"/>
  <c r="L344" i="4"/>
  <c r="L345" i="4"/>
  <c r="L346" i="4"/>
  <c r="L347" i="4"/>
  <c r="L348" i="4"/>
  <c r="L349" i="4"/>
  <c r="L350" i="4"/>
  <c r="L351" i="4"/>
  <c r="L352" i="4"/>
  <c r="L353" i="4"/>
  <c r="L354" i="4"/>
  <c r="L355" i="4"/>
  <c r="L356" i="4"/>
  <c r="L357" i="4"/>
  <c r="L358" i="4"/>
  <c r="M358" i="4" s="1"/>
  <c r="N358" i="4" s="1"/>
  <c r="O358" i="4" s="1"/>
  <c r="L359" i="4"/>
  <c r="L360" i="4"/>
  <c r="L361" i="4"/>
  <c r="L362" i="4"/>
  <c r="L363" i="4"/>
  <c r="L364" i="4"/>
  <c r="L365" i="4"/>
  <c r="L366" i="4"/>
  <c r="L367" i="4"/>
  <c r="L368" i="4"/>
  <c r="L369" i="4"/>
  <c r="L370" i="4"/>
  <c r="L371" i="4"/>
  <c r="L372" i="4"/>
  <c r="L373" i="4"/>
  <c r="L374" i="4"/>
  <c r="M374" i="4" s="1"/>
  <c r="N374" i="4" s="1"/>
  <c r="O374" i="4" s="1"/>
  <c r="L375" i="4"/>
  <c r="L376" i="4"/>
  <c r="L377" i="4"/>
  <c r="L378" i="4"/>
  <c r="L379" i="4"/>
  <c r="L380" i="4"/>
  <c r="L381" i="4"/>
  <c r="L382" i="4"/>
  <c r="M382" i="4" s="1"/>
  <c r="N382" i="4" s="1"/>
  <c r="O382" i="4" s="1"/>
  <c r="L383" i="4"/>
  <c r="L384" i="4"/>
  <c r="L385" i="4"/>
  <c r="L386" i="4"/>
  <c r="L387" i="4"/>
  <c r="L388" i="4"/>
  <c r="L389" i="4"/>
  <c r="L390" i="4"/>
  <c r="M390" i="4" s="1"/>
  <c r="N390" i="4" s="1"/>
  <c r="O390" i="4" s="1"/>
  <c r="L391" i="4"/>
  <c r="L392" i="4"/>
  <c r="L393" i="4"/>
  <c r="L394" i="4"/>
  <c r="L395" i="4"/>
  <c r="L396" i="4"/>
  <c r="L397" i="4"/>
  <c r="L398" i="4"/>
  <c r="L399" i="4"/>
  <c r="L400" i="4"/>
  <c r="L401" i="4"/>
  <c r="L402" i="4"/>
  <c r="L403" i="4"/>
  <c r="L404" i="4"/>
  <c r="L405" i="4"/>
  <c r="L406" i="4"/>
  <c r="L407" i="4"/>
  <c r="L408" i="4"/>
  <c r="L409" i="4"/>
  <c r="L410" i="4"/>
  <c r="L411" i="4"/>
  <c r="L412" i="4"/>
  <c r="L413" i="4"/>
  <c r="L414" i="4"/>
  <c r="L415" i="4"/>
  <c r="L416" i="4"/>
  <c r="L417" i="4"/>
  <c r="L418" i="4"/>
  <c r="L419" i="4"/>
  <c r="L420" i="4"/>
  <c r="L421" i="4"/>
  <c r="L422" i="4"/>
  <c r="M422" i="4" s="1"/>
  <c r="N422" i="4" s="1"/>
  <c r="O422" i="4" s="1"/>
  <c r="L423" i="4"/>
  <c r="L424" i="4"/>
  <c r="L425" i="4"/>
  <c r="L426" i="4"/>
  <c r="L427" i="4"/>
  <c r="L428" i="4"/>
  <c r="L429" i="4"/>
  <c r="L430" i="4"/>
  <c r="L431" i="4"/>
  <c r="L432" i="4"/>
  <c r="L433" i="4"/>
  <c r="L434" i="4"/>
  <c r="L435" i="4"/>
  <c r="L436" i="4"/>
  <c r="L437" i="4"/>
  <c r="L438" i="4"/>
  <c r="L439" i="4"/>
  <c r="L440" i="4"/>
  <c r="L441" i="4"/>
  <c r="L442" i="4"/>
  <c r="L443" i="4"/>
  <c r="L444" i="4"/>
  <c r="L445" i="4"/>
  <c r="L446" i="4"/>
  <c r="L447" i="4"/>
  <c r="L448" i="4"/>
  <c r="L449" i="4"/>
  <c r="L450" i="4"/>
  <c r="L451" i="4"/>
  <c r="L452" i="4"/>
  <c r="L453" i="4"/>
  <c r="L454" i="4"/>
  <c r="M454" i="4" s="1"/>
  <c r="N454" i="4" s="1"/>
  <c r="O454" i="4" s="1"/>
  <c r="L455" i="4"/>
  <c r="L456" i="4"/>
  <c r="L457" i="4"/>
  <c r="L458" i="4"/>
  <c r="L459" i="4"/>
  <c r="L460" i="4"/>
  <c r="L461" i="4"/>
  <c r="L462" i="4"/>
  <c r="L463" i="4"/>
  <c r="L464" i="4"/>
  <c r="L465" i="4"/>
  <c r="L466" i="4"/>
  <c r="L467" i="4"/>
  <c r="L468" i="4"/>
  <c r="L469" i="4"/>
  <c r="L470" i="4"/>
  <c r="L471" i="4"/>
  <c r="L472" i="4"/>
  <c r="L473" i="4"/>
  <c r="L474" i="4"/>
  <c r="L475" i="4"/>
  <c r="L476" i="4"/>
  <c r="L477" i="4"/>
  <c r="L478" i="4"/>
  <c r="L479" i="4"/>
  <c r="L480" i="4"/>
  <c r="L481" i="4"/>
  <c r="L482" i="4"/>
  <c r="L483" i="4"/>
  <c r="L484" i="4"/>
  <c r="L485" i="4"/>
  <c r="L486" i="4"/>
  <c r="L487" i="4"/>
  <c r="L2" i="4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M16" i="4" s="1"/>
  <c r="N16" i="4" s="1"/>
  <c r="O16" i="4" s="1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M48" i="4" s="1"/>
  <c r="N48" i="4" s="1"/>
  <c r="O48" i="4" s="1"/>
  <c r="K49" i="4"/>
  <c r="K50" i="4"/>
  <c r="K51" i="4"/>
  <c r="K52" i="4"/>
  <c r="K53" i="4"/>
  <c r="K54" i="4"/>
  <c r="K55" i="4"/>
  <c r="M55" i="4" s="1"/>
  <c r="N55" i="4" s="1"/>
  <c r="O55" i="4" s="1"/>
  <c r="K56" i="4"/>
  <c r="K57" i="4"/>
  <c r="K58" i="4"/>
  <c r="K59" i="4"/>
  <c r="K60" i="4"/>
  <c r="K61" i="4"/>
  <c r="K62" i="4"/>
  <c r="K63" i="4"/>
  <c r="K64" i="4"/>
  <c r="M64" i="4" s="1"/>
  <c r="N64" i="4" s="1"/>
  <c r="O64" i="4" s="1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M80" i="4" s="1"/>
  <c r="N80" i="4" s="1"/>
  <c r="O80" i="4" s="1"/>
  <c r="K81" i="4"/>
  <c r="K82" i="4"/>
  <c r="K83" i="4"/>
  <c r="K84" i="4"/>
  <c r="K85" i="4"/>
  <c r="K86" i="4"/>
  <c r="K87" i="4"/>
  <c r="K88" i="4"/>
  <c r="M88" i="4" s="1"/>
  <c r="N88" i="4" s="1"/>
  <c r="O88" i="4" s="1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M112" i="4" s="1"/>
  <c r="N112" i="4" s="1"/>
  <c r="O112" i="4" s="1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M128" i="4" s="1"/>
  <c r="N128" i="4" s="1"/>
  <c r="O128" i="4" s="1"/>
  <c r="K129" i="4"/>
  <c r="K130" i="4"/>
  <c r="K131" i="4"/>
  <c r="K132" i="4"/>
  <c r="K133" i="4"/>
  <c r="K134" i="4"/>
  <c r="K135" i="4"/>
  <c r="K136" i="4"/>
  <c r="M136" i="4" s="1"/>
  <c r="N136" i="4" s="1"/>
  <c r="O136" i="4" s="1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M176" i="4" s="1"/>
  <c r="N176" i="4" s="1"/>
  <c r="O176" i="4" s="1"/>
  <c r="K177" i="4"/>
  <c r="K178" i="4"/>
  <c r="K179" i="4"/>
  <c r="K180" i="4"/>
  <c r="K181" i="4"/>
  <c r="K182" i="4"/>
  <c r="K183" i="4"/>
  <c r="K184" i="4"/>
  <c r="M184" i="4" s="1"/>
  <c r="N184" i="4" s="1"/>
  <c r="O184" i="4" s="1"/>
  <c r="K185" i="4"/>
  <c r="K186" i="4"/>
  <c r="K187" i="4"/>
  <c r="K188" i="4"/>
  <c r="K189" i="4"/>
  <c r="K190" i="4"/>
  <c r="K191" i="4"/>
  <c r="K192" i="4"/>
  <c r="K193" i="4"/>
  <c r="K194" i="4"/>
  <c r="K195" i="4"/>
  <c r="K196" i="4"/>
  <c r="K197" i="4"/>
  <c r="K198" i="4"/>
  <c r="K199" i="4"/>
  <c r="K200" i="4"/>
  <c r="K201" i="4"/>
  <c r="K202" i="4"/>
  <c r="K203" i="4"/>
  <c r="K204" i="4"/>
  <c r="K205" i="4"/>
  <c r="K206" i="4"/>
  <c r="K207" i="4"/>
  <c r="K208" i="4"/>
  <c r="M208" i="4" s="1"/>
  <c r="N208" i="4" s="1"/>
  <c r="O208" i="4" s="1"/>
  <c r="K209" i="4"/>
  <c r="K210" i="4"/>
  <c r="K211" i="4"/>
  <c r="K212" i="4"/>
  <c r="K213" i="4"/>
  <c r="K214" i="4"/>
  <c r="K215" i="4"/>
  <c r="K216" i="4"/>
  <c r="K217" i="4"/>
  <c r="K218" i="4"/>
  <c r="K219" i="4"/>
  <c r="K220" i="4"/>
  <c r="K221" i="4"/>
  <c r="K222" i="4"/>
  <c r="K223" i="4"/>
  <c r="K224" i="4"/>
  <c r="K225" i="4"/>
  <c r="K226" i="4"/>
  <c r="K227" i="4"/>
  <c r="K228" i="4"/>
  <c r="K229" i="4"/>
  <c r="K230" i="4"/>
  <c r="K231" i="4"/>
  <c r="K232" i="4"/>
  <c r="K233" i="4"/>
  <c r="K234" i="4"/>
  <c r="K235" i="4"/>
  <c r="K236" i="4"/>
  <c r="K237" i="4"/>
  <c r="K238" i="4"/>
  <c r="K239" i="4"/>
  <c r="K240" i="4"/>
  <c r="K241" i="4"/>
  <c r="K242" i="4"/>
  <c r="K243" i="4"/>
  <c r="K244" i="4"/>
  <c r="K245" i="4"/>
  <c r="K246" i="4"/>
  <c r="K247" i="4"/>
  <c r="K248" i="4"/>
  <c r="K249" i="4"/>
  <c r="K250" i="4"/>
  <c r="K251" i="4"/>
  <c r="K252" i="4"/>
  <c r="K253" i="4"/>
  <c r="K254" i="4"/>
  <c r="K255" i="4"/>
  <c r="K256" i="4"/>
  <c r="M256" i="4" s="1"/>
  <c r="N256" i="4" s="1"/>
  <c r="O256" i="4" s="1"/>
  <c r="K257" i="4"/>
  <c r="K258" i="4"/>
  <c r="K259" i="4"/>
  <c r="K260" i="4"/>
  <c r="K261" i="4"/>
  <c r="K262" i="4"/>
  <c r="K263" i="4"/>
  <c r="K264" i="4"/>
  <c r="K265" i="4"/>
  <c r="K266" i="4"/>
  <c r="K267" i="4"/>
  <c r="K268" i="4"/>
  <c r="K269" i="4"/>
  <c r="K270" i="4"/>
  <c r="K271" i="4"/>
  <c r="K272" i="4"/>
  <c r="M272" i="4" s="1"/>
  <c r="N272" i="4" s="1"/>
  <c r="O272" i="4" s="1"/>
  <c r="K273" i="4"/>
  <c r="K274" i="4"/>
  <c r="K275" i="4"/>
  <c r="K276" i="4"/>
  <c r="K277" i="4"/>
  <c r="K278" i="4"/>
  <c r="K279" i="4"/>
  <c r="K280" i="4"/>
  <c r="K281" i="4"/>
  <c r="K282" i="4"/>
  <c r="K283" i="4"/>
  <c r="K284" i="4"/>
  <c r="K285" i="4"/>
  <c r="K286" i="4"/>
  <c r="K287" i="4"/>
  <c r="K288" i="4"/>
  <c r="K289" i="4"/>
  <c r="K290" i="4"/>
  <c r="K291" i="4"/>
  <c r="K292" i="4"/>
  <c r="K293" i="4"/>
  <c r="K294" i="4"/>
  <c r="K295" i="4"/>
  <c r="K296" i="4"/>
  <c r="K297" i="4"/>
  <c r="K298" i="4"/>
  <c r="K299" i="4"/>
  <c r="K300" i="4"/>
  <c r="K301" i="4"/>
  <c r="K302" i="4"/>
  <c r="K303" i="4"/>
  <c r="K304" i="4"/>
  <c r="M304" i="4" s="1"/>
  <c r="N304" i="4" s="1"/>
  <c r="O304" i="4" s="1"/>
  <c r="K305" i="4"/>
  <c r="K306" i="4"/>
  <c r="K307" i="4"/>
  <c r="K308" i="4"/>
  <c r="K309" i="4"/>
  <c r="K310" i="4"/>
  <c r="K311" i="4"/>
  <c r="K312" i="4"/>
  <c r="K313" i="4"/>
  <c r="K314" i="4"/>
  <c r="K315" i="4"/>
  <c r="K316" i="4"/>
  <c r="K317" i="4"/>
  <c r="K318" i="4"/>
  <c r="K319" i="4"/>
  <c r="K320" i="4"/>
  <c r="M320" i="4" s="1"/>
  <c r="N320" i="4" s="1"/>
  <c r="O320" i="4" s="1"/>
  <c r="K321" i="4"/>
  <c r="K322" i="4"/>
  <c r="K323" i="4"/>
  <c r="K324" i="4"/>
  <c r="K325" i="4"/>
  <c r="K326" i="4"/>
  <c r="K327" i="4"/>
  <c r="K328" i="4"/>
  <c r="M328" i="4" s="1"/>
  <c r="N328" i="4" s="1"/>
  <c r="O328" i="4" s="1"/>
  <c r="K329" i="4"/>
  <c r="K330" i="4"/>
  <c r="K331" i="4"/>
  <c r="K332" i="4"/>
  <c r="K333" i="4"/>
  <c r="K334" i="4"/>
  <c r="K335" i="4"/>
  <c r="K336" i="4"/>
  <c r="K337" i="4"/>
  <c r="K338" i="4"/>
  <c r="K339" i="4"/>
  <c r="K340" i="4"/>
  <c r="K341" i="4"/>
  <c r="K342" i="4"/>
  <c r="K343" i="4"/>
  <c r="K344" i="4"/>
  <c r="K345" i="4"/>
  <c r="K346" i="4"/>
  <c r="K347" i="4"/>
  <c r="K348" i="4"/>
  <c r="K349" i="4"/>
  <c r="K350" i="4"/>
  <c r="K351" i="4"/>
  <c r="K352" i="4"/>
  <c r="K353" i="4"/>
  <c r="K354" i="4"/>
  <c r="K355" i="4"/>
  <c r="K356" i="4"/>
  <c r="K357" i="4"/>
  <c r="K358" i="4"/>
  <c r="K359" i="4"/>
  <c r="K360" i="4"/>
  <c r="K361" i="4"/>
  <c r="K362" i="4"/>
  <c r="K363" i="4"/>
  <c r="K364" i="4"/>
  <c r="K365" i="4"/>
  <c r="K366" i="4"/>
  <c r="K367" i="4"/>
  <c r="K368" i="4"/>
  <c r="M368" i="4" s="1"/>
  <c r="N368" i="4" s="1"/>
  <c r="O368" i="4" s="1"/>
  <c r="K369" i="4"/>
  <c r="K370" i="4"/>
  <c r="K371" i="4"/>
  <c r="K372" i="4"/>
  <c r="K373" i="4"/>
  <c r="M373" i="4" s="1"/>
  <c r="N373" i="4" s="1"/>
  <c r="O373" i="4" s="1"/>
  <c r="K374" i="4"/>
  <c r="K375" i="4"/>
  <c r="K376" i="4"/>
  <c r="K377" i="4"/>
  <c r="K378" i="4"/>
  <c r="K379" i="4"/>
  <c r="K380" i="4"/>
  <c r="K381" i="4"/>
  <c r="K382" i="4"/>
  <c r="K383" i="4"/>
  <c r="K384" i="4"/>
  <c r="M384" i="4" s="1"/>
  <c r="N384" i="4" s="1"/>
  <c r="O384" i="4" s="1"/>
  <c r="K385" i="4"/>
  <c r="K386" i="4"/>
  <c r="K387" i="4"/>
  <c r="K388" i="4"/>
  <c r="K389" i="4"/>
  <c r="K390" i="4"/>
  <c r="K391" i="4"/>
  <c r="K392" i="4"/>
  <c r="M392" i="4" s="1"/>
  <c r="N392" i="4" s="1"/>
  <c r="O392" i="4" s="1"/>
  <c r="K393" i="4"/>
  <c r="K394" i="4"/>
  <c r="K395" i="4"/>
  <c r="K396" i="4"/>
  <c r="K397" i="4"/>
  <c r="K398" i="4"/>
  <c r="K399" i="4"/>
  <c r="K400" i="4"/>
  <c r="M400" i="4" s="1"/>
  <c r="N400" i="4" s="1"/>
  <c r="O400" i="4" s="1"/>
  <c r="K401" i="4"/>
  <c r="K402" i="4"/>
  <c r="K403" i="4"/>
  <c r="K404" i="4"/>
  <c r="K405" i="4"/>
  <c r="K406" i="4"/>
  <c r="K407" i="4"/>
  <c r="K408" i="4"/>
  <c r="K409" i="4"/>
  <c r="K410" i="4"/>
  <c r="K411" i="4"/>
  <c r="K412" i="4"/>
  <c r="K413" i="4"/>
  <c r="K414" i="4"/>
  <c r="K415" i="4"/>
  <c r="K416" i="4"/>
  <c r="M416" i="4" s="1"/>
  <c r="N416" i="4" s="1"/>
  <c r="O416" i="4" s="1"/>
  <c r="K417" i="4"/>
  <c r="K418" i="4"/>
  <c r="K419" i="4"/>
  <c r="K420" i="4"/>
  <c r="K421" i="4"/>
  <c r="K422" i="4"/>
  <c r="K423" i="4"/>
  <c r="K424" i="4"/>
  <c r="K425" i="4"/>
  <c r="K426" i="4"/>
  <c r="K427" i="4"/>
  <c r="K428" i="4"/>
  <c r="K429" i="4"/>
  <c r="K430" i="4"/>
  <c r="K431" i="4"/>
  <c r="K432" i="4"/>
  <c r="M432" i="4" s="1"/>
  <c r="N432" i="4" s="1"/>
  <c r="O432" i="4" s="1"/>
  <c r="K433" i="4"/>
  <c r="K434" i="4"/>
  <c r="K435" i="4"/>
  <c r="K436" i="4"/>
  <c r="K437" i="4"/>
  <c r="K438" i="4"/>
  <c r="K439" i="4"/>
  <c r="K440" i="4"/>
  <c r="K441" i="4"/>
  <c r="K442" i="4"/>
  <c r="K443" i="4"/>
  <c r="K444" i="4"/>
  <c r="K445" i="4"/>
  <c r="K446" i="4"/>
  <c r="K447" i="4"/>
  <c r="K448" i="4"/>
  <c r="K449" i="4"/>
  <c r="K450" i="4"/>
  <c r="K451" i="4"/>
  <c r="K452" i="4"/>
  <c r="K453" i="4"/>
  <c r="K454" i="4"/>
  <c r="K455" i="4"/>
  <c r="K456" i="4"/>
  <c r="M456" i="4" s="1"/>
  <c r="N456" i="4" s="1"/>
  <c r="O456" i="4" s="1"/>
  <c r="K457" i="4"/>
  <c r="K458" i="4"/>
  <c r="K459" i="4"/>
  <c r="K460" i="4"/>
  <c r="K461" i="4"/>
  <c r="K462" i="4"/>
  <c r="K463" i="4"/>
  <c r="K464" i="4"/>
  <c r="M464" i="4" s="1"/>
  <c r="N464" i="4" s="1"/>
  <c r="O464" i="4" s="1"/>
  <c r="K465" i="4"/>
  <c r="K466" i="4"/>
  <c r="K467" i="4"/>
  <c r="K468" i="4"/>
  <c r="K469" i="4"/>
  <c r="K470" i="4"/>
  <c r="K471" i="4"/>
  <c r="K472" i="4"/>
  <c r="K473" i="4"/>
  <c r="K474" i="4"/>
  <c r="K475" i="4"/>
  <c r="K476" i="4"/>
  <c r="K477" i="4"/>
  <c r="K478" i="4"/>
  <c r="K479" i="4"/>
  <c r="K480" i="4"/>
  <c r="K481" i="4"/>
  <c r="K482" i="4"/>
  <c r="K483" i="4"/>
  <c r="K484" i="4"/>
  <c r="K485" i="4"/>
  <c r="K486" i="4"/>
  <c r="K487" i="4"/>
  <c r="K2" i="4"/>
  <c r="J3" i="4"/>
  <c r="J4" i="4"/>
  <c r="J5" i="4"/>
  <c r="J6" i="4"/>
  <c r="J7" i="4"/>
  <c r="J8" i="4"/>
  <c r="J9" i="4"/>
  <c r="J10" i="4"/>
  <c r="M10" i="4" s="1"/>
  <c r="N10" i="4" s="1"/>
  <c r="O10" i="4" s="1"/>
  <c r="J11" i="4"/>
  <c r="J12" i="4"/>
  <c r="J13" i="4"/>
  <c r="J14" i="4"/>
  <c r="J15" i="4"/>
  <c r="J16" i="4"/>
  <c r="J17" i="4"/>
  <c r="J18" i="4"/>
  <c r="M18" i="4" s="1"/>
  <c r="N18" i="4" s="1"/>
  <c r="O18" i="4" s="1"/>
  <c r="J19" i="4"/>
  <c r="J20" i="4"/>
  <c r="J21" i="4"/>
  <c r="J22" i="4"/>
  <c r="J23" i="4"/>
  <c r="J24" i="4"/>
  <c r="J25" i="4"/>
  <c r="J26" i="4"/>
  <c r="M26" i="4" s="1"/>
  <c r="N26" i="4" s="1"/>
  <c r="O26" i="4" s="1"/>
  <c r="J27" i="4"/>
  <c r="J28" i="4"/>
  <c r="J29" i="4"/>
  <c r="J30" i="4"/>
  <c r="J31" i="4"/>
  <c r="J32" i="4"/>
  <c r="J33" i="4"/>
  <c r="J34" i="4"/>
  <c r="M34" i="4" s="1"/>
  <c r="N34" i="4" s="1"/>
  <c r="O34" i="4" s="1"/>
  <c r="J35" i="4"/>
  <c r="J36" i="4"/>
  <c r="J37" i="4"/>
  <c r="J38" i="4"/>
  <c r="J39" i="4"/>
  <c r="J40" i="4"/>
  <c r="J41" i="4"/>
  <c r="J42" i="4"/>
  <c r="M42" i="4" s="1"/>
  <c r="N42" i="4" s="1"/>
  <c r="O42" i="4" s="1"/>
  <c r="J43" i="4"/>
  <c r="J44" i="4"/>
  <c r="J45" i="4"/>
  <c r="J46" i="4"/>
  <c r="J47" i="4"/>
  <c r="J48" i="4"/>
  <c r="J49" i="4"/>
  <c r="J50" i="4"/>
  <c r="M50" i="4" s="1"/>
  <c r="N50" i="4" s="1"/>
  <c r="O50" i="4" s="1"/>
  <c r="J51" i="4"/>
  <c r="J52" i="4"/>
  <c r="J53" i="4"/>
  <c r="J54" i="4"/>
  <c r="J55" i="4"/>
  <c r="J56" i="4"/>
  <c r="J57" i="4"/>
  <c r="J58" i="4"/>
  <c r="M58" i="4" s="1"/>
  <c r="N58" i="4" s="1"/>
  <c r="O58" i="4" s="1"/>
  <c r="J59" i="4"/>
  <c r="J60" i="4"/>
  <c r="J61" i="4"/>
  <c r="J62" i="4"/>
  <c r="J63" i="4"/>
  <c r="J64" i="4"/>
  <c r="J65" i="4"/>
  <c r="J66" i="4"/>
  <c r="M66" i="4" s="1"/>
  <c r="N66" i="4" s="1"/>
  <c r="O66" i="4" s="1"/>
  <c r="J67" i="4"/>
  <c r="J68" i="4"/>
  <c r="J69" i="4"/>
  <c r="J70" i="4"/>
  <c r="J71" i="4"/>
  <c r="J72" i="4"/>
  <c r="J73" i="4"/>
  <c r="J74" i="4"/>
  <c r="M74" i="4" s="1"/>
  <c r="N74" i="4" s="1"/>
  <c r="O74" i="4" s="1"/>
  <c r="J75" i="4"/>
  <c r="J76" i="4"/>
  <c r="J77" i="4"/>
  <c r="J78" i="4"/>
  <c r="J79" i="4"/>
  <c r="J80" i="4"/>
  <c r="J81" i="4"/>
  <c r="J82" i="4"/>
  <c r="M82" i="4" s="1"/>
  <c r="N82" i="4" s="1"/>
  <c r="O82" i="4" s="1"/>
  <c r="J83" i="4"/>
  <c r="J84" i="4"/>
  <c r="J85" i="4"/>
  <c r="J86" i="4"/>
  <c r="J87" i="4"/>
  <c r="J88" i="4"/>
  <c r="J89" i="4"/>
  <c r="J90" i="4"/>
  <c r="M90" i="4" s="1"/>
  <c r="N90" i="4" s="1"/>
  <c r="O90" i="4" s="1"/>
  <c r="J91" i="4"/>
  <c r="J92" i="4"/>
  <c r="J93" i="4"/>
  <c r="J94" i="4"/>
  <c r="J95" i="4"/>
  <c r="J96" i="4"/>
  <c r="J97" i="4"/>
  <c r="J98" i="4"/>
  <c r="M98" i="4" s="1"/>
  <c r="N98" i="4" s="1"/>
  <c r="O98" i="4" s="1"/>
  <c r="J99" i="4"/>
  <c r="J100" i="4"/>
  <c r="J101" i="4"/>
  <c r="J102" i="4"/>
  <c r="J103" i="4"/>
  <c r="J104" i="4"/>
  <c r="J105" i="4"/>
  <c r="J106" i="4"/>
  <c r="M106" i="4" s="1"/>
  <c r="N106" i="4" s="1"/>
  <c r="O106" i="4" s="1"/>
  <c r="J107" i="4"/>
  <c r="J108" i="4"/>
  <c r="J109" i="4"/>
  <c r="J110" i="4"/>
  <c r="J111" i="4"/>
  <c r="J112" i="4"/>
  <c r="J113" i="4"/>
  <c r="J114" i="4"/>
  <c r="M114" i="4" s="1"/>
  <c r="N114" i="4" s="1"/>
  <c r="O114" i="4" s="1"/>
  <c r="J115" i="4"/>
  <c r="J116" i="4"/>
  <c r="J117" i="4"/>
  <c r="J118" i="4"/>
  <c r="J119" i="4"/>
  <c r="J120" i="4"/>
  <c r="J121" i="4"/>
  <c r="J122" i="4"/>
  <c r="M122" i="4" s="1"/>
  <c r="N122" i="4" s="1"/>
  <c r="O122" i="4" s="1"/>
  <c r="J123" i="4"/>
  <c r="J124" i="4"/>
  <c r="J125" i="4"/>
  <c r="J126" i="4"/>
  <c r="J127" i="4"/>
  <c r="J128" i="4"/>
  <c r="J129" i="4"/>
  <c r="J130" i="4"/>
  <c r="M130" i="4" s="1"/>
  <c r="N130" i="4" s="1"/>
  <c r="O130" i="4" s="1"/>
  <c r="J131" i="4"/>
  <c r="J132" i="4"/>
  <c r="J133" i="4"/>
  <c r="J134" i="4"/>
  <c r="J135" i="4"/>
  <c r="J136" i="4"/>
  <c r="J137" i="4"/>
  <c r="J138" i="4"/>
  <c r="M138" i="4" s="1"/>
  <c r="N138" i="4" s="1"/>
  <c r="O138" i="4" s="1"/>
  <c r="J139" i="4"/>
  <c r="J140" i="4"/>
  <c r="J141" i="4"/>
  <c r="J142" i="4"/>
  <c r="J143" i="4"/>
  <c r="J144" i="4"/>
  <c r="J145" i="4"/>
  <c r="J146" i="4"/>
  <c r="M146" i="4" s="1"/>
  <c r="N146" i="4" s="1"/>
  <c r="O146" i="4" s="1"/>
  <c r="J147" i="4"/>
  <c r="J148" i="4"/>
  <c r="J149" i="4"/>
  <c r="J150" i="4"/>
  <c r="J151" i="4"/>
  <c r="J152" i="4"/>
  <c r="J153" i="4"/>
  <c r="M153" i="4" s="1"/>
  <c r="J154" i="4"/>
  <c r="M154" i="4" s="1"/>
  <c r="N154" i="4" s="1"/>
  <c r="O154" i="4" s="1"/>
  <c r="J155" i="4"/>
  <c r="J156" i="4"/>
  <c r="J157" i="4"/>
  <c r="J158" i="4"/>
  <c r="J159" i="4"/>
  <c r="J160" i="4"/>
  <c r="J161" i="4"/>
  <c r="J162" i="4"/>
  <c r="M162" i="4" s="1"/>
  <c r="N162" i="4" s="1"/>
  <c r="O162" i="4" s="1"/>
  <c r="J163" i="4"/>
  <c r="J164" i="4"/>
  <c r="J165" i="4"/>
  <c r="J166" i="4"/>
  <c r="J167" i="4"/>
  <c r="J168" i="4"/>
  <c r="J169" i="4"/>
  <c r="J170" i="4"/>
  <c r="M170" i="4" s="1"/>
  <c r="N170" i="4" s="1"/>
  <c r="O170" i="4" s="1"/>
  <c r="J171" i="4"/>
  <c r="J172" i="4"/>
  <c r="J173" i="4"/>
  <c r="J174" i="4"/>
  <c r="J175" i="4"/>
  <c r="J176" i="4"/>
  <c r="J177" i="4"/>
  <c r="J178" i="4"/>
  <c r="M178" i="4" s="1"/>
  <c r="N178" i="4" s="1"/>
  <c r="O178" i="4" s="1"/>
  <c r="J179" i="4"/>
  <c r="J180" i="4"/>
  <c r="J181" i="4"/>
  <c r="J182" i="4"/>
  <c r="J183" i="4"/>
  <c r="J184" i="4"/>
  <c r="J185" i="4"/>
  <c r="J186" i="4"/>
  <c r="M186" i="4" s="1"/>
  <c r="N186" i="4" s="1"/>
  <c r="O186" i="4" s="1"/>
  <c r="J187" i="4"/>
  <c r="J188" i="4"/>
  <c r="J189" i="4"/>
  <c r="J190" i="4"/>
  <c r="J191" i="4"/>
  <c r="J192" i="4"/>
  <c r="J193" i="4"/>
  <c r="J194" i="4"/>
  <c r="M194" i="4" s="1"/>
  <c r="N194" i="4" s="1"/>
  <c r="O194" i="4" s="1"/>
  <c r="J195" i="4"/>
  <c r="J196" i="4"/>
  <c r="J197" i="4"/>
  <c r="J198" i="4"/>
  <c r="J199" i="4"/>
  <c r="J200" i="4"/>
  <c r="J201" i="4"/>
  <c r="J202" i="4"/>
  <c r="M202" i="4" s="1"/>
  <c r="N202" i="4" s="1"/>
  <c r="O202" i="4" s="1"/>
  <c r="J203" i="4"/>
  <c r="J204" i="4"/>
  <c r="J205" i="4"/>
  <c r="J206" i="4"/>
  <c r="J207" i="4"/>
  <c r="J208" i="4"/>
  <c r="J209" i="4"/>
  <c r="J210" i="4"/>
  <c r="M210" i="4" s="1"/>
  <c r="N210" i="4" s="1"/>
  <c r="O210" i="4" s="1"/>
  <c r="J211" i="4"/>
  <c r="J212" i="4"/>
  <c r="J213" i="4"/>
  <c r="J214" i="4"/>
  <c r="J215" i="4"/>
  <c r="J216" i="4"/>
  <c r="J217" i="4"/>
  <c r="J218" i="4"/>
  <c r="M218" i="4" s="1"/>
  <c r="N218" i="4" s="1"/>
  <c r="O218" i="4" s="1"/>
  <c r="J219" i="4"/>
  <c r="J220" i="4"/>
  <c r="J221" i="4"/>
  <c r="J222" i="4"/>
  <c r="J223" i="4"/>
  <c r="J224" i="4"/>
  <c r="J225" i="4"/>
  <c r="J226" i="4"/>
  <c r="M226" i="4" s="1"/>
  <c r="N226" i="4" s="1"/>
  <c r="O226" i="4" s="1"/>
  <c r="J227" i="4"/>
  <c r="J228" i="4"/>
  <c r="J229" i="4"/>
  <c r="J230" i="4"/>
  <c r="J231" i="4"/>
  <c r="J232" i="4"/>
  <c r="J233" i="4"/>
  <c r="J234" i="4"/>
  <c r="M234" i="4" s="1"/>
  <c r="N234" i="4" s="1"/>
  <c r="O234" i="4" s="1"/>
  <c r="J235" i="4"/>
  <c r="J236" i="4"/>
  <c r="J237" i="4"/>
  <c r="J238" i="4"/>
  <c r="J239" i="4"/>
  <c r="J240" i="4"/>
  <c r="J241" i="4"/>
  <c r="J242" i="4"/>
  <c r="M242" i="4" s="1"/>
  <c r="N242" i="4" s="1"/>
  <c r="O242" i="4" s="1"/>
  <c r="J243" i="4"/>
  <c r="J244" i="4"/>
  <c r="J245" i="4"/>
  <c r="J246" i="4"/>
  <c r="J247" i="4"/>
  <c r="J248" i="4"/>
  <c r="J249" i="4"/>
  <c r="M249" i="4" s="1"/>
  <c r="J250" i="4"/>
  <c r="M250" i="4" s="1"/>
  <c r="N250" i="4" s="1"/>
  <c r="O250" i="4" s="1"/>
  <c r="J251" i="4"/>
  <c r="J252" i="4"/>
  <c r="J253" i="4"/>
  <c r="J254" i="4"/>
  <c r="J255" i="4"/>
  <c r="J256" i="4"/>
  <c r="J257" i="4"/>
  <c r="J258" i="4"/>
  <c r="M258" i="4" s="1"/>
  <c r="N258" i="4" s="1"/>
  <c r="O258" i="4" s="1"/>
  <c r="J259" i="4"/>
  <c r="J260" i="4"/>
  <c r="J261" i="4"/>
  <c r="J262" i="4"/>
  <c r="J263" i="4"/>
  <c r="J264" i="4"/>
  <c r="J265" i="4"/>
  <c r="J266" i="4"/>
  <c r="M266" i="4" s="1"/>
  <c r="N266" i="4" s="1"/>
  <c r="O266" i="4" s="1"/>
  <c r="J267" i="4"/>
  <c r="J268" i="4"/>
  <c r="J269" i="4"/>
  <c r="J270" i="4"/>
  <c r="J271" i="4"/>
  <c r="J272" i="4"/>
  <c r="J273" i="4"/>
  <c r="J274" i="4"/>
  <c r="M274" i="4" s="1"/>
  <c r="N274" i="4" s="1"/>
  <c r="O274" i="4" s="1"/>
  <c r="J275" i="4"/>
  <c r="J276" i="4"/>
  <c r="J277" i="4"/>
  <c r="J278" i="4"/>
  <c r="J279" i="4"/>
  <c r="J280" i="4"/>
  <c r="J281" i="4"/>
  <c r="J282" i="4"/>
  <c r="M282" i="4" s="1"/>
  <c r="N282" i="4" s="1"/>
  <c r="O282" i="4" s="1"/>
  <c r="J283" i="4"/>
  <c r="J284" i="4"/>
  <c r="J285" i="4"/>
  <c r="M285" i="4" s="1"/>
  <c r="N285" i="4" s="1"/>
  <c r="O285" i="4" s="1"/>
  <c r="J286" i="4"/>
  <c r="J287" i="4"/>
  <c r="J288" i="4"/>
  <c r="J289" i="4"/>
  <c r="J290" i="4"/>
  <c r="M290" i="4" s="1"/>
  <c r="N290" i="4" s="1"/>
  <c r="O290" i="4" s="1"/>
  <c r="J291" i="4"/>
  <c r="J292" i="4"/>
  <c r="J293" i="4"/>
  <c r="J294" i="4"/>
  <c r="J295" i="4"/>
  <c r="J296" i="4"/>
  <c r="J297" i="4"/>
  <c r="J298" i="4"/>
  <c r="M298" i="4" s="1"/>
  <c r="N298" i="4" s="1"/>
  <c r="O298" i="4" s="1"/>
  <c r="J299" i="4"/>
  <c r="J300" i="4"/>
  <c r="J301" i="4"/>
  <c r="J302" i="4"/>
  <c r="J303" i="4"/>
  <c r="J304" i="4"/>
  <c r="J305" i="4"/>
  <c r="J306" i="4"/>
  <c r="M306" i="4" s="1"/>
  <c r="N306" i="4" s="1"/>
  <c r="O306" i="4" s="1"/>
  <c r="J307" i="4"/>
  <c r="J308" i="4"/>
  <c r="J309" i="4"/>
  <c r="J310" i="4"/>
  <c r="J311" i="4"/>
  <c r="J312" i="4"/>
  <c r="J313" i="4"/>
  <c r="J314" i="4"/>
  <c r="M314" i="4" s="1"/>
  <c r="N314" i="4" s="1"/>
  <c r="O314" i="4" s="1"/>
  <c r="J315" i="4"/>
  <c r="J316" i="4"/>
  <c r="J317" i="4"/>
  <c r="J318" i="4"/>
  <c r="J319" i="4"/>
  <c r="J320" i="4"/>
  <c r="J321" i="4"/>
  <c r="J322" i="4"/>
  <c r="M322" i="4" s="1"/>
  <c r="N322" i="4" s="1"/>
  <c r="O322" i="4" s="1"/>
  <c r="J323" i="4"/>
  <c r="J324" i="4"/>
  <c r="J325" i="4"/>
  <c r="J326" i="4"/>
  <c r="J327" i="4"/>
  <c r="J328" i="4"/>
  <c r="J329" i="4"/>
  <c r="J330" i="4"/>
  <c r="M330" i="4" s="1"/>
  <c r="N330" i="4" s="1"/>
  <c r="O330" i="4" s="1"/>
  <c r="J331" i="4"/>
  <c r="J332" i="4"/>
  <c r="J333" i="4"/>
  <c r="J334" i="4"/>
  <c r="J335" i="4"/>
  <c r="J336" i="4"/>
  <c r="J337" i="4"/>
  <c r="J338" i="4"/>
  <c r="M338" i="4" s="1"/>
  <c r="N338" i="4" s="1"/>
  <c r="O338" i="4" s="1"/>
  <c r="J339" i="4"/>
  <c r="J340" i="4"/>
  <c r="J341" i="4"/>
  <c r="M341" i="4" s="1"/>
  <c r="N341" i="4" s="1"/>
  <c r="O341" i="4" s="1"/>
  <c r="J342" i="4"/>
  <c r="J343" i="4"/>
  <c r="M343" i="4" s="1"/>
  <c r="N343" i="4" s="1"/>
  <c r="O343" i="4" s="1"/>
  <c r="J344" i="4"/>
  <c r="J345" i="4"/>
  <c r="J346" i="4"/>
  <c r="M346" i="4" s="1"/>
  <c r="N346" i="4" s="1"/>
  <c r="O346" i="4" s="1"/>
  <c r="J347" i="4"/>
  <c r="J348" i="4"/>
  <c r="J349" i="4"/>
  <c r="J350" i="4"/>
  <c r="J351" i="4"/>
  <c r="J352" i="4"/>
  <c r="J353" i="4"/>
  <c r="J354" i="4"/>
  <c r="M354" i="4" s="1"/>
  <c r="N354" i="4" s="1"/>
  <c r="O354" i="4" s="1"/>
  <c r="J355" i="4"/>
  <c r="J356" i="4"/>
  <c r="J357" i="4"/>
  <c r="J358" i="4"/>
  <c r="J359" i="4"/>
  <c r="J360" i="4"/>
  <c r="J361" i="4"/>
  <c r="J362" i="4"/>
  <c r="M362" i="4" s="1"/>
  <c r="N362" i="4" s="1"/>
  <c r="O362" i="4" s="1"/>
  <c r="J363" i="4"/>
  <c r="J364" i="4"/>
  <c r="J365" i="4"/>
  <c r="J366" i="4"/>
  <c r="J367" i="4"/>
  <c r="J368" i="4"/>
  <c r="J369" i="4"/>
  <c r="J370" i="4"/>
  <c r="M370" i="4" s="1"/>
  <c r="N370" i="4" s="1"/>
  <c r="O370" i="4" s="1"/>
  <c r="J371" i="4"/>
  <c r="J372" i="4"/>
  <c r="J373" i="4"/>
  <c r="J374" i="4"/>
  <c r="J375" i="4"/>
  <c r="J376" i="4"/>
  <c r="J377" i="4"/>
  <c r="J378" i="4"/>
  <c r="M378" i="4" s="1"/>
  <c r="N378" i="4" s="1"/>
  <c r="O378" i="4" s="1"/>
  <c r="J379" i="4"/>
  <c r="J380" i="4"/>
  <c r="J381" i="4"/>
  <c r="J382" i="4"/>
  <c r="J383" i="4"/>
  <c r="J384" i="4"/>
  <c r="J385" i="4"/>
  <c r="J386" i="4"/>
  <c r="M386" i="4" s="1"/>
  <c r="N386" i="4" s="1"/>
  <c r="O386" i="4" s="1"/>
  <c r="J387" i="4"/>
  <c r="J388" i="4"/>
  <c r="J389" i="4"/>
  <c r="J390" i="4"/>
  <c r="J391" i="4"/>
  <c r="J392" i="4"/>
  <c r="J393" i="4"/>
  <c r="J394" i="4"/>
  <c r="M394" i="4" s="1"/>
  <c r="N394" i="4" s="1"/>
  <c r="O394" i="4" s="1"/>
  <c r="J395" i="4"/>
  <c r="J396" i="4"/>
  <c r="J397" i="4"/>
  <c r="J398" i="4"/>
  <c r="J399" i="4"/>
  <c r="J400" i="4"/>
  <c r="J401" i="4"/>
  <c r="J402" i="4"/>
  <c r="M402" i="4" s="1"/>
  <c r="N402" i="4" s="1"/>
  <c r="O402" i="4" s="1"/>
  <c r="J403" i="4"/>
  <c r="J404" i="4"/>
  <c r="J405" i="4"/>
  <c r="J406" i="4"/>
  <c r="J407" i="4"/>
  <c r="J408" i="4"/>
  <c r="J409" i="4"/>
  <c r="J410" i="4"/>
  <c r="M410" i="4" s="1"/>
  <c r="N410" i="4" s="1"/>
  <c r="O410" i="4" s="1"/>
  <c r="J411" i="4"/>
  <c r="J412" i="4"/>
  <c r="J413" i="4"/>
  <c r="J414" i="4"/>
  <c r="J415" i="4"/>
  <c r="J416" i="4"/>
  <c r="J417" i="4"/>
  <c r="J418" i="4"/>
  <c r="M418" i="4" s="1"/>
  <c r="N418" i="4" s="1"/>
  <c r="O418" i="4" s="1"/>
  <c r="J419" i="4"/>
  <c r="J420" i="4"/>
  <c r="J421" i="4"/>
  <c r="J422" i="4"/>
  <c r="J423" i="4"/>
  <c r="J424" i="4"/>
  <c r="J425" i="4"/>
  <c r="J426" i="4"/>
  <c r="M426" i="4" s="1"/>
  <c r="N426" i="4" s="1"/>
  <c r="O426" i="4" s="1"/>
  <c r="J427" i="4"/>
  <c r="J428" i="4"/>
  <c r="J429" i="4"/>
  <c r="J430" i="4"/>
  <c r="J431" i="4"/>
  <c r="J432" i="4"/>
  <c r="J433" i="4"/>
  <c r="J434" i="4"/>
  <c r="M434" i="4" s="1"/>
  <c r="N434" i="4" s="1"/>
  <c r="O434" i="4" s="1"/>
  <c r="J435" i="4"/>
  <c r="J436" i="4"/>
  <c r="J437" i="4"/>
  <c r="J438" i="4"/>
  <c r="J439" i="4"/>
  <c r="J440" i="4"/>
  <c r="J441" i="4"/>
  <c r="J442" i="4"/>
  <c r="M442" i="4" s="1"/>
  <c r="N442" i="4" s="1"/>
  <c r="O442" i="4" s="1"/>
  <c r="J443" i="4"/>
  <c r="J444" i="4"/>
  <c r="J445" i="4"/>
  <c r="J446" i="4"/>
  <c r="J447" i="4"/>
  <c r="J448" i="4"/>
  <c r="J449" i="4"/>
  <c r="J450" i="4"/>
  <c r="M450" i="4" s="1"/>
  <c r="N450" i="4" s="1"/>
  <c r="O450" i="4" s="1"/>
  <c r="J451" i="4"/>
  <c r="J452" i="4"/>
  <c r="J453" i="4"/>
  <c r="J454" i="4"/>
  <c r="J455" i="4"/>
  <c r="J456" i="4"/>
  <c r="J457" i="4"/>
  <c r="J458" i="4"/>
  <c r="M458" i="4" s="1"/>
  <c r="N458" i="4" s="1"/>
  <c r="O458" i="4" s="1"/>
  <c r="J459" i="4"/>
  <c r="J460" i="4"/>
  <c r="J461" i="4"/>
  <c r="J462" i="4"/>
  <c r="J463" i="4"/>
  <c r="J464" i="4"/>
  <c r="J465" i="4"/>
  <c r="J466" i="4"/>
  <c r="M466" i="4" s="1"/>
  <c r="N466" i="4" s="1"/>
  <c r="O466" i="4" s="1"/>
  <c r="J467" i="4"/>
  <c r="J468" i="4"/>
  <c r="J469" i="4"/>
  <c r="J470" i="4"/>
  <c r="J471" i="4"/>
  <c r="J472" i="4"/>
  <c r="J473" i="4"/>
  <c r="J474" i="4"/>
  <c r="M474" i="4" s="1"/>
  <c r="N474" i="4" s="1"/>
  <c r="O474" i="4" s="1"/>
  <c r="J475" i="4"/>
  <c r="J476" i="4"/>
  <c r="J477" i="4"/>
  <c r="J478" i="4"/>
  <c r="J479" i="4"/>
  <c r="J480" i="4"/>
  <c r="J481" i="4"/>
  <c r="J482" i="4"/>
  <c r="M482" i="4" s="1"/>
  <c r="N482" i="4" s="1"/>
  <c r="O482" i="4" s="1"/>
  <c r="J483" i="4"/>
  <c r="J484" i="4"/>
  <c r="J485" i="4"/>
  <c r="J486" i="4"/>
  <c r="J487" i="4"/>
  <c r="J2" i="4"/>
  <c r="B8" i="4"/>
  <c r="M414" i="4" l="1"/>
  <c r="N414" i="4" s="1"/>
  <c r="O414" i="4" s="1"/>
  <c r="M238" i="4"/>
  <c r="N238" i="4" s="1"/>
  <c r="O238" i="4" s="1"/>
  <c r="M6" i="4"/>
  <c r="N6" i="4" s="1"/>
  <c r="O6" i="4" s="1"/>
  <c r="M477" i="4"/>
  <c r="N477" i="4" s="1"/>
  <c r="O477" i="4" s="1"/>
  <c r="M461" i="4"/>
  <c r="N461" i="4" s="1"/>
  <c r="O461" i="4" s="1"/>
  <c r="M445" i="4"/>
  <c r="N445" i="4" s="1"/>
  <c r="O445" i="4" s="1"/>
  <c r="M421" i="4"/>
  <c r="N421" i="4" s="1"/>
  <c r="O421" i="4" s="1"/>
  <c r="M405" i="4"/>
  <c r="N405" i="4" s="1"/>
  <c r="O405" i="4" s="1"/>
  <c r="M389" i="4"/>
  <c r="N389" i="4" s="1"/>
  <c r="O389" i="4" s="1"/>
  <c r="M365" i="4"/>
  <c r="N365" i="4" s="1"/>
  <c r="O365" i="4" s="1"/>
  <c r="M349" i="4"/>
  <c r="N349" i="4" s="1"/>
  <c r="O349" i="4" s="1"/>
  <c r="M325" i="4"/>
  <c r="N325" i="4" s="1"/>
  <c r="O325" i="4" s="1"/>
  <c r="M309" i="4"/>
  <c r="N309" i="4" s="1"/>
  <c r="O309" i="4" s="1"/>
  <c r="M293" i="4"/>
  <c r="N293" i="4" s="1"/>
  <c r="O293" i="4" s="1"/>
  <c r="M261" i="4"/>
  <c r="N261" i="4" s="1"/>
  <c r="O261" i="4" s="1"/>
  <c r="M245" i="4"/>
  <c r="N245" i="4" s="1"/>
  <c r="O245" i="4" s="1"/>
  <c r="M229" i="4"/>
  <c r="N229" i="4" s="1"/>
  <c r="O229" i="4" s="1"/>
  <c r="M213" i="4"/>
  <c r="N213" i="4" s="1"/>
  <c r="O213" i="4" s="1"/>
  <c r="M197" i="4"/>
  <c r="N197" i="4" s="1"/>
  <c r="O197" i="4" s="1"/>
  <c r="M173" i="4"/>
  <c r="N173" i="4" s="1"/>
  <c r="O173" i="4" s="1"/>
  <c r="M149" i="4"/>
  <c r="N149" i="4" s="1"/>
  <c r="O149" i="4" s="1"/>
  <c r="M133" i="4"/>
  <c r="N133" i="4" s="1"/>
  <c r="O133" i="4" s="1"/>
  <c r="M117" i="4"/>
  <c r="N117" i="4" s="1"/>
  <c r="O117" i="4" s="1"/>
  <c r="M101" i="4"/>
  <c r="N101" i="4" s="1"/>
  <c r="O101" i="4" s="1"/>
  <c r="M85" i="4"/>
  <c r="N85" i="4" s="1"/>
  <c r="O85" i="4" s="1"/>
  <c r="M77" i="4"/>
  <c r="N77" i="4" s="1"/>
  <c r="O77" i="4" s="1"/>
  <c r="M61" i="4"/>
  <c r="N61" i="4" s="1"/>
  <c r="O61" i="4" s="1"/>
  <c r="M45" i="4"/>
  <c r="N45" i="4" s="1"/>
  <c r="O45" i="4" s="1"/>
  <c r="M29" i="4"/>
  <c r="N29" i="4" s="1"/>
  <c r="O29" i="4" s="1"/>
  <c r="M13" i="4"/>
  <c r="N13" i="4" s="1"/>
  <c r="O13" i="4" s="1"/>
  <c r="M476" i="4"/>
  <c r="N476" i="4" s="1"/>
  <c r="O476" i="4" s="1"/>
  <c r="N249" i="4"/>
  <c r="O249" i="4" s="1"/>
  <c r="N153" i="4"/>
  <c r="O153" i="4" s="1"/>
  <c r="M222" i="4"/>
  <c r="N222" i="4" s="1"/>
  <c r="O222" i="4" s="1"/>
  <c r="M126" i="4"/>
  <c r="N126" i="4" s="1"/>
  <c r="O126" i="4" s="1"/>
  <c r="M484" i="4"/>
  <c r="N484" i="4" s="1"/>
  <c r="O484" i="4" s="1"/>
  <c r="M485" i="4"/>
  <c r="N485" i="4" s="1"/>
  <c r="O485" i="4" s="1"/>
  <c r="M469" i="4"/>
  <c r="N469" i="4" s="1"/>
  <c r="O469" i="4" s="1"/>
  <c r="M453" i="4"/>
  <c r="N453" i="4" s="1"/>
  <c r="O453" i="4" s="1"/>
  <c r="M437" i="4"/>
  <c r="N437" i="4" s="1"/>
  <c r="O437" i="4" s="1"/>
  <c r="M429" i="4"/>
  <c r="N429" i="4" s="1"/>
  <c r="O429" i="4" s="1"/>
  <c r="M413" i="4"/>
  <c r="N413" i="4" s="1"/>
  <c r="O413" i="4" s="1"/>
  <c r="M397" i="4"/>
  <c r="N397" i="4" s="1"/>
  <c r="O397" i="4" s="1"/>
  <c r="M381" i="4"/>
  <c r="N381" i="4" s="1"/>
  <c r="O381" i="4" s="1"/>
  <c r="M357" i="4"/>
  <c r="N357" i="4" s="1"/>
  <c r="O357" i="4" s="1"/>
  <c r="M333" i="4"/>
  <c r="N333" i="4" s="1"/>
  <c r="O333" i="4" s="1"/>
  <c r="M317" i="4"/>
  <c r="N317" i="4" s="1"/>
  <c r="O317" i="4" s="1"/>
  <c r="M301" i="4"/>
  <c r="N301" i="4" s="1"/>
  <c r="O301" i="4" s="1"/>
  <c r="M277" i="4"/>
  <c r="N277" i="4" s="1"/>
  <c r="O277" i="4" s="1"/>
  <c r="M269" i="4"/>
  <c r="N269" i="4" s="1"/>
  <c r="O269" i="4" s="1"/>
  <c r="M253" i="4"/>
  <c r="N253" i="4" s="1"/>
  <c r="O253" i="4" s="1"/>
  <c r="M237" i="4"/>
  <c r="N237" i="4" s="1"/>
  <c r="O237" i="4" s="1"/>
  <c r="M221" i="4"/>
  <c r="N221" i="4" s="1"/>
  <c r="O221" i="4" s="1"/>
  <c r="M205" i="4"/>
  <c r="N205" i="4" s="1"/>
  <c r="O205" i="4" s="1"/>
  <c r="M181" i="4"/>
  <c r="N181" i="4" s="1"/>
  <c r="O181" i="4" s="1"/>
  <c r="M157" i="4"/>
  <c r="N157" i="4" s="1"/>
  <c r="O157" i="4" s="1"/>
  <c r="M141" i="4"/>
  <c r="N141" i="4" s="1"/>
  <c r="O141" i="4" s="1"/>
  <c r="M125" i="4"/>
  <c r="N125" i="4" s="1"/>
  <c r="O125" i="4" s="1"/>
  <c r="M109" i="4"/>
  <c r="N109" i="4" s="1"/>
  <c r="O109" i="4" s="1"/>
  <c r="M93" i="4"/>
  <c r="N93" i="4" s="1"/>
  <c r="O93" i="4" s="1"/>
  <c r="M69" i="4"/>
  <c r="N69" i="4" s="1"/>
  <c r="O69" i="4" s="1"/>
  <c r="M53" i="4"/>
  <c r="N53" i="4" s="1"/>
  <c r="O53" i="4" s="1"/>
  <c r="M37" i="4"/>
  <c r="N37" i="4" s="1"/>
  <c r="O37" i="4" s="1"/>
  <c r="M21" i="4"/>
  <c r="N21" i="4" s="1"/>
  <c r="O21" i="4" s="1"/>
  <c r="M5" i="4"/>
  <c r="N5" i="4" s="1"/>
  <c r="O5" i="4" s="1"/>
  <c r="M487" i="4"/>
  <c r="N487" i="4" s="1"/>
  <c r="O487" i="4" s="1"/>
  <c r="M455" i="4"/>
  <c r="N455" i="4" s="1"/>
  <c r="O455" i="4" s="1"/>
  <c r="M447" i="4"/>
  <c r="N447" i="4" s="1"/>
  <c r="O447" i="4" s="1"/>
  <c r="M423" i="4"/>
  <c r="N423" i="4" s="1"/>
  <c r="O423" i="4" s="1"/>
  <c r="M391" i="4"/>
  <c r="N391" i="4" s="1"/>
  <c r="O391" i="4" s="1"/>
  <c r="M383" i="4"/>
  <c r="N383" i="4" s="1"/>
  <c r="O383" i="4" s="1"/>
  <c r="M359" i="4"/>
  <c r="N359" i="4" s="1"/>
  <c r="O359" i="4" s="1"/>
  <c r="M319" i="4"/>
  <c r="N319" i="4" s="1"/>
  <c r="O319" i="4" s="1"/>
  <c r="M311" i="4"/>
  <c r="N311" i="4" s="1"/>
  <c r="O311" i="4" s="1"/>
  <c r="M295" i="4"/>
  <c r="N295" i="4" s="1"/>
  <c r="O295" i="4" s="1"/>
  <c r="M271" i="4"/>
  <c r="N271" i="4" s="1"/>
  <c r="O271" i="4" s="1"/>
  <c r="M263" i="4"/>
  <c r="N263" i="4" s="1"/>
  <c r="O263" i="4" s="1"/>
  <c r="M247" i="4"/>
  <c r="N247" i="4" s="1"/>
  <c r="O247" i="4" s="1"/>
  <c r="M199" i="4"/>
  <c r="N199" i="4" s="1"/>
  <c r="O199" i="4" s="1"/>
  <c r="M175" i="4"/>
  <c r="N175" i="4" s="1"/>
  <c r="O175" i="4" s="1"/>
  <c r="M127" i="4"/>
  <c r="N127" i="4" s="1"/>
  <c r="O127" i="4" s="1"/>
  <c r="M111" i="4"/>
  <c r="N111" i="4" s="1"/>
  <c r="O111" i="4" s="1"/>
  <c r="M103" i="4"/>
  <c r="N103" i="4" s="1"/>
  <c r="O103" i="4" s="1"/>
  <c r="M79" i="4"/>
  <c r="N79" i="4" s="1"/>
  <c r="O79" i="4" s="1"/>
  <c r="M63" i="4"/>
  <c r="N63" i="4" s="1"/>
  <c r="O63" i="4" s="1"/>
  <c r="M39" i="4"/>
  <c r="N39" i="4" s="1"/>
  <c r="O39" i="4" s="1"/>
  <c r="M15" i="4"/>
  <c r="N15" i="4" s="1"/>
  <c r="O15" i="4" s="1"/>
  <c r="M7" i="4"/>
  <c r="N7" i="4" s="1"/>
  <c r="O7" i="4" s="1"/>
  <c r="M352" i="4"/>
  <c r="N352" i="4" s="1"/>
  <c r="O352" i="4" s="1"/>
  <c r="M248" i="4"/>
  <c r="N248" i="4" s="1"/>
  <c r="O248" i="4" s="1"/>
  <c r="M200" i="4"/>
  <c r="N200" i="4" s="1"/>
  <c r="O200" i="4" s="1"/>
  <c r="M152" i="4"/>
  <c r="N152" i="4" s="1"/>
  <c r="O152" i="4" s="1"/>
  <c r="M446" i="4"/>
  <c r="N446" i="4" s="1"/>
  <c r="O446" i="4" s="1"/>
  <c r="M438" i="4"/>
  <c r="N438" i="4" s="1"/>
  <c r="O438" i="4" s="1"/>
  <c r="M350" i="4"/>
  <c r="N350" i="4" s="1"/>
  <c r="O350" i="4" s="1"/>
  <c r="M334" i="4"/>
  <c r="N334" i="4" s="1"/>
  <c r="O334" i="4" s="1"/>
  <c r="M310" i="4"/>
  <c r="N310" i="4" s="1"/>
  <c r="O310" i="4" s="1"/>
  <c r="M262" i="4"/>
  <c r="N262" i="4" s="1"/>
  <c r="O262" i="4" s="1"/>
  <c r="M190" i="4"/>
  <c r="N190" i="4" s="1"/>
  <c r="O190" i="4" s="1"/>
  <c r="M166" i="4"/>
  <c r="N166" i="4" s="1"/>
  <c r="O166" i="4" s="1"/>
  <c r="M118" i="4"/>
  <c r="N118" i="4" s="1"/>
  <c r="O118" i="4" s="1"/>
  <c r="M102" i="4"/>
  <c r="N102" i="4" s="1"/>
  <c r="O102" i="4" s="1"/>
  <c r="M70" i="4"/>
  <c r="N70" i="4" s="1"/>
  <c r="O70" i="4" s="1"/>
  <c r="M54" i="4"/>
  <c r="N54" i="4" s="1"/>
  <c r="O54" i="4" s="1"/>
  <c r="M30" i="4"/>
  <c r="N30" i="4" s="1"/>
  <c r="O30" i="4" s="1"/>
  <c r="M483" i="4"/>
  <c r="N483" i="4" s="1"/>
  <c r="O483" i="4" s="1"/>
  <c r="M475" i="4"/>
  <c r="N475" i="4" s="1"/>
  <c r="O475" i="4" s="1"/>
  <c r="M467" i="4"/>
  <c r="N467" i="4" s="1"/>
  <c r="O467" i="4" s="1"/>
  <c r="M459" i="4"/>
  <c r="N459" i="4" s="1"/>
  <c r="O459" i="4" s="1"/>
  <c r="M451" i="4"/>
  <c r="N451" i="4" s="1"/>
  <c r="O451" i="4" s="1"/>
  <c r="M443" i="4"/>
  <c r="N443" i="4" s="1"/>
  <c r="O443" i="4" s="1"/>
  <c r="M435" i="4"/>
  <c r="N435" i="4" s="1"/>
  <c r="O435" i="4" s="1"/>
  <c r="M427" i="4"/>
  <c r="N427" i="4" s="1"/>
  <c r="O427" i="4" s="1"/>
  <c r="M419" i="4"/>
  <c r="N419" i="4" s="1"/>
  <c r="O419" i="4" s="1"/>
  <c r="M411" i="4"/>
  <c r="N411" i="4" s="1"/>
  <c r="O411" i="4" s="1"/>
  <c r="M403" i="4"/>
  <c r="N403" i="4" s="1"/>
  <c r="O403" i="4" s="1"/>
  <c r="M395" i="4"/>
  <c r="N395" i="4" s="1"/>
  <c r="O395" i="4" s="1"/>
  <c r="M387" i="4"/>
  <c r="N387" i="4" s="1"/>
  <c r="O387" i="4" s="1"/>
  <c r="M379" i="4"/>
  <c r="N379" i="4" s="1"/>
  <c r="O379" i="4" s="1"/>
  <c r="M371" i="4"/>
  <c r="N371" i="4" s="1"/>
  <c r="O371" i="4" s="1"/>
  <c r="M363" i="4"/>
  <c r="N363" i="4" s="1"/>
  <c r="O363" i="4" s="1"/>
  <c r="M355" i="4"/>
  <c r="N355" i="4" s="1"/>
  <c r="O355" i="4" s="1"/>
  <c r="M347" i="4"/>
  <c r="N347" i="4" s="1"/>
  <c r="O347" i="4" s="1"/>
  <c r="M339" i="4"/>
  <c r="N339" i="4" s="1"/>
  <c r="O339" i="4" s="1"/>
  <c r="M331" i="4"/>
  <c r="N331" i="4" s="1"/>
  <c r="O331" i="4" s="1"/>
  <c r="M323" i="4"/>
  <c r="N323" i="4" s="1"/>
  <c r="O323" i="4" s="1"/>
  <c r="M315" i="4"/>
  <c r="N315" i="4" s="1"/>
  <c r="O315" i="4" s="1"/>
  <c r="M307" i="4"/>
  <c r="N307" i="4" s="1"/>
  <c r="O307" i="4" s="1"/>
  <c r="M299" i="4"/>
  <c r="N299" i="4" s="1"/>
  <c r="O299" i="4" s="1"/>
  <c r="M291" i="4"/>
  <c r="N291" i="4" s="1"/>
  <c r="O291" i="4" s="1"/>
  <c r="M283" i="4"/>
  <c r="N283" i="4" s="1"/>
  <c r="O283" i="4" s="1"/>
  <c r="M275" i="4"/>
  <c r="N275" i="4" s="1"/>
  <c r="O275" i="4" s="1"/>
  <c r="M267" i="4"/>
  <c r="N267" i="4" s="1"/>
  <c r="O267" i="4" s="1"/>
  <c r="M259" i="4"/>
  <c r="N259" i="4" s="1"/>
  <c r="O259" i="4" s="1"/>
  <c r="M251" i="4"/>
  <c r="N251" i="4" s="1"/>
  <c r="O251" i="4" s="1"/>
  <c r="M243" i="4"/>
  <c r="N243" i="4" s="1"/>
  <c r="O243" i="4" s="1"/>
  <c r="M235" i="4"/>
  <c r="N235" i="4" s="1"/>
  <c r="O235" i="4" s="1"/>
  <c r="M227" i="4"/>
  <c r="N227" i="4" s="1"/>
  <c r="O227" i="4" s="1"/>
  <c r="M219" i="4"/>
  <c r="N219" i="4" s="1"/>
  <c r="O219" i="4" s="1"/>
  <c r="M211" i="4"/>
  <c r="N211" i="4" s="1"/>
  <c r="O211" i="4" s="1"/>
  <c r="M203" i="4"/>
  <c r="N203" i="4" s="1"/>
  <c r="O203" i="4" s="1"/>
  <c r="M195" i="4"/>
  <c r="N195" i="4" s="1"/>
  <c r="O195" i="4" s="1"/>
  <c r="M187" i="4"/>
  <c r="N187" i="4" s="1"/>
  <c r="O187" i="4" s="1"/>
  <c r="M179" i="4"/>
  <c r="N179" i="4" s="1"/>
  <c r="O179" i="4" s="1"/>
  <c r="M171" i="4"/>
  <c r="N171" i="4" s="1"/>
  <c r="O171" i="4" s="1"/>
  <c r="M163" i="4"/>
  <c r="N163" i="4" s="1"/>
  <c r="O163" i="4" s="1"/>
  <c r="M155" i="4"/>
  <c r="N155" i="4" s="1"/>
  <c r="O155" i="4" s="1"/>
  <c r="M147" i="4"/>
  <c r="N147" i="4" s="1"/>
  <c r="O147" i="4" s="1"/>
  <c r="M139" i="4"/>
  <c r="N139" i="4" s="1"/>
  <c r="O139" i="4" s="1"/>
  <c r="M131" i="4"/>
  <c r="N131" i="4" s="1"/>
  <c r="O131" i="4" s="1"/>
  <c r="M123" i="4"/>
  <c r="N123" i="4" s="1"/>
  <c r="O123" i="4" s="1"/>
  <c r="M115" i="4"/>
  <c r="N115" i="4" s="1"/>
  <c r="O115" i="4" s="1"/>
  <c r="M107" i="4"/>
  <c r="N107" i="4" s="1"/>
  <c r="O107" i="4" s="1"/>
  <c r="M99" i="4"/>
  <c r="N99" i="4" s="1"/>
  <c r="O99" i="4" s="1"/>
  <c r="M91" i="4"/>
  <c r="N91" i="4" s="1"/>
  <c r="O91" i="4" s="1"/>
  <c r="M83" i="4"/>
  <c r="N83" i="4" s="1"/>
  <c r="O83" i="4" s="1"/>
  <c r="M75" i="4"/>
  <c r="N75" i="4" s="1"/>
  <c r="O75" i="4" s="1"/>
  <c r="M67" i="4"/>
  <c r="N67" i="4" s="1"/>
  <c r="O67" i="4" s="1"/>
  <c r="M59" i="4"/>
  <c r="N59" i="4" s="1"/>
  <c r="O59" i="4" s="1"/>
  <c r="M51" i="4"/>
  <c r="N51" i="4" s="1"/>
  <c r="O51" i="4" s="1"/>
  <c r="M43" i="4"/>
  <c r="N43" i="4" s="1"/>
  <c r="O43" i="4" s="1"/>
  <c r="M35" i="4"/>
  <c r="N35" i="4" s="1"/>
  <c r="O35" i="4" s="1"/>
  <c r="M19" i="4"/>
  <c r="N19" i="4" s="1"/>
  <c r="O19" i="4" s="1"/>
  <c r="M11" i="4"/>
  <c r="N11" i="4" s="1"/>
  <c r="O11" i="4" s="1"/>
  <c r="M3" i="4"/>
  <c r="N3" i="4" s="1"/>
  <c r="O3" i="4" s="1"/>
  <c r="M465" i="4"/>
  <c r="N465" i="4" s="1"/>
  <c r="O465" i="4" s="1"/>
  <c r="M457" i="4"/>
  <c r="N457" i="4" s="1"/>
  <c r="O457" i="4" s="1"/>
  <c r="M425" i="4"/>
  <c r="N425" i="4" s="1"/>
  <c r="O425" i="4" s="1"/>
  <c r="M401" i="4"/>
  <c r="N401" i="4" s="1"/>
  <c r="O401" i="4" s="1"/>
  <c r="M393" i="4"/>
  <c r="N393" i="4" s="1"/>
  <c r="O393" i="4" s="1"/>
  <c r="M361" i="4"/>
  <c r="N361" i="4" s="1"/>
  <c r="O361" i="4" s="1"/>
  <c r="M353" i="4"/>
  <c r="N353" i="4" s="1"/>
  <c r="O353" i="4" s="1"/>
  <c r="M329" i="4"/>
  <c r="N329" i="4" s="1"/>
  <c r="O329" i="4" s="1"/>
  <c r="M321" i="4"/>
  <c r="N321" i="4" s="1"/>
  <c r="O321" i="4" s="1"/>
  <c r="M273" i="4"/>
  <c r="N273" i="4" s="1"/>
  <c r="O273" i="4" s="1"/>
  <c r="M257" i="4"/>
  <c r="N257" i="4" s="1"/>
  <c r="O257" i="4" s="1"/>
  <c r="M225" i="4"/>
  <c r="N225" i="4" s="1"/>
  <c r="O225" i="4" s="1"/>
  <c r="M209" i="4"/>
  <c r="N209" i="4" s="1"/>
  <c r="O209" i="4" s="1"/>
  <c r="M201" i="4"/>
  <c r="N201" i="4" s="1"/>
  <c r="O201" i="4" s="1"/>
  <c r="M185" i="4"/>
  <c r="N185" i="4" s="1"/>
  <c r="O185" i="4" s="1"/>
  <c r="M161" i="4"/>
  <c r="N161" i="4" s="1"/>
  <c r="O161" i="4" s="1"/>
  <c r="M137" i="4"/>
  <c r="N137" i="4" s="1"/>
  <c r="O137" i="4" s="1"/>
  <c r="M89" i="4"/>
  <c r="N89" i="4" s="1"/>
  <c r="O89" i="4" s="1"/>
  <c r="M65" i="4"/>
  <c r="N65" i="4" s="1"/>
  <c r="O65" i="4" s="1"/>
  <c r="M17" i="4"/>
  <c r="N17" i="4" s="1"/>
  <c r="O17" i="4" s="1"/>
  <c r="M2" i="4"/>
  <c r="N2" i="4" s="1"/>
  <c r="O2" i="4" s="1"/>
  <c r="M480" i="4"/>
  <c r="N480" i="4" s="1"/>
  <c r="O480" i="4" s="1"/>
  <c r="M472" i="4"/>
  <c r="N472" i="4" s="1"/>
  <c r="O472" i="4" s="1"/>
  <c r="M448" i="4"/>
  <c r="N448" i="4" s="1"/>
  <c r="O448" i="4" s="1"/>
  <c r="M440" i="4"/>
  <c r="N440" i="4" s="1"/>
  <c r="O440" i="4" s="1"/>
  <c r="M408" i="4"/>
  <c r="N408" i="4" s="1"/>
  <c r="O408" i="4" s="1"/>
  <c r="M376" i="4"/>
  <c r="N376" i="4" s="1"/>
  <c r="O376" i="4" s="1"/>
  <c r="M344" i="4"/>
  <c r="N344" i="4" s="1"/>
  <c r="O344" i="4" s="1"/>
  <c r="M336" i="4"/>
  <c r="N336" i="4" s="1"/>
  <c r="O336" i="4" s="1"/>
  <c r="M312" i="4"/>
  <c r="N312" i="4" s="1"/>
  <c r="O312" i="4" s="1"/>
  <c r="M280" i="4"/>
  <c r="N280" i="4" s="1"/>
  <c r="O280" i="4" s="1"/>
  <c r="M264" i="4"/>
  <c r="N264" i="4" s="1"/>
  <c r="O264" i="4" s="1"/>
  <c r="M240" i="4"/>
  <c r="N240" i="4" s="1"/>
  <c r="O240" i="4" s="1"/>
  <c r="M216" i="4"/>
  <c r="N216" i="4" s="1"/>
  <c r="O216" i="4" s="1"/>
  <c r="M192" i="4"/>
  <c r="N192" i="4" s="1"/>
  <c r="O192" i="4" s="1"/>
  <c r="M144" i="4"/>
  <c r="N144" i="4" s="1"/>
  <c r="O144" i="4" s="1"/>
  <c r="M120" i="4"/>
  <c r="N120" i="4" s="1"/>
  <c r="O120" i="4" s="1"/>
  <c r="M72" i="4"/>
  <c r="N72" i="4" s="1"/>
  <c r="O72" i="4" s="1"/>
  <c r="M56" i="4"/>
  <c r="N56" i="4" s="1"/>
  <c r="O56" i="4" s="1"/>
  <c r="M24" i="4"/>
  <c r="N24" i="4" s="1"/>
  <c r="O24" i="4" s="1"/>
  <c r="M8" i="4"/>
  <c r="N8" i="4" s="1"/>
  <c r="O8" i="4" s="1"/>
  <c r="M462" i="4"/>
  <c r="N462" i="4" s="1"/>
  <c r="O462" i="4" s="1"/>
  <c r="M430" i="4"/>
  <c r="N430" i="4" s="1"/>
  <c r="O430" i="4" s="1"/>
  <c r="M398" i="4"/>
  <c r="N398" i="4" s="1"/>
  <c r="O398" i="4" s="1"/>
  <c r="M366" i="4"/>
  <c r="N366" i="4" s="1"/>
  <c r="O366" i="4" s="1"/>
  <c r="M326" i="4"/>
  <c r="N326" i="4" s="1"/>
  <c r="O326" i="4" s="1"/>
  <c r="M302" i="4"/>
  <c r="N302" i="4" s="1"/>
  <c r="O302" i="4" s="1"/>
  <c r="M254" i="4"/>
  <c r="N254" i="4" s="1"/>
  <c r="O254" i="4" s="1"/>
  <c r="M230" i="4"/>
  <c r="N230" i="4" s="1"/>
  <c r="O230" i="4" s="1"/>
  <c r="M182" i="4"/>
  <c r="N182" i="4" s="1"/>
  <c r="O182" i="4" s="1"/>
  <c r="M134" i="4"/>
  <c r="N134" i="4" s="1"/>
  <c r="O134" i="4" s="1"/>
  <c r="M94" i="4"/>
  <c r="N94" i="4" s="1"/>
  <c r="O94" i="4" s="1"/>
  <c r="M46" i="4"/>
  <c r="N46" i="4" s="1"/>
  <c r="O46" i="4" s="1"/>
  <c r="M481" i="4"/>
  <c r="N481" i="4" s="1"/>
  <c r="O481" i="4" s="1"/>
  <c r="M473" i="4"/>
  <c r="N473" i="4" s="1"/>
  <c r="O473" i="4" s="1"/>
  <c r="M449" i="4"/>
  <c r="N449" i="4" s="1"/>
  <c r="O449" i="4" s="1"/>
  <c r="M441" i="4"/>
  <c r="N441" i="4" s="1"/>
  <c r="O441" i="4" s="1"/>
  <c r="M417" i="4"/>
  <c r="N417" i="4" s="1"/>
  <c r="O417" i="4" s="1"/>
  <c r="M409" i="4"/>
  <c r="N409" i="4" s="1"/>
  <c r="O409" i="4" s="1"/>
  <c r="M385" i="4"/>
  <c r="N385" i="4" s="1"/>
  <c r="O385" i="4" s="1"/>
  <c r="M377" i="4"/>
  <c r="N377" i="4" s="1"/>
  <c r="O377" i="4" s="1"/>
  <c r="M345" i="4"/>
  <c r="N345" i="4" s="1"/>
  <c r="O345" i="4" s="1"/>
  <c r="M337" i="4"/>
  <c r="N337" i="4" s="1"/>
  <c r="O337" i="4" s="1"/>
  <c r="M313" i="4"/>
  <c r="N313" i="4" s="1"/>
  <c r="O313" i="4" s="1"/>
  <c r="M289" i="4"/>
  <c r="N289" i="4" s="1"/>
  <c r="O289" i="4" s="1"/>
  <c r="M281" i="4"/>
  <c r="N281" i="4" s="1"/>
  <c r="O281" i="4" s="1"/>
  <c r="M265" i="4"/>
  <c r="N265" i="4" s="1"/>
  <c r="O265" i="4" s="1"/>
  <c r="M217" i="4"/>
  <c r="N217" i="4" s="1"/>
  <c r="O217" i="4" s="1"/>
  <c r="M193" i="4"/>
  <c r="N193" i="4" s="1"/>
  <c r="O193" i="4" s="1"/>
  <c r="M145" i="4"/>
  <c r="N145" i="4" s="1"/>
  <c r="O145" i="4" s="1"/>
  <c r="M129" i="4"/>
  <c r="N129" i="4" s="1"/>
  <c r="O129" i="4" s="1"/>
  <c r="M121" i="4"/>
  <c r="N121" i="4" s="1"/>
  <c r="O121" i="4" s="1"/>
  <c r="M97" i="4"/>
  <c r="N97" i="4" s="1"/>
  <c r="O97" i="4" s="1"/>
  <c r="M81" i="4"/>
  <c r="N81" i="4" s="1"/>
  <c r="O81" i="4" s="1"/>
  <c r="M73" i="4"/>
  <c r="N73" i="4" s="1"/>
  <c r="O73" i="4" s="1"/>
  <c r="M57" i="4"/>
  <c r="N57" i="4" s="1"/>
  <c r="O57" i="4" s="1"/>
  <c r="M33" i="4"/>
  <c r="N33" i="4" s="1"/>
  <c r="O33" i="4" s="1"/>
  <c r="M25" i="4"/>
  <c r="N25" i="4" s="1"/>
  <c r="O25" i="4" s="1"/>
  <c r="M9" i="4"/>
  <c r="N9" i="4" s="1"/>
  <c r="O9" i="4" s="1"/>
  <c r="M463" i="4"/>
  <c r="N463" i="4" s="1"/>
  <c r="O463" i="4" s="1"/>
  <c r="M431" i="4"/>
  <c r="N431" i="4" s="1"/>
  <c r="O431" i="4" s="1"/>
  <c r="M399" i="4"/>
  <c r="N399" i="4" s="1"/>
  <c r="O399" i="4" s="1"/>
  <c r="M367" i="4"/>
  <c r="N367" i="4" s="1"/>
  <c r="O367" i="4" s="1"/>
  <c r="M327" i="4"/>
  <c r="N327" i="4" s="1"/>
  <c r="O327" i="4" s="1"/>
  <c r="M303" i="4"/>
  <c r="N303" i="4" s="1"/>
  <c r="O303" i="4" s="1"/>
  <c r="M255" i="4"/>
  <c r="N255" i="4" s="1"/>
  <c r="O255" i="4" s="1"/>
  <c r="M231" i="4"/>
  <c r="N231" i="4" s="1"/>
  <c r="O231" i="4" s="1"/>
  <c r="M207" i="4"/>
  <c r="N207" i="4" s="1"/>
  <c r="O207" i="4" s="1"/>
  <c r="M183" i="4"/>
  <c r="N183" i="4" s="1"/>
  <c r="O183" i="4" s="1"/>
  <c r="M135" i="4"/>
  <c r="N135" i="4" s="1"/>
  <c r="O135" i="4" s="1"/>
  <c r="M47" i="4"/>
  <c r="N47" i="4" s="1"/>
  <c r="O47" i="4" s="1"/>
  <c r="M479" i="4"/>
  <c r="N479" i="4" s="1"/>
  <c r="O479" i="4" s="1"/>
  <c r="M471" i="4"/>
  <c r="N471" i="4" s="1"/>
  <c r="O471" i="4" s="1"/>
  <c r="M439" i="4"/>
  <c r="N439" i="4" s="1"/>
  <c r="O439" i="4" s="1"/>
  <c r="M407" i="4"/>
  <c r="N407" i="4" s="1"/>
  <c r="O407" i="4" s="1"/>
  <c r="M375" i="4"/>
  <c r="N375" i="4" s="1"/>
  <c r="O375" i="4" s="1"/>
  <c r="M335" i="4"/>
  <c r="N335" i="4" s="1"/>
  <c r="O335" i="4" s="1"/>
  <c r="M239" i="4"/>
  <c r="N239" i="4" s="1"/>
  <c r="O239" i="4" s="1"/>
  <c r="M191" i="4"/>
  <c r="N191" i="4" s="1"/>
  <c r="O191" i="4" s="1"/>
  <c r="M167" i="4"/>
  <c r="N167" i="4" s="1"/>
  <c r="O167" i="4" s="1"/>
  <c r="M143" i="4"/>
  <c r="N143" i="4" s="1"/>
  <c r="O143" i="4" s="1"/>
  <c r="M119" i="4"/>
  <c r="N119" i="4" s="1"/>
  <c r="O119" i="4" s="1"/>
  <c r="M71" i="4"/>
  <c r="N71" i="4" s="1"/>
  <c r="O71" i="4" s="1"/>
  <c r="M433" i="4"/>
  <c r="N433" i="4" s="1"/>
  <c r="O433" i="4" s="1"/>
  <c r="M369" i="4"/>
  <c r="N369" i="4" s="1"/>
  <c r="O369" i="4" s="1"/>
  <c r="M305" i="4"/>
  <c r="N305" i="4" s="1"/>
  <c r="O305" i="4" s="1"/>
  <c r="M297" i="4"/>
  <c r="N297" i="4" s="1"/>
  <c r="O297" i="4" s="1"/>
  <c r="M241" i="4"/>
  <c r="N241" i="4" s="1"/>
  <c r="O241" i="4" s="1"/>
  <c r="M233" i="4"/>
  <c r="N233" i="4" s="1"/>
  <c r="O233" i="4" s="1"/>
  <c r="M177" i="4"/>
  <c r="N177" i="4" s="1"/>
  <c r="O177" i="4" s="1"/>
  <c r="M169" i="4"/>
  <c r="N169" i="4" s="1"/>
  <c r="O169" i="4" s="1"/>
  <c r="M113" i="4"/>
  <c r="N113" i="4" s="1"/>
  <c r="O113" i="4" s="1"/>
  <c r="M105" i="4"/>
  <c r="N105" i="4" s="1"/>
  <c r="O105" i="4" s="1"/>
  <c r="M49" i="4"/>
  <c r="N49" i="4" s="1"/>
  <c r="O49" i="4" s="1"/>
  <c r="M41" i="4"/>
  <c r="N41" i="4" s="1"/>
  <c r="O41" i="4" s="1"/>
  <c r="M424" i="4"/>
  <c r="N424" i="4" s="1"/>
  <c r="O424" i="4" s="1"/>
  <c r="M360" i="4"/>
  <c r="N360" i="4" s="1"/>
  <c r="O360" i="4" s="1"/>
  <c r="M296" i="4"/>
  <c r="N296" i="4" s="1"/>
  <c r="O296" i="4" s="1"/>
  <c r="M288" i="4"/>
  <c r="N288" i="4" s="1"/>
  <c r="O288" i="4" s="1"/>
  <c r="M232" i="4"/>
  <c r="N232" i="4" s="1"/>
  <c r="O232" i="4" s="1"/>
  <c r="M224" i="4"/>
  <c r="N224" i="4" s="1"/>
  <c r="O224" i="4" s="1"/>
  <c r="M168" i="4"/>
  <c r="N168" i="4" s="1"/>
  <c r="O168" i="4" s="1"/>
  <c r="M160" i="4"/>
  <c r="N160" i="4" s="1"/>
  <c r="O160" i="4" s="1"/>
  <c r="M104" i="4"/>
  <c r="N104" i="4" s="1"/>
  <c r="O104" i="4" s="1"/>
  <c r="M96" i="4"/>
  <c r="N96" i="4" s="1"/>
  <c r="O96" i="4" s="1"/>
  <c r="M40" i="4"/>
  <c r="N40" i="4" s="1"/>
  <c r="O40" i="4" s="1"/>
  <c r="M32" i="4"/>
  <c r="N32" i="4" s="1"/>
  <c r="O32" i="4" s="1"/>
  <c r="M415" i="4"/>
  <c r="N415" i="4" s="1"/>
  <c r="O415" i="4" s="1"/>
  <c r="M351" i="4"/>
  <c r="N351" i="4" s="1"/>
  <c r="O351" i="4" s="1"/>
  <c r="M287" i="4"/>
  <c r="N287" i="4" s="1"/>
  <c r="O287" i="4" s="1"/>
  <c r="M279" i="4"/>
  <c r="N279" i="4" s="1"/>
  <c r="O279" i="4" s="1"/>
  <c r="M223" i="4"/>
  <c r="N223" i="4" s="1"/>
  <c r="O223" i="4" s="1"/>
  <c r="M215" i="4"/>
  <c r="N215" i="4" s="1"/>
  <c r="O215" i="4" s="1"/>
  <c r="M159" i="4"/>
  <c r="N159" i="4" s="1"/>
  <c r="O159" i="4" s="1"/>
  <c r="M151" i="4"/>
  <c r="N151" i="4" s="1"/>
  <c r="O151" i="4" s="1"/>
  <c r="M95" i="4"/>
  <c r="N95" i="4" s="1"/>
  <c r="O95" i="4" s="1"/>
  <c r="M87" i="4"/>
  <c r="N87" i="4" s="1"/>
  <c r="O87" i="4" s="1"/>
  <c r="M31" i="4"/>
  <c r="N31" i="4" s="1"/>
  <c r="O31" i="4" s="1"/>
  <c r="M23" i="4"/>
  <c r="N23" i="4" s="1"/>
  <c r="O23" i="4" s="1"/>
  <c r="M486" i="4"/>
  <c r="N486" i="4" s="1"/>
  <c r="O486" i="4" s="1"/>
  <c r="M478" i="4"/>
  <c r="N478" i="4" s="1"/>
  <c r="O478" i="4" s="1"/>
  <c r="M470" i="4"/>
  <c r="N470" i="4" s="1"/>
  <c r="O470" i="4" s="1"/>
  <c r="M406" i="4"/>
  <c r="N406" i="4" s="1"/>
  <c r="O406" i="4" s="1"/>
  <c r="M342" i="4"/>
  <c r="N342" i="4" s="1"/>
  <c r="O342" i="4" s="1"/>
  <c r="M278" i="4"/>
  <c r="N278" i="4" s="1"/>
  <c r="O278" i="4" s="1"/>
  <c r="M270" i="4"/>
  <c r="N270" i="4" s="1"/>
  <c r="O270" i="4" s="1"/>
  <c r="M214" i="4"/>
  <c r="N214" i="4" s="1"/>
  <c r="O214" i="4" s="1"/>
  <c r="M206" i="4"/>
  <c r="N206" i="4" s="1"/>
  <c r="O206" i="4" s="1"/>
  <c r="M150" i="4"/>
  <c r="N150" i="4" s="1"/>
  <c r="O150" i="4" s="1"/>
  <c r="M142" i="4"/>
  <c r="N142" i="4" s="1"/>
  <c r="O142" i="4" s="1"/>
  <c r="M86" i="4"/>
  <c r="N86" i="4" s="1"/>
  <c r="O86" i="4" s="1"/>
  <c r="M78" i="4"/>
  <c r="N78" i="4" s="1"/>
  <c r="O78" i="4" s="1"/>
  <c r="M22" i="4"/>
  <c r="N22" i="4" s="1"/>
  <c r="O22" i="4" s="1"/>
  <c r="M14" i="4"/>
  <c r="N14" i="4" s="1"/>
  <c r="O14" i="4" s="1"/>
  <c r="M468" i="4"/>
  <c r="N468" i="4" s="1"/>
  <c r="O468" i="4" s="1"/>
  <c r="M460" i="4"/>
  <c r="N460" i="4" s="1"/>
  <c r="O460" i="4" s="1"/>
  <c r="M452" i="4"/>
  <c r="N452" i="4" s="1"/>
  <c r="O452" i="4" s="1"/>
  <c r="M444" i="4"/>
  <c r="N444" i="4" s="1"/>
  <c r="O444" i="4" s="1"/>
  <c r="M436" i="4"/>
  <c r="N436" i="4" s="1"/>
  <c r="O436" i="4" s="1"/>
  <c r="M428" i="4"/>
  <c r="N428" i="4" s="1"/>
  <c r="O428" i="4" s="1"/>
  <c r="M420" i="4"/>
  <c r="N420" i="4" s="1"/>
  <c r="O420" i="4" s="1"/>
  <c r="M412" i="4"/>
  <c r="N412" i="4" s="1"/>
  <c r="O412" i="4" s="1"/>
  <c r="M404" i="4"/>
  <c r="N404" i="4" s="1"/>
  <c r="O404" i="4" s="1"/>
  <c r="M396" i="4"/>
  <c r="N396" i="4" s="1"/>
  <c r="O396" i="4" s="1"/>
  <c r="M388" i="4"/>
  <c r="N388" i="4" s="1"/>
  <c r="O388" i="4" s="1"/>
  <c r="M380" i="4"/>
  <c r="N380" i="4" s="1"/>
  <c r="O380" i="4" s="1"/>
  <c r="M372" i="4"/>
  <c r="N372" i="4" s="1"/>
  <c r="O372" i="4" s="1"/>
  <c r="M364" i="4"/>
  <c r="N364" i="4" s="1"/>
  <c r="O364" i="4" s="1"/>
  <c r="M356" i="4"/>
  <c r="N356" i="4" s="1"/>
  <c r="O356" i="4" s="1"/>
  <c r="M348" i="4"/>
  <c r="N348" i="4" s="1"/>
  <c r="O348" i="4" s="1"/>
  <c r="M340" i="4"/>
  <c r="N340" i="4" s="1"/>
  <c r="O340" i="4" s="1"/>
  <c r="M332" i="4"/>
  <c r="N332" i="4" s="1"/>
  <c r="O332" i="4" s="1"/>
  <c r="M324" i="4"/>
  <c r="N324" i="4" s="1"/>
  <c r="O324" i="4" s="1"/>
  <c r="M316" i="4"/>
  <c r="N316" i="4" s="1"/>
  <c r="O316" i="4" s="1"/>
  <c r="M308" i="4"/>
  <c r="N308" i="4" s="1"/>
  <c r="O308" i="4" s="1"/>
  <c r="M300" i="4"/>
  <c r="N300" i="4" s="1"/>
  <c r="O300" i="4" s="1"/>
  <c r="M292" i="4"/>
  <c r="N292" i="4" s="1"/>
  <c r="O292" i="4" s="1"/>
  <c r="M284" i="4"/>
  <c r="N284" i="4" s="1"/>
  <c r="O284" i="4" s="1"/>
  <c r="M276" i="4"/>
  <c r="N276" i="4" s="1"/>
  <c r="O276" i="4" s="1"/>
  <c r="M268" i="4"/>
  <c r="N268" i="4" s="1"/>
  <c r="O268" i="4" s="1"/>
  <c r="M260" i="4"/>
  <c r="N260" i="4" s="1"/>
  <c r="O260" i="4" s="1"/>
  <c r="M252" i="4"/>
  <c r="N252" i="4" s="1"/>
  <c r="O252" i="4" s="1"/>
  <c r="M244" i="4"/>
  <c r="N244" i="4" s="1"/>
  <c r="O244" i="4" s="1"/>
  <c r="M236" i="4"/>
  <c r="N236" i="4" s="1"/>
  <c r="O236" i="4" s="1"/>
  <c r="M228" i="4"/>
  <c r="N228" i="4" s="1"/>
  <c r="O228" i="4" s="1"/>
  <c r="M220" i="4"/>
  <c r="N220" i="4" s="1"/>
  <c r="O220" i="4" s="1"/>
  <c r="M212" i="4"/>
  <c r="N212" i="4" s="1"/>
  <c r="O212" i="4" s="1"/>
  <c r="M204" i="4"/>
  <c r="N204" i="4" s="1"/>
  <c r="O204" i="4" s="1"/>
  <c r="M196" i="4"/>
  <c r="N196" i="4" s="1"/>
  <c r="O196" i="4" s="1"/>
  <c r="M188" i="4"/>
  <c r="N188" i="4" s="1"/>
  <c r="O188" i="4" s="1"/>
  <c r="M180" i="4"/>
  <c r="N180" i="4" s="1"/>
  <c r="O180" i="4" s="1"/>
  <c r="M172" i="4"/>
  <c r="N172" i="4" s="1"/>
  <c r="O172" i="4" s="1"/>
  <c r="M164" i="4"/>
  <c r="N164" i="4" s="1"/>
  <c r="O164" i="4" s="1"/>
  <c r="M156" i="4"/>
  <c r="N156" i="4" s="1"/>
  <c r="O156" i="4" s="1"/>
  <c r="M148" i="4"/>
  <c r="N148" i="4" s="1"/>
  <c r="O148" i="4" s="1"/>
  <c r="M140" i="4"/>
  <c r="N140" i="4" s="1"/>
  <c r="O140" i="4" s="1"/>
  <c r="M132" i="4"/>
  <c r="N132" i="4" s="1"/>
  <c r="O132" i="4" s="1"/>
  <c r="M124" i="4"/>
  <c r="N124" i="4" s="1"/>
  <c r="O124" i="4" s="1"/>
  <c r="M116" i="4"/>
  <c r="N116" i="4" s="1"/>
  <c r="O116" i="4" s="1"/>
  <c r="M108" i="4"/>
  <c r="N108" i="4" s="1"/>
  <c r="O108" i="4" s="1"/>
  <c r="M100" i="4"/>
  <c r="N100" i="4" s="1"/>
  <c r="O100" i="4" s="1"/>
  <c r="M92" i="4"/>
  <c r="N92" i="4" s="1"/>
  <c r="O92" i="4" s="1"/>
  <c r="M84" i="4"/>
  <c r="N84" i="4" s="1"/>
  <c r="O84" i="4" s="1"/>
  <c r="M76" i="4"/>
  <c r="N76" i="4" s="1"/>
  <c r="O76" i="4" s="1"/>
  <c r="M68" i="4"/>
  <c r="N68" i="4" s="1"/>
  <c r="O68" i="4" s="1"/>
  <c r="M60" i="4"/>
  <c r="N60" i="4" s="1"/>
  <c r="O60" i="4" s="1"/>
  <c r="M52" i="4"/>
  <c r="N52" i="4" s="1"/>
  <c r="O52" i="4" s="1"/>
  <c r="M44" i="4"/>
  <c r="N44" i="4" s="1"/>
  <c r="O44" i="4" s="1"/>
  <c r="M36" i="4"/>
  <c r="N36" i="4" s="1"/>
  <c r="O36" i="4" s="1"/>
  <c r="M28" i="4"/>
  <c r="N28" i="4" s="1"/>
  <c r="O28" i="4" s="1"/>
  <c r="M20" i="4"/>
  <c r="N20" i="4" s="1"/>
  <c r="O20" i="4" s="1"/>
  <c r="M12" i="4"/>
  <c r="N12" i="4" s="1"/>
  <c r="O12" i="4" s="1"/>
  <c r="M4" i="4"/>
  <c r="N4" i="4" s="1"/>
  <c r="O4" i="4" s="1"/>
  <c r="B15" i="4" l="1"/>
  <c r="B16" i="4"/>
  <c r="S2" i="4" a="1"/>
  <c r="B11" i="4"/>
  <c r="B12" i="4"/>
  <c r="B13" i="4"/>
  <c r="B14" i="4"/>
  <c r="Y4" i="4" l="1"/>
  <c r="Y12" i="4"/>
  <c r="Y20" i="4"/>
  <c r="Z20" i="4" s="1"/>
  <c r="Y5" i="4"/>
  <c r="Z5" i="4" s="1"/>
  <c r="Y13" i="4"/>
  <c r="Z13" i="4" s="1"/>
  <c r="Y21" i="4"/>
  <c r="Z21" i="4" s="1"/>
  <c r="Y6" i="4"/>
  <c r="Z6" i="4" s="1"/>
  <c r="Y14" i="4"/>
  <c r="Z14" i="4" s="1"/>
  <c r="Y22" i="4"/>
  <c r="Y7" i="4"/>
  <c r="Y15" i="4"/>
  <c r="Y23" i="4"/>
  <c r="Z23" i="4" s="1"/>
  <c r="Y8" i="4"/>
  <c r="Z8" i="4" s="1"/>
  <c r="Y16" i="4"/>
  <c r="Z16" i="4" s="1"/>
  <c r="Y24" i="4"/>
  <c r="Z24" i="4" s="1"/>
  <c r="Y9" i="4"/>
  <c r="Z9" i="4" s="1"/>
  <c r="Y17" i="4"/>
  <c r="Y19" i="4"/>
  <c r="Y11" i="4"/>
  <c r="Y25" i="4"/>
  <c r="Y3" i="4"/>
  <c r="Y18" i="4"/>
  <c r="Z18" i="4" s="1"/>
  <c r="Y10" i="4"/>
  <c r="Y2" i="4"/>
  <c r="S2" i="4"/>
  <c r="T2" i="4" s="1"/>
  <c r="T4" i="4"/>
  <c r="T12" i="4"/>
  <c r="T20" i="4"/>
  <c r="T5" i="4"/>
  <c r="T13" i="4"/>
  <c r="T21" i="4"/>
  <c r="T6" i="4"/>
  <c r="T14" i="4"/>
  <c r="T22" i="4"/>
  <c r="T7" i="4"/>
  <c r="T15" i="4"/>
  <c r="T23" i="4"/>
  <c r="T8" i="4"/>
  <c r="T16" i="4"/>
  <c r="T24" i="4"/>
  <c r="T9" i="4"/>
  <c r="T17" i="4"/>
  <c r="T25" i="4"/>
  <c r="T10" i="4"/>
  <c r="T18" i="4"/>
  <c r="T3" i="4"/>
  <c r="T11" i="4"/>
  <c r="T19" i="4"/>
  <c r="T26" i="4"/>
  <c r="Z15" i="4" l="1"/>
  <c r="Z19" i="4"/>
  <c r="Z7" i="4"/>
  <c r="Z12" i="4"/>
  <c r="Z10" i="4"/>
  <c r="Z3" i="4"/>
  <c r="Z25" i="4"/>
  <c r="Z11" i="4"/>
  <c r="U26" i="4"/>
  <c r="U7" i="4"/>
  <c r="U25" i="4"/>
  <c r="U12" i="4"/>
  <c r="U15" i="4"/>
  <c r="U10" i="4"/>
  <c r="U20" i="4"/>
  <c r="U6" i="4"/>
  <c r="U23" i="4"/>
  <c r="U18" i="4"/>
  <c r="U14" i="4"/>
  <c r="U8" i="4"/>
  <c r="U2" i="4"/>
  <c r="U22" i="4"/>
  <c r="U16" i="4"/>
  <c r="U3" i="4"/>
  <c r="U5" i="4"/>
  <c r="U24" i="4"/>
  <c r="U11" i="4"/>
  <c r="U13" i="4"/>
  <c r="U9" i="4"/>
  <c r="U19" i="4"/>
  <c r="U21" i="4"/>
  <c r="U17" i="4"/>
  <c r="U4" i="4"/>
  <c r="Z17" i="4"/>
  <c r="Z22" i="4"/>
  <c r="Z4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<sst xmlns="http://schemas.openxmlformats.org/spreadsheetml/2006/main" count="147" uniqueCount="77">
  <si>
    <t>Date</t>
  </si>
  <si>
    <t>DAX</t>
  </si>
  <si>
    <t>FTSE100</t>
  </si>
  <si>
    <t>S&amp;P</t>
  </si>
  <si>
    <t>DAX USD</t>
  </si>
  <si>
    <t>FTSE100 USD</t>
  </si>
  <si>
    <t>day</t>
  </si>
  <si>
    <t>Day</t>
  </si>
  <si>
    <t>Close</t>
  </si>
  <si>
    <t>relevant exchnge rates</t>
  </si>
  <si>
    <t>DAX in USD</t>
  </si>
  <si>
    <t>relevant exchange rate</t>
  </si>
  <si>
    <t>ftse100 in usd</t>
  </si>
  <si>
    <t>DAX, FTSE100,S&amp;P</t>
  </si>
  <si>
    <t>used VLOOKUP(INT(A2), ARRAYFORMULA({INT(C2:C724), D2:D724}), 2, FALSE) to find relevant exchange rate for the date in clumn A</t>
  </si>
  <si>
    <t>used VLOOKUP(INT(I2), ARRAYFORMULA({INT(K2:K726), L2:L726}), 2, FALSE) for find relevant exchange rate value</t>
  </si>
  <si>
    <t>portfolio</t>
  </si>
  <si>
    <t>Security</t>
  </si>
  <si>
    <t>Value (USD)</t>
  </si>
  <si>
    <t>date</t>
  </si>
  <si>
    <t>prices</t>
  </si>
  <si>
    <t>scenario</t>
  </si>
  <si>
    <t>profit</t>
  </si>
  <si>
    <t>loss</t>
  </si>
  <si>
    <t>without delete #N/A rows</t>
  </si>
  <si>
    <t>Bins</t>
  </si>
  <si>
    <t>Freq.</t>
  </si>
  <si>
    <t>max loss</t>
  </si>
  <si>
    <t>min loss</t>
  </si>
  <si>
    <t>scenarios</t>
  </si>
  <si>
    <t>feq %</t>
  </si>
  <si>
    <t>cumulative fre.</t>
  </si>
  <si>
    <t>Normal Loss</t>
  </si>
  <si>
    <t>std dev</t>
  </si>
  <si>
    <t>mean</t>
  </si>
  <si>
    <t>skewness</t>
  </si>
  <si>
    <t>kurtosis</t>
  </si>
  <si>
    <t>Nfreq.</t>
  </si>
  <si>
    <t>Normal</t>
  </si>
  <si>
    <t>Normal dist.</t>
  </si>
  <si>
    <t>t loss</t>
  </si>
  <si>
    <t>df</t>
  </si>
  <si>
    <t>Stand t loss</t>
  </si>
  <si>
    <t>t</t>
  </si>
  <si>
    <t>units</t>
  </si>
  <si>
    <t xml:space="preserve">scenario </t>
  </si>
  <si>
    <t>min</t>
  </si>
  <si>
    <t>max</t>
  </si>
  <si>
    <t>skew</t>
  </si>
  <si>
    <t>kur</t>
  </si>
  <si>
    <t>Confidence</t>
  </si>
  <si>
    <t>VaR</t>
  </si>
  <si>
    <t>Std ERR</t>
  </si>
  <si>
    <t>CI_low</t>
  </si>
  <si>
    <t>CI_up</t>
  </si>
  <si>
    <t>ES</t>
  </si>
  <si>
    <t>ordered</t>
  </si>
  <si>
    <t xml:space="preserve">mean </t>
  </si>
  <si>
    <t xml:space="preserve">std </t>
  </si>
  <si>
    <t>Bin</t>
  </si>
  <si>
    <t>feq</t>
  </si>
  <si>
    <t>reletive freq.</t>
  </si>
  <si>
    <t>confidence</t>
  </si>
  <si>
    <t>Normal VaR</t>
  </si>
  <si>
    <t>Normal.inv(0.995,mean,std) gives the x value at which the cumulative probability of the normal distribution equals 0.995.</t>
  </si>
  <si>
    <t>NORM.DIST(VaR,μ,σ,FALSE) gives the value of pdf at VaR. i.e. f(VaR)</t>
  </si>
  <si>
    <r>
      <t xml:space="preserve">The </t>
    </r>
    <r>
      <rPr>
        <b/>
        <sz val="11"/>
        <color theme="1"/>
        <rFont val="Aptos Narrow"/>
        <family val="2"/>
        <scheme val="minor"/>
      </rPr>
      <t>parametric formula for ES under normal</t>
    </r>
    <r>
      <rPr>
        <sz val="11"/>
        <color theme="1"/>
        <rFont val="Aptos Narrow"/>
        <family val="2"/>
        <scheme val="minor"/>
      </rPr>
      <t xml:space="preserve"> is:</t>
    </r>
  </si>
  <si>
    <t>ESp=μ+σ⋅f(VaRp)/(1−p)</t>
  </si>
  <si>
    <t>Normal ES</t>
  </si>
  <si>
    <t>p is the confidence level of VaR</t>
  </si>
  <si>
    <t>ferq</t>
  </si>
  <si>
    <t>releative freq.</t>
  </si>
  <si>
    <t>CI</t>
  </si>
  <si>
    <t>std err</t>
  </si>
  <si>
    <r>
      <t>T.INV(probability, deg_freedom)</t>
    </r>
    <r>
      <rPr>
        <sz val="11"/>
        <color theme="1"/>
        <rFont val="Aptos Narrow"/>
        <family val="2"/>
        <scheme val="minor"/>
      </rPr>
      <t xml:space="preserve"> → returns the </t>
    </r>
    <r>
      <rPr>
        <b/>
        <sz val="11"/>
        <color theme="1"/>
        <rFont val="Aptos Narrow"/>
        <family val="2"/>
        <scheme val="minor"/>
      </rPr>
      <t>quantile of the t-distribution</t>
    </r>
  </si>
  <si>
    <t>t critical</t>
  </si>
  <si>
    <t>t 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</si>
</sst>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0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"/>
      <family val="2"/>
    </font>
    <font>
      <sz val="11"/>
      <color rgb="FF9C6500"/>
      <name val="Aptos Narrow"/>
      <family val="2"/>
      <scheme val="minor"/>
    </font>
    <font>
      <b/>
      <sz val="18"/>
      <color theme="3"/>
      <name val="Aptos Display"/>
      <family val="2"/>
      <scheme val="major"/>
    </font>
    <font>
      <sz val="10"/>
      <color theme="1"/>
      <name val="Arial Unicode MS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4">
    <xf numFmtId="0" fontId="0" fillId="0" borderId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7" fillId="4" borderId="0" applyNumberFormat="0" applyBorder="0" applyAlignment="0" applyProtection="0"/>
    <xf numFmtId="0" fontId="1" fillId="0" borderId="0"/>
    <xf numFmtId="0" fontId="18" fillId="0" borderId="0" applyNumberFormat="0" applyFill="0" applyBorder="0" applyAlignment="0" applyProtection="0"/>
  </cellStyleXfs>
  <cellXfs count="20">
    <xf numFmtId="0" fontId="0" fillId="0" borderId="0" xfId="0"/>
    <xf numFmtId="0" fontId="16" fillId="0" borderId="10" xfId="0" applyFont="1" applyBorder="1" applyAlignment="1">
      <alignment wrapText="1"/>
    </xf>
    <xf numFmtId="0" fontId="16" fillId="0" borderId="0" xfId="0" applyFont="1"/>
    <xf numFmtId="14" fontId="16" fillId="0" borderId="10" xfId="0" applyNumberFormat="1" applyFont="1" applyBorder="1" applyAlignment="1">
      <alignment horizontal="right" wrapText="1"/>
    </xf>
    <xf numFmtId="0" fontId="16" fillId="0" borderId="10" xfId="0" applyFont="1" applyBorder="1" applyAlignment="1">
      <alignment horizontal="right" wrapText="1"/>
    </xf>
    <xf numFmtId="0" fontId="16" fillId="0" borderId="10" xfId="0" applyFont="1" applyBorder="1" applyAlignment="1">
      <alignment horizontal="center" wrapText="1"/>
    </xf>
    <xf numFmtId="0" fontId="16" fillId="34" borderId="10" xfId="0" applyFont="1" applyFill="1" applyBorder="1" applyAlignment="1">
      <alignment horizontal="center" wrapText="1"/>
    </xf>
    <xf numFmtId="22" fontId="16" fillId="0" borderId="10" xfId="0" applyNumberFormat="1" applyFont="1" applyBorder="1" applyAlignment="1">
      <alignment horizontal="right" wrapText="1"/>
    </xf>
    <xf numFmtId="0" fontId="16" fillId="35" borderId="10" xfId="0" applyFont="1" applyFill="1" applyBorder="1" applyAlignment="1">
      <alignment wrapText="1"/>
    </xf>
    <xf numFmtId="0" fontId="0" fillId="35" borderId="0" xfId="0" applyFill="1"/>
    <xf numFmtId="0" fontId="14" fillId="0" borderId="0" xfId="0" applyFont="1" applyAlignment="1">
      <alignment horizontal="right"/>
    </xf>
    <xf numFmtId="0" fontId="16" fillId="33" borderId="10" xfId="0" applyFont="1" applyFill="1" applyBorder="1" applyAlignment="1">
      <alignment wrapText="1"/>
    </xf>
    <xf numFmtId="9" fontId="0" fillId="0" borderId="0" xfId="0" applyNumberFormat="1"/>
    <xf numFmtId="9" fontId="0" fillId="0" borderId="0" xfId="1" applyFont="1"/>
    <xf numFmtId="9" fontId="14" fillId="0" borderId="0" xfId="1" applyFont="1"/>
    <xf numFmtId="0" fontId="14" fillId="0" borderId="0" xfId="0" applyFont="1"/>
    <xf numFmtId="0" fontId="0" fillId="36" borderId="0" xfId="0" applyFill="1"/>
    <xf numFmtId="164" fontId="0" fillId="0" borderId="0" xfId="0" applyNumberFormat="1"/>
    <xf numFmtId="164" fontId="14" fillId="0" borderId="0" xfId="0" applyNumberFormat="1" applyFont="1"/>
    <xf numFmtId="0" fontId="19" fillId="0" borderId="0" xfId="0" applyFont="1"/>
  </cellXfs>
  <cellStyles count="44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5" xr:uid="{DB64AEEC-84E4-4DC8-B86F-C54BA1E5365A}"/>
    <cellStyle name="60% - Accent2 2" xfId="36" xr:uid="{468EE9AE-F06C-4897-AD4A-3B16E23D750B}"/>
    <cellStyle name="60% - Accent3 2" xfId="37" xr:uid="{F89083AE-524D-4AD1-9D89-873F9A28800E}"/>
    <cellStyle name="60% - Accent4 2" xfId="38" xr:uid="{9690975F-F6D7-4EB1-AF31-DA8C289DED67}"/>
    <cellStyle name="60% - Accent5 2" xfId="39" xr:uid="{923159A3-3765-439B-AEA3-A2D3B92439B7}"/>
    <cellStyle name="60% - Accent6 2" xfId="40" xr:uid="{F176D502-8867-443B-A6D1-A98DD4D62B78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41" xr:uid="{206DF08E-EE57-4A4C-8AE3-55466C8D2379}"/>
    <cellStyle name="Normal" xfId="0" builtinId="0"/>
    <cellStyle name="Normal 2" xfId="42" xr:uid="{D71F4535-C7D8-4181-966E-7ECBFABAEDB8}"/>
    <cellStyle name="Note" xfId="14" builtinId="10" customBuiltin="1"/>
    <cellStyle name="Output" xfId="9" builtinId="21" customBuiltin="1"/>
    <cellStyle name="Percent" xfId="1" builtinId="5"/>
    <cellStyle name="Title 2" xfId="43" xr:uid="{E32FF4E8-49B5-4828-9958-F64F788CF7B1}"/>
    <cellStyle name="Total" xfId="16" builtinId="25" customBuiltin="1"/>
    <cellStyle name="Warning Text" xfId="13" builtinId="11" customBuiltin="1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data!$E$1</c:f>
              <c:strCache>
                <c:ptCount val="1"/>
                <c:pt idx="0">
                  <c:v>S&amp;P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data!$A$2:$A$1994</c:f>
              <c:numCache>
                <c:formatCode>m/d/yyyy</c:formatCode>
                <c:ptCount val="1993"/>
                <c:pt idx="0">
                  <c:v>45223</c:v>
                </c:pt>
                <c:pt idx="1">
                  <c:v>45224</c:v>
                </c:pt>
                <c:pt idx="2">
                  <c:v>45225</c:v>
                </c:pt>
                <c:pt idx="3">
                  <c:v>45226</c:v>
                </c:pt>
                <c:pt idx="4">
                  <c:v>45229</c:v>
                </c:pt>
                <c:pt idx="5">
                  <c:v>45230</c:v>
                </c:pt>
                <c:pt idx="6">
                  <c:v>45231</c:v>
                </c:pt>
                <c:pt idx="7">
                  <c:v>45232</c:v>
                </c:pt>
                <c:pt idx="8">
                  <c:v>45233</c:v>
                </c:pt>
                <c:pt idx="9">
                  <c:v>45236</c:v>
                </c:pt>
                <c:pt idx="10">
                  <c:v>45237</c:v>
                </c:pt>
                <c:pt idx="11">
                  <c:v>45238</c:v>
                </c:pt>
                <c:pt idx="12">
                  <c:v>45239</c:v>
                </c:pt>
                <c:pt idx="13">
                  <c:v>45240</c:v>
                </c:pt>
                <c:pt idx="14">
                  <c:v>45243</c:v>
                </c:pt>
                <c:pt idx="15">
                  <c:v>45244</c:v>
                </c:pt>
                <c:pt idx="16">
                  <c:v>45245</c:v>
                </c:pt>
                <c:pt idx="17">
                  <c:v>45246</c:v>
                </c:pt>
                <c:pt idx="18">
                  <c:v>45247</c:v>
                </c:pt>
                <c:pt idx="19">
                  <c:v>45250</c:v>
                </c:pt>
                <c:pt idx="20">
                  <c:v>45251</c:v>
                </c:pt>
                <c:pt idx="21">
                  <c:v>45252</c:v>
                </c:pt>
                <c:pt idx="22">
                  <c:v>45254</c:v>
                </c:pt>
                <c:pt idx="23">
                  <c:v>45257</c:v>
                </c:pt>
                <c:pt idx="24">
                  <c:v>45258</c:v>
                </c:pt>
                <c:pt idx="25">
                  <c:v>45259</c:v>
                </c:pt>
                <c:pt idx="26">
                  <c:v>45260</c:v>
                </c:pt>
                <c:pt idx="27">
                  <c:v>45261</c:v>
                </c:pt>
                <c:pt idx="28">
                  <c:v>45264</c:v>
                </c:pt>
                <c:pt idx="29">
                  <c:v>45265</c:v>
                </c:pt>
                <c:pt idx="30">
                  <c:v>45266</c:v>
                </c:pt>
                <c:pt idx="31">
                  <c:v>45267</c:v>
                </c:pt>
                <c:pt idx="32">
                  <c:v>45268</c:v>
                </c:pt>
                <c:pt idx="33">
                  <c:v>45271</c:v>
                </c:pt>
                <c:pt idx="34">
                  <c:v>45272</c:v>
                </c:pt>
                <c:pt idx="35">
                  <c:v>45273</c:v>
                </c:pt>
                <c:pt idx="36">
                  <c:v>45274</c:v>
                </c:pt>
                <c:pt idx="37">
                  <c:v>45275</c:v>
                </c:pt>
                <c:pt idx="38">
                  <c:v>45278</c:v>
                </c:pt>
                <c:pt idx="39">
                  <c:v>45279</c:v>
                </c:pt>
                <c:pt idx="40">
                  <c:v>45280</c:v>
                </c:pt>
                <c:pt idx="41">
                  <c:v>45281</c:v>
                </c:pt>
                <c:pt idx="42">
                  <c:v>45282</c:v>
                </c:pt>
                <c:pt idx="43">
                  <c:v>45287</c:v>
                </c:pt>
                <c:pt idx="44">
                  <c:v>45288</c:v>
                </c:pt>
                <c:pt idx="45">
                  <c:v>45289</c:v>
                </c:pt>
                <c:pt idx="46">
                  <c:v>45293</c:v>
                </c:pt>
                <c:pt idx="47">
                  <c:v>45294</c:v>
                </c:pt>
                <c:pt idx="48">
                  <c:v>45295</c:v>
                </c:pt>
                <c:pt idx="49">
                  <c:v>45296</c:v>
                </c:pt>
                <c:pt idx="50">
                  <c:v>45299</c:v>
                </c:pt>
                <c:pt idx="51">
                  <c:v>45300</c:v>
                </c:pt>
                <c:pt idx="52">
                  <c:v>45301</c:v>
                </c:pt>
                <c:pt idx="53">
                  <c:v>45302</c:v>
                </c:pt>
                <c:pt idx="54">
                  <c:v>45303</c:v>
                </c:pt>
                <c:pt idx="55">
                  <c:v>45307</c:v>
                </c:pt>
                <c:pt idx="56">
                  <c:v>45308</c:v>
                </c:pt>
                <c:pt idx="57">
                  <c:v>45309</c:v>
                </c:pt>
                <c:pt idx="58">
                  <c:v>45310</c:v>
                </c:pt>
                <c:pt idx="59">
                  <c:v>45313</c:v>
                </c:pt>
                <c:pt idx="60">
                  <c:v>45314</c:v>
                </c:pt>
                <c:pt idx="61">
                  <c:v>45315</c:v>
                </c:pt>
                <c:pt idx="62">
                  <c:v>45316</c:v>
                </c:pt>
                <c:pt idx="63">
                  <c:v>45317</c:v>
                </c:pt>
                <c:pt idx="64">
                  <c:v>45320</c:v>
                </c:pt>
                <c:pt idx="65">
                  <c:v>45321</c:v>
                </c:pt>
                <c:pt idx="66">
                  <c:v>45322</c:v>
                </c:pt>
                <c:pt idx="67">
                  <c:v>45323</c:v>
                </c:pt>
                <c:pt idx="68">
                  <c:v>45324</c:v>
                </c:pt>
                <c:pt idx="69">
                  <c:v>45327</c:v>
                </c:pt>
                <c:pt idx="70">
                  <c:v>45328</c:v>
                </c:pt>
                <c:pt idx="71">
                  <c:v>45329</c:v>
                </c:pt>
                <c:pt idx="72">
                  <c:v>45330</c:v>
                </c:pt>
                <c:pt idx="73">
                  <c:v>45331</c:v>
                </c:pt>
                <c:pt idx="74">
                  <c:v>45334</c:v>
                </c:pt>
                <c:pt idx="75">
                  <c:v>45335</c:v>
                </c:pt>
                <c:pt idx="76">
                  <c:v>45336</c:v>
                </c:pt>
                <c:pt idx="77">
                  <c:v>45337</c:v>
                </c:pt>
                <c:pt idx="78">
                  <c:v>45338</c:v>
                </c:pt>
                <c:pt idx="79">
                  <c:v>45342</c:v>
                </c:pt>
                <c:pt idx="80">
                  <c:v>45343</c:v>
                </c:pt>
                <c:pt idx="81">
                  <c:v>45344</c:v>
                </c:pt>
                <c:pt idx="82">
                  <c:v>45345</c:v>
                </c:pt>
                <c:pt idx="83">
                  <c:v>45348</c:v>
                </c:pt>
                <c:pt idx="84">
                  <c:v>45349</c:v>
                </c:pt>
                <c:pt idx="85">
                  <c:v>45350</c:v>
                </c:pt>
                <c:pt idx="86">
                  <c:v>45351</c:v>
                </c:pt>
                <c:pt idx="87">
                  <c:v>45352</c:v>
                </c:pt>
                <c:pt idx="88">
                  <c:v>45355</c:v>
                </c:pt>
                <c:pt idx="89">
                  <c:v>45356</c:v>
                </c:pt>
                <c:pt idx="90">
                  <c:v>45357</c:v>
                </c:pt>
                <c:pt idx="91">
                  <c:v>45358</c:v>
                </c:pt>
                <c:pt idx="92">
                  <c:v>45359</c:v>
                </c:pt>
                <c:pt idx="93">
                  <c:v>45362</c:v>
                </c:pt>
                <c:pt idx="94">
                  <c:v>45363</c:v>
                </c:pt>
                <c:pt idx="95">
                  <c:v>45364</c:v>
                </c:pt>
                <c:pt idx="96">
                  <c:v>45365</c:v>
                </c:pt>
                <c:pt idx="97">
                  <c:v>45366</c:v>
                </c:pt>
                <c:pt idx="98">
                  <c:v>45369</c:v>
                </c:pt>
                <c:pt idx="99">
                  <c:v>45370</c:v>
                </c:pt>
                <c:pt idx="100">
                  <c:v>45371</c:v>
                </c:pt>
                <c:pt idx="101">
                  <c:v>45372</c:v>
                </c:pt>
                <c:pt idx="102">
                  <c:v>45373</c:v>
                </c:pt>
                <c:pt idx="103">
                  <c:v>45376</c:v>
                </c:pt>
                <c:pt idx="104">
                  <c:v>45377</c:v>
                </c:pt>
                <c:pt idx="105">
                  <c:v>45378</c:v>
                </c:pt>
                <c:pt idx="106">
                  <c:v>45379</c:v>
                </c:pt>
                <c:pt idx="107">
                  <c:v>45384</c:v>
                </c:pt>
                <c:pt idx="108">
                  <c:v>45385</c:v>
                </c:pt>
                <c:pt idx="109">
                  <c:v>45386</c:v>
                </c:pt>
                <c:pt idx="110">
                  <c:v>45387</c:v>
                </c:pt>
                <c:pt idx="111">
                  <c:v>45390</c:v>
                </c:pt>
                <c:pt idx="112">
                  <c:v>45391</c:v>
                </c:pt>
                <c:pt idx="113">
                  <c:v>45392</c:v>
                </c:pt>
                <c:pt idx="114">
                  <c:v>45393</c:v>
                </c:pt>
                <c:pt idx="115">
                  <c:v>45394</c:v>
                </c:pt>
                <c:pt idx="116">
                  <c:v>45397</c:v>
                </c:pt>
                <c:pt idx="117">
                  <c:v>45398</c:v>
                </c:pt>
                <c:pt idx="118">
                  <c:v>45399</c:v>
                </c:pt>
                <c:pt idx="119">
                  <c:v>45400</c:v>
                </c:pt>
                <c:pt idx="120">
                  <c:v>45401</c:v>
                </c:pt>
                <c:pt idx="121">
                  <c:v>45404</c:v>
                </c:pt>
                <c:pt idx="122">
                  <c:v>45405</c:v>
                </c:pt>
                <c:pt idx="123">
                  <c:v>45406</c:v>
                </c:pt>
                <c:pt idx="124">
                  <c:v>45407</c:v>
                </c:pt>
                <c:pt idx="125">
                  <c:v>45408</c:v>
                </c:pt>
                <c:pt idx="126">
                  <c:v>45411</c:v>
                </c:pt>
                <c:pt idx="127">
                  <c:v>45412</c:v>
                </c:pt>
                <c:pt idx="128">
                  <c:v>45414</c:v>
                </c:pt>
                <c:pt idx="129">
                  <c:v>45415</c:v>
                </c:pt>
                <c:pt idx="130">
                  <c:v>45419</c:v>
                </c:pt>
                <c:pt idx="131">
                  <c:v>45420</c:v>
                </c:pt>
                <c:pt idx="132">
                  <c:v>45421</c:v>
                </c:pt>
                <c:pt idx="133">
                  <c:v>45422</c:v>
                </c:pt>
                <c:pt idx="134">
                  <c:v>45425</c:v>
                </c:pt>
                <c:pt idx="135">
                  <c:v>45426</c:v>
                </c:pt>
                <c:pt idx="136">
                  <c:v>45427</c:v>
                </c:pt>
                <c:pt idx="137">
                  <c:v>45428</c:v>
                </c:pt>
                <c:pt idx="138">
                  <c:v>45429</c:v>
                </c:pt>
                <c:pt idx="139">
                  <c:v>45432</c:v>
                </c:pt>
                <c:pt idx="140">
                  <c:v>45433</c:v>
                </c:pt>
                <c:pt idx="141">
                  <c:v>45434</c:v>
                </c:pt>
                <c:pt idx="142">
                  <c:v>45435</c:v>
                </c:pt>
                <c:pt idx="143">
                  <c:v>45436</c:v>
                </c:pt>
                <c:pt idx="144">
                  <c:v>45440</c:v>
                </c:pt>
                <c:pt idx="145">
                  <c:v>45441</c:v>
                </c:pt>
                <c:pt idx="146">
                  <c:v>45442</c:v>
                </c:pt>
                <c:pt idx="147">
                  <c:v>45443</c:v>
                </c:pt>
                <c:pt idx="148">
                  <c:v>45446</c:v>
                </c:pt>
                <c:pt idx="149">
                  <c:v>45447</c:v>
                </c:pt>
                <c:pt idx="150">
                  <c:v>45448</c:v>
                </c:pt>
                <c:pt idx="151">
                  <c:v>45449</c:v>
                </c:pt>
                <c:pt idx="152">
                  <c:v>45450</c:v>
                </c:pt>
                <c:pt idx="153">
                  <c:v>45453</c:v>
                </c:pt>
                <c:pt idx="154">
                  <c:v>45454</c:v>
                </c:pt>
                <c:pt idx="155">
                  <c:v>45455</c:v>
                </c:pt>
                <c:pt idx="156">
                  <c:v>45456</c:v>
                </c:pt>
                <c:pt idx="157">
                  <c:v>45457</c:v>
                </c:pt>
                <c:pt idx="158">
                  <c:v>45460</c:v>
                </c:pt>
                <c:pt idx="159">
                  <c:v>45461</c:v>
                </c:pt>
                <c:pt idx="160">
                  <c:v>45463</c:v>
                </c:pt>
                <c:pt idx="161">
                  <c:v>45464</c:v>
                </c:pt>
                <c:pt idx="162">
                  <c:v>45467</c:v>
                </c:pt>
                <c:pt idx="163">
                  <c:v>45469</c:v>
                </c:pt>
                <c:pt idx="164">
                  <c:v>45470</c:v>
                </c:pt>
                <c:pt idx="165">
                  <c:v>45471</c:v>
                </c:pt>
                <c:pt idx="166">
                  <c:v>45474</c:v>
                </c:pt>
                <c:pt idx="167">
                  <c:v>45475</c:v>
                </c:pt>
                <c:pt idx="168">
                  <c:v>45476</c:v>
                </c:pt>
                <c:pt idx="169">
                  <c:v>45478</c:v>
                </c:pt>
                <c:pt idx="170">
                  <c:v>45481</c:v>
                </c:pt>
                <c:pt idx="171">
                  <c:v>45482</c:v>
                </c:pt>
                <c:pt idx="172">
                  <c:v>45483</c:v>
                </c:pt>
                <c:pt idx="173">
                  <c:v>45484</c:v>
                </c:pt>
                <c:pt idx="174">
                  <c:v>45485</c:v>
                </c:pt>
                <c:pt idx="175">
                  <c:v>45488</c:v>
                </c:pt>
                <c:pt idx="176">
                  <c:v>45489</c:v>
                </c:pt>
                <c:pt idx="177">
                  <c:v>45490</c:v>
                </c:pt>
                <c:pt idx="178">
                  <c:v>45491</c:v>
                </c:pt>
                <c:pt idx="179">
                  <c:v>45492</c:v>
                </c:pt>
                <c:pt idx="180">
                  <c:v>45495</c:v>
                </c:pt>
                <c:pt idx="181">
                  <c:v>45496</c:v>
                </c:pt>
                <c:pt idx="182">
                  <c:v>45497</c:v>
                </c:pt>
                <c:pt idx="183">
                  <c:v>45498</c:v>
                </c:pt>
                <c:pt idx="184">
                  <c:v>45499</c:v>
                </c:pt>
                <c:pt idx="185">
                  <c:v>45502</c:v>
                </c:pt>
                <c:pt idx="186">
                  <c:v>45503</c:v>
                </c:pt>
                <c:pt idx="187">
                  <c:v>45504</c:v>
                </c:pt>
                <c:pt idx="188">
                  <c:v>45505</c:v>
                </c:pt>
                <c:pt idx="189">
                  <c:v>45506</c:v>
                </c:pt>
                <c:pt idx="190">
                  <c:v>45509</c:v>
                </c:pt>
                <c:pt idx="191">
                  <c:v>45510</c:v>
                </c:pt>
                <c:pt idx="192">
                  <c:v>45511</c:v>
                </c:pt>
                <c:pt idx="193">
                  <c:v>45512</c:v>
                </c:pt>
                <c:pt idx="194">
                  <c:v>45513</c:v>
                </c:pt>
                <c:pt idx="195">
                  <c:v>45516</c:v>
                </c:pt>
                <c:pt idx="196">
                  <c:v>45517</c:v>
                </c:pt>
                <c:pt idx="197">
                  <c:v>45518</c:v>
                </c:pt>
                <c:pt idx="198">
                  <c:v>45519</c:v>
                </c:pt>
                <c:pt idx="199">
                  <c:v>45520</c:v>
                </c:pt>
                <c:pt idx="200">
                  <c:v>45523</c:v>
                </c:pt>
                <c:pt idx="201">
                  <c:v>45524</c:v>
                </c:pt>
                <c:pt idx="202">
                  <c:v>45525</c:v>
                </c:pt>
                <c:pt idx="203">
                  <c:v>45526</c:v>
                </c:pt>
                <c:pt idx="204">
                  <c:v>45527</c:v>
                </c:pt>
                <c:pt idx="205">
                  <c:v>45531</c:v>
                </c:pt>
                <c:pt idx="206">
                  <c:v>45532</c:v>
                </c:pt>
                <c:pt idx="207">
                  <c:v>45533</c:v>
                </c:pt>
                <c:pt idx="208">
                  <c:v>45534</c:v>
                </c:pt>
                <c:pt idx="209">
                  <c:v>45538</c:v>
                </c:pt>
                <c:pt idx="210">
                  <c:v>45539</c:v>
                </c:pt>
                <c:pt idx="211">
                  <c:v>45540</c:v>
                </c:pt>
                <c:pt idx="212">
                  <c:v>45541</c:v>
                </c:pt>
                <c:pt idx="213">
                  <c:v>45544</c:v>
                </c:pt>
                <c:pt idx="214">
                  <c:v>45545</c:v>
                </c:pt>
                <c:pt idx="215">
                  <c:v>45546</c:v>
                </c:pt>
                <c:pt idx="216">
                  <c:v>45547</c:v>
                </c:pt>
                <c:pt idx="217">
                  <c:v>45548</c:v>
                </c:pt>
                <c:pt idx="218">
                  <c:v>45551</c:v>
                </c:pt>
                <c:pt idx="219">
                  <c:v>45552</c:v>
                </c:pt>
                <c:pt idx="220">
                  <c:v>45553</c:v>
                </c:pt>
                <c:pt idx="221">
                  <c:v>45554</c:v>
                </c:pt>
                <c:pt idx="222">
                  <c:v>45555</c:v>
                </c:pt>
                <c:pt idx="223">
                  <c:v>45558</c:v>
                </c:pt>
                <c:pt idx="224">
                  <c:v>45559</c:v>
                </c:pt>
                <c:pt idx="225">
                  <c:v>45560</c:v>
                </c:pt>
                <c:pt idx="226">
                  <c:v>45561</c:v>
                </c:pt>
                <c:pt idx="227">
                  <c:v>45562</c:v>
                </c:pt>
                <c:pt idx="228">
                  <c:v>45565</c:v>
                </c:pt>
                <c:pt idx="229">
                  <c:v>45566</c:v>
                </c:pt>
                <c:pt idx="230">
                  <c:v>45567</c:v>
                </c:pt>
                <c:pt idx="231">
                  <c:v>45568</c:v>
                </c:pt>
                <c:pt idx="232">
                  <c:v>45569</c:v>
                </c:pt>
                <c:pt idx="233">
                  <c:v>45572</c:v>
                </c:pt>
                <c:pt idx="234">
                  <c:v>45573</c:v>
                </c:pt>
                <c:pt idx="235">
                  <c:v>45574</c:v>
                </c:pt>
                <c:pt idx="236">
                  <c:v>45575</c:v>
                </c:pt>
                <c:pt idx="237">
                  <c:v>45576</c:v>
                </c:pt>
                <c:pt idx="238">
                  <c:v>45579</c:v>
                </c:pt>
                <c:pt idx="239">
                  <c:v>45580</c:v>
                </c:pt>
                <c:pt idx="240">
                  <c:v>45581</c:v>
                </c:pt>
                <c:pt idx="241">
                  <c:v>45582</c:v>
                </c:pt>
                <c:pt idx="242">
                  <c:v>45583</c:v>
                </c:pt>
                <c:pt idx="243">
                  <c:v>45586</c:v>
                </c:pt>
                <c:pt idx="244">
                  <c:v>45587</c:v>
                </c:pt>
                <c:pt idx="245">
                  <c:v>45588</c:v>
                </c:pt>
                <c:pt idx="246">
                  <c:v>45589</c:v>
                </c:pt>
                <c:pt idx="247">
                  <c:v>45590</c:v>
                </c:pt>
                <c:pt idx="248">
                  <c:v>45593</c:v>
                </c:pt>
                <c:pt idx="249">
                  <c:v>45595</c:v>
                </c:pt>
                <c:pt idx="250">
                  <c:v>45596</c:v>
                </c:pt>
                <c:pt idx="251">
                  <c:v>45597</c:v>
                </c:pt>
                <c:pt idx="252">
                  <c:v>45600</c:v>
                </c:pt>
                <c:pt idx="253">
                  <c:v>45601</c:v>
                </c:pt>
                <c:pt idx="254">
                  <c:v>45602</c:v>
                </c:pt>
                <c:pt idx="255">
                  <c:v>45603</c:v>
                </c:pt>
                <c:pt idx="256">
                  <c:v>45604</c:v>
                </c:pt>
                <c:pt idx="257">
                  <c:v>45607</c:v>
                </c:pt>
                <c:pt idx="258">
                  <c:v>45608</c:v>
                </c:pt>
                <c:pt idx="259">
                  <c:v>45609</c:v>
                </c:pt>
                <c:pt idx="260">
                  <c:v>45610</c:v>
                </c:pt>
                <c:pt idx="261">
                  <c:v>45611</c:v>
                </c:pt>
                <c:pt idx="262">
                  <c:v>45614</c:v>
                </c:pt>
                <c:pt idx="263">
                  <c:v>45615</c:v>
                </c:pt>
                <c:pt idx="264">
                  <c:v>45616</c:v>
                </c:pt>
                <c:pt idx="265">
                  <c:v>45617</c:v>
                </c:pt>
                <c:pt idx="266">
                  <c:v>45618</c:v>
                </c:pt>
                <c:pt idx="267">
                  <c:v>45621</c:v>
                </c:pt>
                <c:pt idx="268">
                  <c:v>45622</c:v>
                </c:pt>
                <c:pt idx="269">
                  <c:v>45623</c:v>
                </c:pt>
                <c:pt idx="270">
                  <c:v>45625</c:v>
                </c:pt>
                <c:pt idx="271">
                  <c:v>45628</c:v>
                </c:pt>
                <c:pt idx="272">
                  <c:v>45629</c:v>
                </c:pt>
                <c:pt idx="273">
                  <c:v>45630</c:v>
                </c:pt>
                <c:pt idx="274">
                  <c:v>45631</c:v>
                </c:pt>
                <c:pt idx="275">
                  <c:v>45632</c:v>
                </c:pt>
                <c:pt idx="276">
                  <c:v>45635</c:v>
                </c:pt>
                <c:pt idx="277">
                  <c:v>45636</c:v>
                </c:pt>
                <c:pt idx="278">
                  <c:v>45637</c:v>
                </c:pt>
                <c:pt idx="279">
                  <c:v>45638</c:v>
                </c:pt>
                <c:pt idx="280">
                  <c:v>45639</c:v>
                </c:pt>
                <c:pt idx="281">
                  <c:v>45642</c:v>
                </c:pt>
                <c:pt idx="282">
                  <c:v>45643</c:v>
                </c:pt>
                <c:pt idx="283">
                  <c:v>45644</c:v>
                </c:pt>
                <c:pt idx="284">
                  <c:v>45645</c:v>
                </c:pt>
                <c:pt idx="285">
                  <c:v>45646</c:v>
                </c:pt>
                <c:pt idx="286">
                  <c:v>45649</c:v>
                </c:pt>
                <c:pt idx="287">
                  <c:v>45653</c:v>
                </c:pt>
                <c:pt idx="288">
                  <c:v>45656</c:v>
                </c:pt>
                <c:pt idx="289">
                  <c:v>45659</c:v>
                </c:pt>
                <c:pt idx="290">
                  <c:v>45660</c:v>
                </c:pt>
                <c:pt idx="291">
                  <c:v>45663</c:v>
                </c:pt>
                <c:pt idx="292">
                  <c:v>45664</c:v>
                </c:pt>
                <c:pt idx="293">
                  <c:v>45665</c:v>
                </c:pt>
                <c:pt idx="294">
                  <c:v>45667</c:v>
                </c:pt>
                <c:pt idx="295">
                  <c:v>45670</c:v>
                </c:pt>
                <c:pt idx="296">
                  <c:v>45671</c:v>
                </c:pt>
                <c:pt idx="297">
                  <c:v>45672</c:v>
                </c:pt>
                <c:pt idx="298">
                  <c:v>45673</c:v>
                </c:pt>
                <c:pt idx="299">
                  <c:v>45674</c:v>
                </c:pt>
                <c:pt idx="300">
                  <c:v>45678</c:v>
                </c:pt>
                <c:pt idx="301">
                  <c:v>45679</c:v>
                </c:pt>
                <c:pt idx="302">
                  <c:v>45680</c:v>
                </c:pt>
                <c:pt idx="303">
                  <c:v>45681</c:v>
                </c:pt>
                <c:pt idx="304">
                  <c:v>45684</c:v>
                </c:pt>
                <c:pt idx="305">
                  <c:v>45685</c:v>
                </c:pt>
                <c:pt idx="306">
                  <c:v>45686</c:v>
                </c:pt>
                <c:pt idx="307">
                  <c:v>45687</c:v>
                </c:pt>
                <c:pt idx="308">
                  <c:v>45688</c:v>
                </c:pt>
                <c:pt idx="309">
                  <c:v>45691</c:v>
                </c:pt>
                <c:pt idx="310">
                  <c:v>45692</c:v>
                </c:pt>
                <c:pt idx="311">
                  <c:v>45693</c:v>
                </c:pt>
                <c:pt idx="312">
                  <c:v>45694</c:v>
                </c:pt>
                <c:pt idx="313">
                  <c:v>45695</c:v>
                </c:pt>
                <c:pt idx="314">
                  <c:v>45698</c:v>
                </c:pt>
                <c:pt idx="315">
                  <c:v>45699</c:v>
                </c:pt>
                <c:pt idx="316">
                  <c:v>45700</c:v>
                </c:pt>
                <c:pt idx="317">
                  <c:v>45701</c:v>
                </c:pt>
                <c:pt idx="318">
                  <c:v>45702</c:v>
                </c:pt>
                <c:pt idx="319">
                  <c:v>45706</c:v>
                </c:pt>
                <c:pt idx="320">
                  <c:v>45707</c:v>
                </c:pt>
                <c:pt idx="321">
                  <c:v>45708</c:v>
                </c:pt>
                <c:pt idx="322">
                  <c:v>45709</c:v>
                </c:pt>
                <c:pt idx="323">
                  <c:v>45712</c:v>
                </c:pt>
                <c:pt idx="324">
                  <c:v>45713</c:v>
                </c:pt>
                <c:pt idx="325">
                  <c:v>45714</c:v>
                </c:pt>
                <c:pt idx="326">
                  <c:v>45715</c:v>
                </c:pt>
                <c:pt idx="327">
                  <c:v>45716</c:v>
                </c:pt>
                <c:pt idx="328">
                  <c:v>45719</c:v>
                </c:pt>
                <c:pt idx="329">
                  <c:v>45720</c:v>
                </c:pt>
                <c:pt idx="330">
                  <c:v>45721</c:v>
                </c:pt>
                <c:pt idx="331">
                  <c:v>45722</c:v>
                </c:pt>
                <c:pt idx="332">
                  <c:v>45723</c:v>
                </c:pt>
                <c:pt idx="333">
                  <c:v>45726</c:v>
                </c:pt>
                <c:pt idx="334">
                  <c:v>45727</c:v>
                </c:pt>
                <c:pt idx="335">
                  <c:v>45728</c:v>
                </c:pt>
                <c:pt idx="336">
                  <c:v>45729</c:v>
                </c:pt>
                <c:pt idx="337">
                  <c:v>45730</c:v>
                </c:pt>
                <c:pt idx="338">
                  <c:v>45733</c:v>
                </c:pt>
                <c:pt idx="339">
                  <c:v>45734</c:v>
                </c:pt>
                <c:pt idx="340">
                  <c:v>45735</c:v>
                </c:pt>
                <c:pt idx="341">
                  <c:v>45736</c:v>
                </c:pt>
                <c:pt idx="342">
                  <c:v>45737</c:v>
                </c:pt>
                <c:pt idx="343">
                  <c:v>45740</c:v>
                </c:pt>
                <c:pt idx="344">
                  <c:v>45741</c:v>
                </c:pt>
                <c:pt idx="345">
                  <c:v>45742</c:v>
                </c:pt>
                <c:pt idx="346">
                  <c:v>45743</c:v>
                </c:pt>
                <c:pt idx="347">
                  <c:v>45744</c:v>
                </c:pt>
                <c:pt idx="348">
                  <c:v>45747</c:v>
                </c:pt>
                <c:pt idx="349">
                  <c:v>45748</c:v>
                </c:pt>
                <c:pt idx="350">
                  <c:v>45749</c:v>
                </c:pt>
                <c:pt idx="351">
                  <c:v>45750</c:v>
                </c:pt>
                <c:pt idx="352">
                  <c:v>45751</c:v>
                </c:pt>
                <c:pt idx="353">
                  <c:v>45754</c:v>
                </c:pt>
                <c:pt idx="354">
                  <c:v>45755</c:v>
                </c:pt>
                <c:pt idx="355">
                  <c:v>45756</c:v>
                </c:pt>
                <c:pt idx="356">
                  <c:v>45757</c:v>
                </c:pt>
                <c:pt idx="357">
                  <c:v>45758</c:v>
                </c:pt>
                <c:pt idx="358">
                  <c:v>45761</c:v>
                </c:pt>
                <c:pt idx="359">
                  <c:v>45762</c:v>
                </c:pt>
                <c:pt idx="360">
                  <c:v>45763</c:v>
                </c:pt>
                <c:pt idx="361">
                  <c:v>45764</c:v>
                </c:pt>
                <c:pt idx="362">
                  <c:v>45769</c:v>
                </c:pt>
                <c:pt idx="363">
                  <c:v>45770</c:v>
                </c:pt>
                <c:pt idx="364">
                  <c:v>45771</c:v>
                </c:pt>
                <c:pt idx="365">
                  <c:v>45772</c:v>
                </c:pt>
                <c:pt idx="366">
                  <c:v>45775</c:v>
                </c:pt>
                <c:pt idx="367">
                  <c:v>45776</c:v>
                </c:pt>
                <c:pt idx="368">
                  <c:v>45777</c:v>
                </c:pt>
                <c:pt idx="369">
                  <c:v>45779</c:v>
                </c:pt>
                <c:pt idx="370">
                  <c:v>45783</c:v>
                </c:pt>
                <c:pt idx="371">
                  <c:v>45784</c:v>
                </c:pt>
                <c:pt idx="372">
                  <c:v>45785</c:v>
                </c:pt>
                <c:pt idx="373">
                  <c:v>45786</c:v>
                </c:pt>
                <c:pt idx="374">
                  <c:v>45789</c:v>
                </c:pt>
                <c:pt idx="375">
                  <c:v>45790</c:v>
                </c:pt>
                <c:pt idx="376">
                  <c:v>45791</c:v>
                </c:pt>
                <c:pt idx="377">
                  <c:v>45792</c:v>
                </c:pt>
                <c:pt idx="378">
                  <c:v>45793</c:v>
                </c:pt>
                <c:pt idx="379">
                  <c:v>45796</c:v>
                </c:pt>
                <c:pt idx="380">
                  <c:v>45797</c:v>
                </c:pt>
                <c:pt idx="381">
                  <c:v>45798</c:v>
                </c:pt>
                <c:pt idx="382">
                  <c:v>45799</c:v>
                </c:pt>
                <c:pt idx="383">
                  <c:v>45800</c:v>
                </c:pt>
                <c:pt idx="384">
                  <c:v>45804</c:v>
                </c:pt>
                <c:pt idx="385">
                  <c:v>45805</c:v>
                </c:pt>
                <c:pt idx="386">
                  <c:v>45806</c:v>
                </c:pt>
                <c:pt idx="387">
                  <c:v>45807</c:v>
                </c:pt>
                <c:pt idx="388">
                  <c:v>45810</c:v>
                </c:pt>
                <c:pt idx="389">
                  <c:v>45811</c:v>
                </c:pt>
                <c:pt idx="390">
                  <c:v>45812</c:v>
                </c:pt>
                <c:pt idx="391">
                  <c:v>45813</c:v>
                </c:pt>
                <c:pt idx="392">
                  <c:v>45814</c:v>
                </c:pt>
                <c:pt idx="393">
                  <c:v>45817</c:v>
                </c:pt>
                <c:pt idx="394">
                  <c:v>45818</c:v>
                </c:pt>
                <c:pt idx="395">
                  <c:v>45819</c:v>
                </c:pt>
                <c:pt idx="396">
                  <c:v>45820</c:v>
                </c:pt>
                <c:pt idx="397">
                  <c:v>45821</c:v>
                </c:pt>
                <c:pt idx="398">
                  <c:v>45824</c:v>
                </c:pt>
                <c:pt idx="399">
                  <c:v>45825</c:v>
                </c:pt>
                <c:pt idx="400">
                  <c:v>45826</c:v>
                </c:pt>
                <c:pt idx="401">
                  <c:v>45828</c:v>
                </c:pt>
                <c:pt idx="402">
                  <c:v>45831</c:v>
                </c:pt>
                <c:pt idx="403">
                  <c:v>45832</c:v>
                </c:pt>
                <c:pt idx="404">
                  <c:v>45833</c:v>
                </c:pt>
                <c:pt idx="405">
                  <c:v>45834</c:v>
                </c:pt>
                <c:pt idx="406">
                  <c:v>45835</c:v>
                </c:pt>
                <c:pt idx="407">
                  <c:v>45838</c:v>
                </c:pt>
                <c:pt idx="408">
                  <c:v>45839</c:v>
                </c:pt>
                <c:pt idx="409">
                  <c:v>45840</c:v>
                </c:pt>
                <c:pt idx="410">
                  <c:v>45841</c:v>
                </c:pt>
                <c:pt idx="411">
                  <c:v>45845</c:v>
                </c:pt>
                <c:pt idx="412">
                  <c:v>45846</c:v>
                </c:pt>
                <c:pt idx="413">
                  <c:v>45847</c:v>
                </c:pt>
                <c:pt idx="414">
                  <c:v>45848</c:v>
                </c:pt>
                <c:pt idx="415">
                  <c:v>45849</c:v>
                </c:pt>
                <c:pt idx="416">
                  <c:v>45852</c:v>
                </c:pt>
                <c:pt idx="417">
                  <c:v>45853</c:v>
                </c:pt>
                <c:pt idx="418">
                  <c:v>45854</c:v>
                </c:pt>
                <c:pt idx="419">
                  <c:v>45855</c:v>
                </c:pt>
                <c:pt idx="420">
                  <c:v>45856</c:v>
                </c:pt>
                <c:pt idx="421">
                  <c:v>45859</c:v>
                </c:pt>
                <c:pt idx="422">
                  <c:v>45860</c:v>
                </c:pt>
                <c:pt idx="423">
                  <c:v>45861</c:v>
                </c:pt>
                <c:pt idx="424">
                  <c:v>45862</c:v>
                </c:pt>
                <c:pt idx="425">
                  <c:v>45863</c:v>
                </c:pt>
                <c:pt idx="426">
                  <c:v>45866</c:v>
                </c:pt>
                <c:pt idx="427">
                  <c:v>45867</c:v>
                </c:pt>
                <c:pt idx="428">
                  <c:v>45868</c:v>
                </c:pt>
                <c:pt idx="429">
                  <c:v>45869</c:v>
                </c:pt>
                <c:pt idx="430">
                  <c:v>45870</c:v>
                </c:pt>
                <c:pt idx="431">
                  <c:v>45873</c:v>
                </c:pt>
                <c:pt idx="432">
                  <c:v>45874</c:v>
                </c:pt>
                <c:pt idx="433">
                  <c:v>45875</c:v>
                </c:pt>
                <c:pt idx="434">
                  <c:v>45876</c:v>
                </c:pt>
                <c:pt idx="435">
                  <c:v>45877</c:v>
                </c:pt>
                <c:pt idx="436">
                  <c:v>45880</c:v>
                </c:pt>
                <c:pt idx="437">
                  <c:v>45881</c:v>
                </c:pt>
                <c:pt idx="438">
                  <c:v>45882</c:v>
                </c:pt>
                <c:pt idx="439">
                  <c:v>45883</c:v>
                </c:pt>
                <c:pt idx="440">
                  <c:v>45884</c:v>
                </c:pt>
                <c:pt idx="441">
                  <c:v>45887</c:v>
                </c:pt>
                <c:pt idx="442">
                  <c:v>45888</c:v>
                </c:pt>
                <c:pt idx="443">
                  <c:v>45889</c:v>
                </c:pt>
                <c:pt idx="444">
                  <c:v>45890</c:v>
                </c:pt>
                <c:pt idx="445">
                  <c:v>45891</c:v>
                </c:pt>
                <c:pt idx="446">
                  <c:v>45895</c:v>
                </c:pt>
                <c:pt idx="447">
                  <c:v>45896</c:v>
                </c:pt>
                <c:pt idx="448">
                  <c:v>45897</c:v>
                </c:pt>
                <c:pt idx="449">
                  <c:v>45898</c:v>
                </c:pt>
                <c:pt idx="450">
                  <c:v>45902</c:v>
                </c:pt>
                <c:pt idx="451">
                  <c:v>45903</c:v>
                </c:pt>
                <c:pt idx="452">
                  <c:v>45904</c:v>
                </c:pt>
                <c:pt idx="453">
                  <c:v>45905</c:v>
                </c:pt>
                <c:pt idx="454">
                  <c:v>45908</c:v>
                </c:pt>
                <c:pt idx="455">
                  <c:v>45909</c:v>
                </c:pt>
                <c:pt idx="456">
                  <c:v>45910</c:v>
                </c:pt>
                <c:pt idx="457">
                  <c:v>45911</c:v>
                </c:pt>
                <c:pt idx="458">
                  <c:v>45912</c:v>
                </c:pt>
                <c:pt idx="459">
                  <c:v>45915</c:v>
                </c:pt>
                <c:pt idx="460">
                  <c:v>45916</c:v>
                </c:pt>
                <c:pt idx="461">
                  <c:v>45917</c:v>
                </c:pt>
                <c:pt idx="462">
                  <c:v>45918</c:v>
                </c:pt>
                <c:pt idx="463">
                  <c:v>45919</c:v>
                </c:pt>
                <c:pt idx="464">
                  <c:v>45922</c:v>
                </c:pt>
                <c:pt idx="465">
                  <c:v>45923</c:v>
                </c:pt>
                <c:pt idx="466">
                  <c:v>45924</c:v>
                </c:pt>
                <c:pt idx="467">
                  <c:v>45925</c:v>
                </c:pt>
                <c:pt idx="468">
                  <c:v>45926</c:v>
                </c:pt>
                <c:pt idx="469">
                  <c:v>45929</c:v>
                </c:pt>
                <c:pt idx="470">
                  <c:v>45930</c:v>
                </c:pt>
                <c:pt idx="471">
                  <c:v>45931</c:v>
                </c:pt>
                <c:pt idx="472">
                  <c:v>45932</c:v>
                </c:pt>
                <c:pt idx="473">
                  <c:v>45933</c:v>
                </c:pt>
                <c:pt idx="474">
                  <c:v>45936</c:v>
                </c:pt>
                <c:pt idx="475">
                  <c:v>45937</c:v>
                </c:pt>
                <c:pt idx="476">
                  <c:v>45938</c:v>
                </c:pt>
                <c:pt idx="477">
                  <c:v>45939</c:v>
                </c:pt>
                <c:pt idx="478">
                  <c:v>45940</c:v>
                </c:pt>
                <c:pt idx="479">
                  <c:v>45943</c:v>
                </c:pt>
                <c:pt idx="480">
                  <c:v>45944</c:v>
                </c:pt>
                <c:pt idx="481">
                  <c:v>45945</c:v>
                </c:pt>
                <c:pt idx="482">
                  <c:v>45946</c:v>
                </c:pt>
                <c:pt idx="483">
                  <c:v>45947</c:v>
                </c:pt>
                <c:pt idx="484">
                  <c:v>45950</c:v>
                </c:pt>
                <c:pt idx="485">
                  <c:v>45951</c:v>
                </c:pt>
                <c:pt idx="486">
                  <c:v>45952</c:v>
                </c:pt>
              </c:numCache>
            </c:numRef>
          </c:cat>
          <c:val>
            <c:numRef>
              <c:f>data!$E$2:$E$1994</c:f>
              <c:numCache>
                <c:formatCode>General</c:formatCode>
                <c:ptCount val="1993"/>
                <c:pt idx="0">
                  <c:v>4247.68</c:v>
                </c:pt>
                <c:pt idx="1">
                  <c:v>4186.7700000000004</c:v>
                </c:pt>
                <c:pt idx="2">
                  <c:v>4137.2299999999996</c:v>
                </c:pt>
                <c:pt idx="3">
                  <c:v>4117.37</c:v>
                </c:pt>
                <c:pt idx="4">
                  <c:v>4166.82</c:v>
                </c:pt>
                <c:pt idx="5">
                  <c:v>4193.8</c:v>
                </c:pt>
                <c:pt idx="6">
                  <c:v>4237.8599999999997</c:v>
                </c:pt>
                <c:pt idx="7">
                  <c:v>4317.78</c:v>
                </c:pt>
                <c:pt idx="8">
                  <c:v>4358.34</c:v>
                </c:pt>
                <c:pt idx="9">
                  <c:v>4365.9799999999996</c:v>
                </c:pt>
                <c:pt idx="10">
                  <c:v>4378.38</c:v>
                </c:pt>
                <c:pt idx="11">
                  <c:v>4382.78</c:v>
                </c:pt>
                <c:pt idx="12">
                  <c:v>4347.3500000000004</c:v>
                </c:pt>
                <c:pt idx="13">
                  <c:v>4415.24</c:v>
                </c:pt>
                <c:pt idx="14">
                  <c:v>4411.55</c:v>
                </c:pt>
                <c:pt idx="15">
                  <c:v>4495.7</c:v>
                </c:pt>
                <c:pt idx="16">
                  <c:v>4502.88</c:v>
                </c:pt>
                <c:pt idx="17">
                  <c:v>4508.24</c:v>
                </c:pt>
                <c:pt idx="18">
                  <c:v>4514.0200000000004</c:v>
                </c:pt>
                <c:pt idx="19">
                  <c:v>4547.38</c:v>
                </c:pt>
                <c:pt idx="20">
                  <c:v>4538.1899999999996</c:v>
                </c:pt>
                <c:pt idx="21">
                  <c:v>4556.62</c:v>
                </c:pt>
                <c:pt idx="22">
                  <c:v>4559.34</c:v>
                </c:pt>
                <c:pt idx="23">
                  <c:v>4550.43</c:v>
                </c:pt>
                <c:pt idx="24">
                  <c:v>4554.8900000000003</c:v>
                </c:pt>
                <c:pt idx="25">
                  <c:v>4550.58</c:v>
                </c:pt>
                <c:pt idx="26">
                  <c:v>4567.8</c:v>
                </c:pt>
                <c:pt idx="27">
                  <c:v>4594.63</c:v>
                </c:pt>
                <c:pt idx="28">
                  <c:v>4569.78</c:v>
                </c:pt>
                <c:pt idx="29">
                  <c:v>4567.18</c:v>
                </c:pt>
                <c:pt idx="30">
                  <c:v>4549.34</c:v>
                </c:pt>
                <c:pt idx="31">
                  <c:v>4585.59</c:v>
                </c:pt>
                <c:pt idx="32">
                  <c:v>4604.37</c:v>
                </c:pt>
                <c:pt idx="33">
                  <c:v>4622.4399999999996</c:v>
                </c:pt>
                <c:pt idx="34">
                  <c:v>4643.7</c:v>
                </c:pt>
                <c:pt idx="35">
                  <c:v>4707.09</c:v>
                </c:pt>
                <c:pt idx="36">
                  <c:v>4719.55</c:v>
                </c:pt>
                <c:pt idx="37">
                  <c:v>4719.1899999999996</c:v>
                </c:pt>
                <c:pt idx="38">
                  <c:v>4740.5600000000004</c:v>
                </c:pt>
                <c:pt idx="39">
                  <c:v>4768.37</c:v>
                </c:pt>
                <c:pt idx="40">
                  <c:v>4698.3500000000004</c:v>
                </c:pt>
                <c:pt idx="41">
                  <c:v>4746.75</c:v>
                </c:pt>
                <c:pt idx="42">
                  <c:v>4754.63</c:v>
                </c:pt>
                <c:pt idx="43">
                  <c:v>4781.58</c:v>
                </c:pt>
                <c:pt idx="44">
                  <c:v>4783.3500000000004</c:v>
                </c:pt>
                <c:pt idx="45">
                  <c:v>4769.83</c:v>
                </c:pt>
                <c:pt idx="46">
                  <c:v>4742.83</c:v>
                </c:pt>
                <c:pt idx="47">
                  <c:v>4704.8100000000004</c:v>
                </c:pt>
                <c:pt idx="48">
                  <c:v>4688.68</c:v>
                </c:pt>
                <c:pt idx="49">
                  <c:v>4697.24</c:v>
                </c:pt>
                <c:pt idx="50">
                  <c:v>4763.54</c:v>
                </c:pt>
                <c:pt idx="51">
                  <c:v>4756.5</c:v>
                </c:pt>
                <c:pt idx="52">
                  <c:v>4783.45</c:v>
                </c:pt>
                <c:pt idx="53">
                  <c:v>4780.24</c:v>
                </c:pt>
                <c:pt idx="54">
                  <c:v>4783.83</c:v>
                </c:pt>
                <c:pt idx="55">
                  <c:v>4765.9799999999996</c:v>
                </c:pt>
                <c:pt idx="56">
                  <c:v>4739.21</c:v>
                </c:pt>
                <c:pt idx="57">
                  <c:v>4780.9399999999996</c:v>
                </c:pt>
                <c:pt idx="58">
                  <c:v>4839.8100000000004</c:v>
                </c:pt>
                <c:pt idx="59">
                  <c:v>4850.43</c:v>
                </c:pt>
                <c:pt idx="60">
                  <c:v>4864.6000000000004</c:v>
                </c:pt>
                <c:pt idx="61">
                  <c:v>4868.55</c:v>
                </c:pt>
                <c:pt idx="62">
                  <c:v>4894.16</c:v>
                </c:pt>
                <c:pt idx="63">
                  <c:v>4890.97</c:v>
                </c:pt>
                <c:pt idx="64">
                  <c:v>4927.93</c:v>
                </c:pt>
                <c:pt idx="65">
                  <c:v>4924.97</c:v>
                </c:pt>
                <c:pt idx="66">
                  <c:v>4845.6499999999996</c:v>
                </c:pt>
                <c:pt idx="67">
                  <c:v>4906.1899999999996</c:v>
                </c:pt>
                <c:pt idx="68">
                  <c:v>4958.6099999999997</c:v>
                </c:pt>
                <c:pt idx="69">
                  <c:v>4942.8100000000004</c:v>
                </c:pt>
                <c:pt idx="70">
                  <c:v>4954.2299999999996</c:v>
                </c:pt>
                <c:pt idx="71">
                  <c:v>4995.0600000000004</c:v>
                </c:pt>
                <c:pt idx="72">
                  <c:v>4997.91</c:v>
                </c:pt>
                <c:pt idx="73">
                  <c:v>5026.6099999999997</c:v>
                </c:pt>
                <c:pt idx="74">
                  <c:v>5021.84</c:v>
                </c:pt>
                <c:pt idx="75">
                  <c:v>4953.17</c:v>
                </c:pt>
                <c:pt idx="76">
                  <c:v>5000.62</c:v>
                </c:pt>
                <c:pt idx="77">
                  <c:v>5029.7299999999996</c:v>
                </c:pt>
                <c:pt idx="78">
                  <c:v>5005.57</c:v>
                </c:pt>
                <c:pt idx="79">
                  <c:v>4975.51</c:v>
                </c:pt>
                <c:pt idx="80">
                  <c:v>4981.8</c:v>
                </c:pt>
                <c:pt idx="81">
                  <c:v>5087.03</c:v>
                </c:pt>
                <c:pt idx="82">
                  <c:v>5088.8</c:v>
                </c:pt>
                <c:pt idx="83">
                  <c:v>5069.53</c:v>
                </c:pt>
                <c:pt idx="84">
                  <c:v>5078.18</c:v>
                </c:pt>
                <c:pt idx="85">
                  <c:v>5069.76</c:v>
                </c:pt>
                <c:pt idx="86">
                  <c:v>5096.2700000000004</c:v>
                </c:pt>
                <c:pt idx="87">
                  <c:v>5137.08</c:v>
                </c:pt>
                <c:pt idx="88">
                  <c:v>5130.95</c:v>
                </c:pt>
                <c:pt idx="89">
                  <c:v>5078.6499999999996</c:v>
                </c:pt>
                <c:pt idx="90">
                  <c:v>5104.76</c:v>
                </c:pt>
                <c:pt idx="91">
                  <c:v>5157.3599999999997</c:v>
                </c:pt>
                <c:pt idx="92">
                  <c:v>5123.6899999999996</c:v>
                </c:pt>
                <c:pt idx="93">
                  <c:v>5117.9399999999996</c:v>
                </c:pt>
                <c:pt idx="94">
                  <c:v>5175.2700000000004</c:v>
                </c:pt>
                <c:pt idx="95">
                  <c:v>5165.3100000000004</c:v>
                </c:pt>
                <c:pt idx="96">
                  <c:v>5150.4799999999996</c:v>
                </c:pt>
                <c:pt idx="97">
                  <c:v>5117.09</c:v>
                </c:pt>
                <c:pt idx="98">
                  <c:v>5149.42</c:v>
                </c:pt>
                <c:pt idx="99">
                  <c:v>5178.51</c:v>
                </c:pt>
                <c:pt idx="100">
                  <c:v>5224.62</c:v>
                </c:pt>
                <c:pt idx="101">
                  <c:v>5241.53</c:v>
                </c:pt>
                <c:pt idx="102">
                  <c:v>5234.18</c:v>
                </c:pt>
                <c:pt idx="103">
                  <c:v>5218.1899999999996</c:v>
                </c:pt>
                <c:pt idx="104">
                  <c:v>5203.58</c:v>
                </c:pt>
                <c:pt idx="105">
                  <c:v>5248.49</c:v>
                </c:pt>
                <c:pt idx="106">
                  <c:v>5254.35</c:v>
                </c:pt>
                <c:pt idx="107">
                  <c:v>5205.8100000000004</c:v>
                </c:pt>
                <c:pt idx="108">
                  <c:v>5211.49</c:v>
                </c:pt>
                <c:pt idx="109">
                  <c:v>5147.21</c:v>
                </c:pt>
                <c:pt idx="110">
                  <c:v>5204.34</c:v>
                </c:pt>
                <c:pt idx="111">
                  <c:v>5202.3900000000003</c:v>
                </c:pt>
                <c:pt idx="112">
                  <c:v>5209.91</c:v>
                </c:pt>
                <c:pt idx="113">
                  <c:v>5160.6400000000003</c:v>
                </c:pt>
                <c:pt idx="114">
                  <c:v>5199.0600000000004</c:v>
                </c:pt>
                <c:pt idx="115">
                  <c:v>5123.41</c:v>
                </c:pt>
                <c:pt idx="116">
                  <c:v>5061.82</c:v>
                </c:pt>
                <c:pt idx="117">
                  <c:v>5051.41</c:v>
                </c:pt>
                <c:pt idx="118">
                  <c:v>5022.21</c:v>
                </c:pt>
                <c:pt idx="119">
                  <c:v>5011.12</c:v>
                </c:pt>
                <c:pt idx="120">
                  <c:v>4967.2299999999996</c:v>
                </c:pt>
                <c:pt idx="121">
                  <c:v>5010.6000000000004</c:v>
                </c:pt>
                <c:pt idx="122">
                  <c:v>5070.55</c:v>
                </c:pt>
                <c:pt idx="123">
                  <c:v>5071.63</c:v>
                </c:pt>
                <c:pt idx="124">
                  <c:v>5048.42</c:v>
                </c:pt>
                <c:pt idx="125">
                  <c:v>5099.96</c:v>
                </c:pt>
                <c:pt idx="126">
                  <c:v>5116.17</c:v>
                </c:pt>
                <c:pt idx="127">
                  <c:v>5035.6899999999996</c:v>
                </c:pt>
                <c:pt idx="128">
                  <c:v>5064.2</c:v>
                </c:pt>
                <c:pt idx="129">
                  <c:v>5127.79</c:v>
                </c:pt>
                <c:pt idx="130">
                  <c:v>5187.7</c:v>
                </c:pt>
                <c:pt idx="131">
                  <c:v>5187.67</c:v>
                </c:pt>
                <c:pt idx="132">
                  <c:v>5214.08</c:v>
                </c:pt>
                <c:pt idx="133">
                  <c:v>5222.68</c:v>
                </c:pt>
                <c:pt idx="134">
                  <c:v>5221.42</c:v>
                </c:pt>
                <c:pt idx="135">
                  <c:v>5246.68</c:v>
                </c:pt>
                <c:pt idx="136">
                  <c:v>5308.15</c:v>
                </c:pt>
                <c:pt idx="137">
                  <c:v>5297.1</c:v>
                </c:pt>
                <c:pt idx="138">
                  <c:v>5303.27</c:v>
                </c:pt>
                <c:pt idx="139">
                  <c:v>5308.13</c:v>
                </c:pt>
                <c:pt idx="140">
                  <c:v>5321.41</c:v>
                </c:pt>
                <c:pt idx="141">
                  <c:v>5307.01</c:v>
                </c:pt>
                <c:pt idx="142">
                  <c:v>5267.84</c:v>
                </c:pt>
                <c:pt idx="143">
                  <c:v>5304.72</c:v>
                </c:pt>
                <c:pt idx="144">
                  <c:v>5306.04</c:v>
                </c:pt>
                <c:pt idx="145">
                  <c:v>5266.95</c:v>
                </c:pt>
                <c:pt idx="146">
                  <c:v>5235.4799999999996</c:v>
                </c:pt>
                <c:pt idx="147">
                  <c:v>5277.51</c:v>
                </c:pt>
                <c:pt idx="148">
                  <c:v>5283.4</c:v>
                </c:pt>
                <c:pt idx="149">
                  <c:v>5291.34</c:v>
                </c:pt>
                <c:pt idx="150">
                  <c:v>5354.03</c:v>
                </c:pt>
                <c:pt idx="151">
                  <c:v>5352.96</c:v>
                </c:pt>
                <c:pt idx="152">
                  <c:v>5346.99</c:v>
                </c:pt>
                <c:pt idx="153">
                  <c:v>5360.79</c:v>
                </c:pt>
                <c:pt idx="154">
                  <c:v>5375.32</c:v>
                </c:pt>
                <c:pt idx="155">
                  <c:v>5421.03</c:v>
                </c:pt>
                <c:pt idx="156">
                  <c:v>5433.74</c:v>
                </c:pt>
                <c:pt idx="157">
                  <c:v>5431.6</c:v>
                </c:pt>
                <c:pt idx="158">
                  <c:v>5473.23</c:v>
                </c:pt>
                <c:pt idx="159">
                  <c:v>5487.03</c:v>
                </c:pt>
                <c:pt idx="160">
                  <c:v>5473.17</c:v>
                </c:pt>
                <c:pt idx="161">
                  <c:v>5464.62</c:v>
                </c:pt>
                <c:pt idx="162">
                  <c:v>5447.87</c:v>
                </c:pt>
                <c:pt idx="163">
                  <c:v>5477.9</c:v>
                </c:pt>
                <c:pt idx="164">
                  <c:v>5482.87</c:v>
                </c:pt>
                <c:pt idx="165">
                  <c:v>5460.48</c:v>
                </c:pt>
                <c:pt idx="166">
                  <c:v>5475.09</c:v>
                </c:pt>
                <c:pt idx="167">
                  <c:v>5509.01</c:v>
                </c:pt>
                <c:pt idx="168">
                  <c:v>5537.02</c:v>
                </c:pt>
                <c:pt idx="169">
                  <c:v>5567.19</c:v>
                </c:pt>
                <c:pt idx="170">
                  <c:v>5572.85</c:v>
                </c:pt>
                <c:pt idx="171">
                  <c:v>5576.98</c:v>
                </c:pt>
                <c:pt idx="172">
                  <c:v>5633.91</c:v>
                </c:pt>
                <c:pt idx="173">
                  <c:v>5584.54</c:v>
                </c:pt>
                <c:pt idx="174">
                  <c:v>5615.35</c:v>
                </c:pt>
                <c:pt idx="175">
                  <c:v>5631.22</c:v>
                </c:pt>
                <c:pt idx="176">
                  <c:v>5667.2</c:v>
                </c:pt>
                <c:pt idx="177">
                  <c:v>5588.27</c:v>
                </c:pt>
                <c:pt idx="178">
                  <c:v>5544.59</c:v>
                </c:pt>
                <c:pt idx="179">
                  <c:v>5505</c:v>
                </c:pt>
                <c:pt idx="180">
                  <c:v>5564.41</c:v>
                </c:pt>
                <c:pt idx="181">
                  <c:v>5555.74</c:v>
                </c:pt>
                <c:pt idx="182">
                  <c:v>5427.13</c:v>
                </c:pt>
                <c:pt idx="183">
                  <c:v>5399.22</c:v>
                </c:pt>
                <c:pt idx="184">
                  <c:v>5459.1</c:v>
                </c:pt>
                <c:pt idx="185">
                  <c:v>5463.54</c:v>
                </c:pt>
                <c:pt idx="186">
                  <c:v>5436.44</c:v>
                </c:pt>
                <c:pt idx="187">
                  <c:v>5522.3</c:v>
                </c:pt>
                <c:pt idx="188">
                  <c:v>5446.68</c:v>
                </c:pt>
                <c:pt idx="189">
                  <c:v>5346.56</c:v>
                </c:pt>
                <c:pt idx="190">
                  <c:v>5186.33</c:v>
                </c:pt>
                <c:pt idx="191">
                  <c:v>5240.03</c:v>
                </c:pt>
                <c:pt idx="192">
                  <c:v>5199.5</c:v>
                </c:pt>
                <c:pt idx="193">
                  <c:v>5319.31</c:v>
                </c:pt>
                <c:pt idx="194">
                  <c:v>5344.16</c:v>
                </c:pt>
                <c:pt idx="195">
                  <c:v>5344.39</c:v>
                </c:pt>
                <c:pt idx="196">
                  <c:v>5434.43</c:v>
                </c:pt>
                <c:pt idx="197">
                  <c:v>5455.21</c:v>
                </c:pt>
                <c:pt idx="198">
                  <c:v>5543.22</c:v>
                </c:pt>
                <c:pt idx="199">
                  <c:v>5554.25</c:v>
                </c:pt>
                <c:pt idx="200">
                  <c:v>5608.25</c:v>
                </c:pt>
                <c:pt idx="201">
                  <c:v>5597.12</c:v>
                </c:pt>
                <c:pt idx="202">
                  <c:v>5620.85</c:v>
                </c:pt>
                <c:pt idx="203">
                  <c:v>5570.64</c:v>
                </c:pt>
                <c:pt idx="204">
                  <c:v>5634.61</c:v>
                </c:pt>
                <c:pt idx="205">
                  <c:v>5625.8</c:v>
                </c:pt>
                <c:pt idx="206">
                  <c:v>5592.18</c:v>
                </c:pt>
                <c:pt idx="207">
                  <c:v>5591.96</c:v>
                </c:pt>
                <c:pt idx="208">
                  <c:v>5648.4</c:v>
                </c:pt>
                <c:pt idx="209">
                  <c:v>5528.93</c:v>
                </c:pt>
                <c:pt idx="210">
                  <c:v>5520.07</c:v>
                </c:pt>
                <c:pt idx="211">
                  <c:v>5503.41</c:v>
                </c:pt>
                <c:pt idx="212">
                  <c:v>5408.42</c:v>
                </c:pt>
                <c:pt idx="213">
                  <c:v>5471.05</c:v>
                </c:pt>
                <c:pt idx="214">
                  <c:v>5495.52</c:v>
                </c:pt>
                <c:pt idx="215">
                  <c:v>5554.13</c:v>
                </c:pt>
                <c:pt idx="216">
                  <c:v>5595.76</c:v>
                </c:pt>
                <c:pt idx="217">
                  <c:v>5626.02</c:v>
                </c:pt>
                <c:pt idx="218">
                  <c:v>5633.09</c:v>
                </c:pt>
                <c:pt idx="219">
                  <c:v>5634.58</c:v>
                </c:pt>
                <c:pt idx="220">
                  <c:v>5618.26</c:v>
                </c:pt>
                <c:pt idx="221">
                  <c:v>5713.64</c:v>
                </c:pt>
                <c:pt idx="222">
                  <c:v>5702.55</c:v>
                </c:pt>
                <c:pt idx="223">
                  <c:v>5718.57</c:v>
                </c:pt>
                <c:pt idx="224">
                  <c:v>5732.93</c:v>
                </c:pt>
                <c:pt idx="225">
                  <c:v>5722.26</c:v>
                </c:pt>
                <c:pt idx="226">
                  <c:v>5745.37</c:v>
                </c:pt>
                <c:pt idx="227">
                  <c:v>5738.17</c:v>
                </c:pt>
                <c:pt idx="228">
                  <c:v>5762.48</c:v>
                </c:pt>
                <c:pt idx="229">
                  <c:v>5708.75</c:v>
                </c:pt>
                <c:pt idx="230">
                  <c:v>5709.54</c:v>
                </c:pt>
                <c:pt idx="231">
                  <c:v>5699.94</c:v>
                </c:pt>
                <c:pt idx="232">
                  <c:v>5751.07</c:v>
                </c:pt>
                <c:pt idx="233">
                  <c:v>5695.94</c:v>
                </c:pt>
                <c:pt idx="234">
                  <c:v>5751.13</c:v>
                </c:pt>
                <c:pt idx="235">
                  <c:v>5792.04</c:v>
                </c:pt>
                <c:pt idx="236">
                  <c:v>5780.05</c:v>
                </c:pt>
                <c:pt idx="237">
                  <c:v>5815.03</c:v>
                </c:pt>
                <c:pt idx="238">
                  <c:v>5859.85</c:v>
                </c:pt>
                <c:pt idx="239">
                  <c:v>5815.26</c:v>
                </c:pt>
                <c:pt idx="240">
                  <c:v>5842.47</c:v>
                </c:pt>
                <c:pt idx="241">
                  <c:v>5841.47</c:v>
                </c:pt>
                <c:pt idx="242">
                  <c:v>5864.67</c:v>
                </c:pt>
                <c:pt idx="243">
                  <c:v>5853.98</c:v>
                </c:pt>
                <c:pt idx="244">
                  <c:v>5851.2</c:v>
                </c:pt>
                <c:pt idx="245">
                  <c:v>5797.42</c:v>
                </c:pt>
                <c:pt idx="246">
                  <c:v>5809.86</c:v>
                </c:pt>
                <c:pt idx="247">
                  <c:v>5808.12</c:v>
                </c:pt>
                <c:pt idx="248">
                  <c:v>5823.52</c:v>
                </c:pt>
                <c:pt idx="249">
                  <c:v>5813.67</c:v>
                </c:pt>
                <c:pt idx="250">
                  <c:v>5705.45</c:v>
                </c:pt>
                <c:pt idx="251">
                  <c:v>5728.8</c:v>
                </c:pt>
                <c:pt idx="252">
                  <c:v>5712.69</c:v>
                </c:pt>
                <c:pt idx="253">
                  <c:v>5782.76</c:v>
                </c:pt>
                <c:pt idx="254">
                  <c:v>5929.04</c:v>
                </c:pt>
                <c:pt idx="255">
                  <c:v>5973.1</c:v>
                </c:pt>
                <c:pt idx="256">
                  <c:v>5995.54</c:v>
                </c:pt>
                <c:pt idx="257">
                  <c:v>6001.35</c:v>
                </c:pt>
                <c:pt idx="258">
                  <c:v>5983.99</c:v>
                </c:pt>
                <c:pt idx="259">
                  <c:v>5985.38</c:v>
                </c:pt>
                <c:pt idx="260">
                  <c:v>5949.17</c:v>
                </c:pt>
                <c:pt idx="261">
                  <c:v>5870.62</c:v>
                </c:pt>
                <c:pt idx="262">
                  <c:v>5893.62</c:v>
                </c:pt>
                <c:pt idx="263">
                  <c:v>5916.98</c:v>
                </c:pt>
                <c:pt idx="264">
                  <c:v>5917.11</c:v>
                </c:pt>
                <c:pt idx="265">
                  <c:v>5948.71</c:v>
                </c:pt>
                <c:pt idx="266">
                  <c:v>5969.34</c:v>
                </c:pt>
                <c:pt idx="267">
                  <c:v>5987.37</c:v>
                </c:pt>
                <c:pt idx="268">
                  <c:v>6021.63</c:v>
                </c:pt>
                <c:pt idx="269">
                  <c:v>5998.74</c:v>
                </c:pt>
                <c:pt idx="270">
                  <c:v>6032.38</c:v>
                </c:pt>
                <c:pt idx="271">
                  <c:v>6047.15</c:v>
                </c:pt>
                <c:pt idx="272">
                  <c:v>6049.88</c:v>
                </c:pt>
                <c:pt idx="273">
                  <c:v>6086.49</c:v>
                </c:pt>
                <c:pt idx="274">
                  <c:v>6075.11</c:v>
                </c:pt>
                <c:pt idx="275">
                  <c:v>6090.27</c:v>
                </c:pt>
                <c:pt idx="276">
                  <c:v>6052.85</c:v>
                </c:pt>
                <c:pt idx="277">
                  <c:v>6034.91</c:v>
                </c:pt>
                <c:pt idx="278">
                  <c:v>6084.19</c:v>
                </c:pt>
                <c:pt idx="279">
                  <c:v>6051.25</c:v>
                </c:pt>
                <c:pt idx="280">
                  <c:v>6051.09</c:v>
                </c:pt>
                <c:pt idx="281">
                  <c:v>6074.08</c:v>
                </c:pt>
                <c:pt idx="282">
                  <c:v>6050.61</c:v>
                </c:pt>
                <c:pt idx="283">
                  <c:v>5872.16</c:v>
                </c:pt>
                <c:pt idx="284">
                  <c:v>5867.08</c:v>
                </c:pt>
                <c:pt idx="285">
                  <c:v>5930.85</c:v>
                </c:pt>
                <c:pt idx="286">
                  <c:v>5974.07</c:v>
                </c:pt>
                <c:pt idx="287">
                  <c:v>5970.84</c:v>
                </c:pt>
                <c:pt idx="288">
                  <c:v>5906.94</c:v>
                </c:pt>
                <c:pt idx="289">
                  <c:v>5868.55</c:v>
                </c:pt>
                <c:pt idx="290">
                  <c:v>5942.47</c:v>
                </c:pt>
                <c:pt idx="291">
                  <c:v>5975.38</c:v>
                </c:pt>
                <c:pt idx="292">
                  <c:v>5909.03</c:v>
                </c:pt>
                <c:pt idx="293">
                  <c:v>5918.25</c:v>
                </c:pt>
                <c:pt idx="294">
                  <c:v>5827.04</c:v>
                </c:pt>
                <c:pt idx="295">
                  <c:v>5836.22</c:v>
                </c:pt>
                <c:pt idx="296">
                  <c:v>5842.91</c:v>
                </c:pt>
                <c:pt idx="297">
                  <c:v>5949.91</c:v>
                </c:pt>
                <c:pt idx="298">
                  <c:v>5937.34</c:v>
                </c:pt>
                <c:pt idx="299">
                  <c:v>5996.66</c:v>
                </c:pt>
                <c:pt idx="300">
                  <c:v>6049.24</c:v>
                </c:pt>
                <c:pt idx="301">
                  <c:v>6086.37</c:v>
                </c:pt>
                <c:pt idx="302">
                  <c:v>6118.71</c:v>
                </c:pt>
                <c:pt idx="303">
                  <c:v>6101.24</c:v>
                </c:pt>
                <c:pt idx="304">
                  <c:v>6012.28</c:v>
                </c:pt>
                <c:pt idx="305">
                  <c:v>6067.7</c:v>
                </c:pt>
                <c:pt idx="306">
                  <c:v>6039.31</c:v>
                </c:pt>
                <c:pt idx="307">
                  <c:v>6071.17</c:v>
                </c:pt>
                <c:pt idx="308">
                  <c:v>6040.53</c:v>
                </c:pt>
                <c:pt idx="309">
                  <c:v>5994.57</c:v>
                </c:pt>
                <c:pt idx="310">
                  <c:v>6037.88</c:v>
                </c:pt>
                <c:pt idx="311">
                  <c:v>6061.48</c:v>
                </c:pt>
                <c:pt idx="312">
                  <c:v>6083.57</c:v>
                </c:pt>
                <c:pt idx="313">
                  <c:v>6025.99</c:v>
                </c:pt>
                <c:pt idx="314">
                  <c:v>6066.44</c:v>
                </c:pt>
                <c:pt idx="315">
                  <c:v>6068.5</c:v>
                </c:pt>
                <c:pt idx="316">
                  <c:v>6051.97</c:v>
                </c:pt>
                <c:pt idx="317">
                  <c:v>6115.07</c:v>
                </c:pt>
                <c:pt idx="318">
                  <c:v>6114.63</c:v>
                </c:pt>
                <c:pt idx="319">
                  <c:v>6129.58</c:v>
                </c:pt>
                <c:pt idx="320">
                  <c:v>6144.15</c:v>
                </c:pt>
                <c:pt idx="321">
                  <c:v>6117.52</c:v>
                </c:pt>
                <c:pt idx="322">
                  <c:v>6013.13</c:v>
                </c:pt>
                <c:pt idx="323">
                  <c:v>5983.25</c:v>
                </c:pt>
                <c:pt idx="324">
                  <c:v>5955.25</c:v>
                </c:pt>
                <c:pt idx="325">
                  <c:v>5956.06</c:v>
                </c:pt>
                <c:pt idx="326">
                  <c:v>5861.57</c:v>
                </c:pt>
                <c:pt idx="327">
                  <c:v>5954.5</c:v>
                </c:pt>
                <c:pt idx="328">
                  <c:v>5849.72</c:v>
                </c:pt>
                <c:pt idx="329">
                  <c:v>5778.15</c:v>
                </c:pt>
                <c:pt idx="330">
                  <c:v>5842.63</c:v>
                </c:pt>
                <c:pt idx="331">
                  <c:v>5738.52</c:v>
                </c:pt>
                <c:pt idx="332">
                  <c:v>5770.2</c:v>
                </c:pt>
                <c:pt idx="333">
                  <c:v>5614.56</c:v>
                </c:pt>
                <c:pt idx="334">
                  <c:v>5572.07</c:v>
                </c:pt>
                <c:pt idx="335">
                  <c:v>5599.3</c:v>
                </c:pt>
                <c:pt idx="336">
                  <c:v>5521.52</c:v>
                </c:pt>
                <c:pt idx="337">
                  <c:v>5638.94</c:v>
                </c:pt>
                <c:pt idx="338">
                  <c:v>5675.12</c:v>
                </c:pt>
                <c:pt idx="339">
                  <c:v>5614.66</c:v>
                </c:pt>
                <c:pt idx="340">
                  <c:v>5675.29</c:v>
                </c:pt>
                <c:pt idx="341">
                  <c:v>5662.89</c:v>
                </c:pt>
                <c:pt idx="342">
                  <c:v>5667.56</c:v>
                </c:pt>
                <c:pt idx="343">
                  <c:v>5767.57</c:v>
                </c:pt>
                <c:pt idx="344">
                  <c:v>5776.65</c:v>
                </c:pt>
                <c:pt idx="345">
                  <c:v>5712.2</c:v>
                </c:pt>
                <c:pt idx="346">
                  <c:v>5693.31</c:v>
                </c:pt>
                <c:pt idx="347">
                  <c:v>5580.94</c:v>
                </c:pt>
                <c:pt idx="348">
                  <c:v>5611.85</c:v>
                </c:pt>
                <c:pt idx="349">
                  <c:v>5633.07</c:v>
                </c:pt>
                <c:pt idx="350">
                  <c:v>5670.97</c:v>
                </c:pt>
                <c:pt idx="351">
                  <c:v>5396.52</c:v>
                </c:pt>
                <c:pt idx="352">
                  <c:v>5074.08</c:v>
                </c:pt>
                <c:pt idx="353">
                  <c:v>5062.25</c:v>
                </c:pt>
                <c:pt idx="354">
                  <c:v>4982.7700000000004</c:v>
                </c:pt>
                <c:pt idx="355">
                  <c:v>5456.9</c:v>
                </c:pt>
                <c:pt idx="356">
                  <c:v>5268.05</c:v>
                </c:pt>
                <c:pt idx="357">
                  <c:v>5363.36</c:v>
                </c:pt>
                <c:pt idx="358">
                  <c:v>5405.97</c:v>
                </c:pt>
                <c:pt idx="359">
                  <c:v>5396.63</c:v>
                </c:pt>
                <c:pt idx="360">
                  <c:v>5275.7</c:v>
                </c:pt>
                <c:pt idx="361">
                  <c:v>5282.7</c:v>
                </c:pt>
                <c:pt idx="362">
                  <c:v>5287.76</c:v>
                </c:pt>
                <c:pt idx="363">
                  <c:v>5375.86</c:v>
                </c:pt>
                <c:pt idx="364">
                  <c:v>5484.77</c:v>
                </c:pt>
                <c:pt idx="365">
                  <c:v>5525.21</c:v>
                </c:pt>
                <c:pt idx="366">
                  <c:v>5528.75</c:v>
                </c:pt>
                <c:pt idx="367">
                  <c:v>5560.83</c:v>
                </c:pt>
                <c:pt idx="368">
                  <c:v>5569.06</c:v>
                </c:pt>
                <c:pt idx="369">
                  <c:v>5686.67</c:v>
                </c:pt>
                <c:pt idx="370">
                  <c:v>5606.91</c:v>
                </c:pt>
                <c:pt idx="371">
                  <c:v>5631.28</c:v>
                </c:pt>
                <c:pt idx="372">
                  <c:v>5663.94</c:v>
                </c:pt>
                <c:pt idx="373">
                  <c:v>5659.91</c:v>
                </c:pt>
                <c:pt idx="374">
                  <c:v>5844.19</c:v>
                </c:pt>
                <c:pt idx="375">
                  <c:v>5886.55</c:v>
                </c:pt>
                <c:pt idx="376">
                  <c:v>5892.58</c:v>
                </c:pt>
                <c:pt idx="377">
                  <c:v>5916.93</c:v>
                </c:pt>
                <c:pt idx="378">
                  <c:v>5958.38</c:v>
                </c:pt>
                <c:pt idx="379">
                  <c:v>5963.6</c:v>
                </c:pt>
                <c:pt idx="380">
                  <c:v>5940.46</c:v>
                </c:pt>
                <c:pt idx="381">
                  <c:v>5844.61</c:v>
                </c:pt>
                <c:pt idx="382">
                  <c:v>5842.01</c:v>
                </c:pt>
                <c:pt idx="383">
                  <c:v>5802.82</c:v>
                </c:pt>
                <c:pt idx="384">
                  <c:v>5921.54</c:v>
                </c:pt>
                <c:pt idx="385">
                  <c:v>5888.55</c:v>
                </c:pt>
                <c:pt idx="386">
                  <c:v>5912.17</c:v>
                </c:pt>
                <c:pt idx="387">
                  <c:v>5911.69</c:v>
                </c:pt>
                <c:pt idx="388">
                  <c:v>5935.94</c:v>
                </c:pt>
                <c:pt idx="389">
                  <c:v>5970.37</c:v>
                </c:pt>
                <c:pt idx="390">
                  <c:v>5970.81</c:v>
                </c:pt>
                <c:pt idx="391">
                  <c:v>5939.3</c:v>
                </c:pt>
                <c:pt idx="392">
                  <c:v>6000.36</c:v>
                </c:pt>
                <c:pt idx="393">
                  <c:v>6005.88</c:v>
                </c:pt>
                <c:pt idx="394">
                  <c:v>6038.81</c:v>
                </c:pt>
                <c:pt idx="395">
                  <c:v>6022.24</c:v>
                </c:pt>
                <c:pt idx="396">
                  <c:v>6045.26</c:v>
                </c:pt>
                <c:pt idx="397">
                  <c:v>5976.97</c:v>
                </c:pt>
                <c:pt idx="398">
                  <c:v>6033.11</c:v>
                </c:pt>
                <c:pt idx="399">
                  <c:v>5982.72</c:v>
                </c:pt>
                <c:pt idx="400">
                  <c:v>5980.87</c:v>
                </c:pt>
                <c:pt idx="401">
                  <c:v>5967.84</c:v>
                </c:pt>
                <c:pt idx="402">
                  <c:v>6025.17</c:v>
                </c:pt>
                <c:pt idx="403">
                  <c:v>6092.18</c:v>
                </c:pt>
                <c:pt idx="404">
                  <c:v>6092.16</c:v>
                </c:pt>
                <c:pt idx="405">
                  <c:v>6141.02</c:v>
                </c:pt>
                <c:pt idx="406">
                  <c:v>6173.07</c:v>
                </c:pt>
                <c:pt idx="407">
                  <c:v>6204.95</c:v>
                </c:pt>
                <c:pt idx="408">
                  <c:v>6198.01</c:v>
                </c:pt>
                <c:pt idx="409">
                  <c:v>6227.42</c:v>
                </c:pt>
                <c:pt idx="410">
                  <c:v>6279.35</c:v>
                </c:pt>
                <c:pt idx="411">
                  <c:v>6229.98</c:v>
                </c:pt>
                <c:pt idx="412">
                  <c:v>6225.52</c:v>
                </c:pt>
                <c:pt idx="413">
                  <c:v>6263.26</c:v>
                </c:pt>
                <c:pt idx="414">
                  <c:v>6280.46</c:v>
                </c:pt>
                <c:pt idx="415">
                  <c:v>6259.75</c:v>
                </c:pt>
                <c:pt idx="416">
                  <c:v>6268.56</c:v>
                </c:pt>
                <c:pt idx="417">
                  <c:v>6243.76</c:v>
                </c:pt>
                <c:pt idx="418">
                  <c:v>6263.7</c:v>
                </c:pt>
                <c:pt idx="419">
                  <c:v>6297.36</c:v>
                </c:pt>
                <c:pt idx="420">
                  <c:v>6296.79</c:v>
                </c:pt>
                <c:pt idx="421">
                  <c:v>6305.6</c:v>
                </c:pt>
                <c:pt idx="422">
                  <c:v>6309.62</c:v>
                </c:pt>
                <c:pt idx="423">
                  <c:v>6358.91</c:v>
                </c:pt>
                <c:pt idx="424">
                  <c:v>6363.35</c:v>
                </c:pt>
                <c:pt idx="425">
                  <c:v>6388.64</c:v>
                </c:pt>
                <c:pt idx="426">
                  <c:v>6389.77</c:v>
                </c:pt>
                <c:pt idx="427">
                  <c:v>6370.86</c:v>
                </c:pt>
                <c:pt idx="428">
                  <c:v>6362.9</c:v>
                </c:pt>
                <c:pt idx="429">
                  <c:v>6339.39</c:v>
                </c:pt>
                <c:pt idx="430">
                  <c:v>6238.01</c:v>
                </c:pt>
                <c:pt idx="431">
                  <c:v>6329.94</c:v>
                </c:pt>
                <c:pt idx="432">
                  <c:v>6299.19</c:v>
                </c:pt>
                <c:pt idx="433">
                  <c:v>6345.06</c:v>
                </c:pt>
                <c:pt idx="434">
                  <c:v>6340</c:v>
                </c:pt>
                <c:pt idx="435">
                  <c:v>6389.45</c:v>
                </c:pt>
                <c:pt idx="436">
                  <c:v>6373.45</c:v>
                </c:pt>
                <c:pt idx="437">
                  <c:v>6445.76</c:v>
                </c:pt>
                <c:pt idx="438">
                  <c:v>6466.58</c:v>
                </c:pt>
                <c:pt idx="439">
                  <c:v>6468.54</c:v>
                </c:pt>
                <c:pt idx="440">
                  <c:v>6449.8</c:v>
                </c:pt>
                <c:pt idx="441">
                  <c:v>6449.15</c:v>
                </c:pt>
                <c:pt idx="442">
                  <c:v>6411.37</c:v>
                </c:pt>
                <c:pt idx="443">
                  <c:v>6395.78</c:v>
                </c:pt>
                <c:pt idx="444">
                  <c:v>6370.17</c:v>
                </c:pt>
                <c:pt idx="445">
                  <c:v>6466.91</c:v>
                </c:pt>
                <c:pt idx="446">
                  <c:v>6465.94</c:v>
                </c:pt>
                <c:pt idx="447">
                  <c:v>6481.4</c:v>
                </c:pt>
                <c:pt idx="448">
                  <c:v>6501.86</c:v>
                </c:pt>
                <c:pt idx="449">
                  <c:v>6460.26</c:v>
                </c:pt>
                <c:pt idx="450">
                  <c:v>6415.54</c:v>
                </c:pt>
                <c:pt idx="451">
                  <c:v>6448.26</c:v>
                </c:pt>
                <c:pt idx="452">
                  <c:v>6502.08</c:v>
                </c:pt>
                <c:pt idx="453">
                  <c:v>6481.5</c:v>
                </c:pt>
                <c:pt idx="454">
                  <c:v>6495.15</c:v>
                </c:pt>
                <c:pt idx="455">
                  <c:v>6512.61</c:v>
                </c:pt>
                <c:pt idx="456">
                  <c:v>6532.04</c:v>
                </c:pt>
                <c:pt idx="457">
                  <c:v>6587.47</c:v>
                </c:pt>
                <c:pt idx="458">
                  <c:v>6584.29</c:v>
                </c:pt>
                <c:pt idx="459">
                  <c:v>6615.28</c:v>
                </c:pt>
                <c:pt idx="460">
                  <c:v>6606.76</c:v>
                </c:pt>
                <c:pt idx="461">
                  <c:v>6600.35</c:v>
                </c:pt>
                <c:pt idx="462">
                  <c:v>6631.96</c:v>
                </c:pt>
                <c:pt idx="463">
                  <c:v>6664.36</c:v>
                </c:pt>
                <c:pt idx="464">
                  <c:v>6693.75</c:v>
                </c:pt>
                <c:pt idx="465">
                  <c:v>6656.92</c:v>
                </c:pt>
                <c:pt idx="466">
                  <c:v>6637.97</c:v>
                </c:pt>
                <c:pt idx="467">
                  <c:v>6604.72</c:v>
                </c:pt>
                <c:pt idx="468">
                  <c:v>6643.7</c:v>
                </c:pt>
                <c:pt idx="469">
                  <c:v>6661.21</c:v>
                </c:pt>
                <c:pt idx="470">
                  <c:v>6688.46</c:v>
                </c:pt>
                <c:pt idx="471">
                  <c:v>6711.2</c:v>
                </c:pt>
                <c:pt idx="472">
                  <c:v>6715.35</c:v>
                </c:pt>
                <c:pt idx="473">
                  <c:v>6715.79</c:v>
                </c:pt>
                <c:pt idx="474">
                  <c:v>6740.28</c:v>
                </c:pt>
                <c:pt idx="475">
                  <c:v>6714.59</c:v>
                </c:pt>
                <c:pt idx="476">
                  <c:v>6753.72</c:v>
                </c:pt>
                <c:pt idx="477">
                  <c:v>6735.11</c:v>
                </c:pt>
                <c:pt idx="478">
                  <c:v>6552.51</c:v>
                </c:pt>
                <c:pt idx="479">
                  <c:v>6654.72</c:v>
                </c:pt>
                <c:pt idx="480">
                  <c:v>6644.31</c:v>
                </c:pt>
                <c:pt idx="481">
                  <c:v>6671.06</c:v>
                </c:pt>
                <c:pt idx="482">
                  <c:v>6629.07</c:v>
                </c:pt>
                <c:pt idx="483">
                  <c:v>6664.01</c:v>
                </c:pt>
                <c:pt idx="484">
                  <c:v>6735.13</c:v>
                </c:pt>
                <c:pt idx="485">
                  <c:v>6735.35</c:v>
                </c:pt>
                <c:pt idx="486">
                  <c:v>6699.4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5E-4006-973B-3F015D2E98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7022495"/>
        <c:axId val="537019615"/>
      </c:lineChart>
      <c:dateAx>
        <c:axId val="537022495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019615"/>
        <c:crosses val="autoZero"/>
        <c:auto val="1"/>
        <c:lblOffset val="100"/>
        <c:baseTimeUnit val="days"/>
      </c:dateAx>
      <c:valAx>
        <c:axId val="537019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0224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data!$C$1</c:f>
              <c:strCache>
                <c:ptCount val="1"/>
                <c:pt idx="0">
                  <c:v>DAX USD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data!$A$2:$A$1994</c:f>
              <c:numCache>
                <c:formatCode>m/d/yyyy</c:formatCode>
                <c:ptCount val="1993"/>
                <c:pt idx="0">
                  <c:v>45223</c:v>
                </c:pt>
                <c:pt idx="1">
                  <c:v>45224</c:v>
                </c:pt>
                <c:pt idx="2">
                  <c:v>45225</c:v>
                </c:pt>
                <c:pt idx="3">
                  <c:v>45226</c:v>
                </c:pt>
                <c:pt idx="4">
                  <c:v>45229</c:v>
                </c:pt>
                <c:pt idx="5">
                  <c:v>45230</c:v>
                </c:pt>
                <c:pt idx="6">
                  <c:v>45231</c:v>
                </c:pt>
                <c:pt idx="7">
                  <c:v>45232</c:v>
                </c:pt>
                <c:pt idx="8">
                  <c:v>45233</c:v>
                </c:pt>
                <c:pt idx="9">
                  <c:v>45236</c:v>
                </c:pt>
                <c:pt idx="10">
                  <c:v>45237</c:v>
                </c:pt>
                <c:pt idx="11">
                  <c:v>45238</c:v>
                </c:pt>
                <c:pt idx="12">
                  <c:v>45239</c:v>
                </c:pt>
                <c:pt idx="13">
                  <c:v>45240</c:v>
                </c:pt>
                <c:pt idx="14">
                  <c:v>45243</c:v>
                </c:pt>
                <c:pt idx="15">
                  <c:v>45244</c:v>
                </c:pt>
                <c:pt idx="16">
                  <c:v>45245</c:v>
                </c:pt>
                <c:pt idx="17">
                  <c:v>45246</c:v>
                </c:pt>
                <c:pt idx="18">
                  <c:v>45247</c:v>
                </c:pt>
                <c:pt idx="19">
                  <c:v>45250</c:v>
                </c:pt>
                <c:pt idx="20">
                  <c:v>45251</c:v>
                </c:pt>
                <c:pt idx="21">
                  <c:v>45252</c:v>
                </c:pt>
                <c:pt idx="22">
                  <c:v>45254</c:v>
                </c:pt>
                <c:pt idx="23">
                  <c:v>45257</c:v>
                </c:pt>
                <c:pt idx="24">
                  <c:v>45258</c:v>
                </c:pt>
                <c:pt idx="25">
                  <c:v>45259</c:v>
                </c:pt>
                <c:pt idx="26">
                  <c:v>45260</c:v>
                </c:pt>
                <c:pt idx="27">
                  <c:v>45261</c:v>
                </c:pt>
                <c:pt idx="28">
                  <c:v>45264</c:v>
                </c:pt>
                <c:pt idx="29">
                  <c:v>45265</c:v>
                </c:pt>
                <c:pt idx="30">
                  <c:v>45266</c:v>
                </c:pt>
                <c:pt idx="31">
                  <c:v>45267</c:v>
                </c:pt>
                <c:pt idx="32">
                  <c:v>45268</c:v>
                </c:pt>
                <c:pt idx="33">
                  <c:v>45271</c:v>
                </c:pt>
                <c:pt idx="34">
                  <c:v>45272</c:v>
                </c:pt>
                <c:pt idx="35">
                  <c:v>45273</c:v>
                </c:pt>
                <c:pt idx="36">
                  <c:v>45274</c:v>
                </c:pt>
                <c:pt idx="37">
                  <c:v>45275</c:v>
                </c:pt>
                <c:pt idx="38">
                  <c:v>45278</c:v>
                </c:pt>
                <c:pt idx="39">
                  <c:v>45279</c:v>
                </c:pt>
                <c:pt idx="40">
                  <c:v>45280</c:v>
                </c:pt>
                <c:pt idx="41">
                  <c:v>45281</c:v>
                </c:pt>
                <c:pt idx="42">
                  <c:v>45282</c:v>
                </c:pt>
                <c:pt idx="43">
                  <c:v>45287</c:v>
                </c:pt>
                <c:pt idx="44">
                  <c:v>45288</c:v>
                </c:pt>
                <c:pt idx="45">
                  <c:v>45289</c:v>
                </c:pt>
                <c:pt idx="46">
                  <c:v>45293</c:v>
                </c:pt>
                <c:pt idx="47">
                  <c:v>45294</c:v>
                </c:pt>
                <c:pt idx="48">
                  <c:v>45295</c:v>
                </c:pt>
                <c:pt idx="49">
                  <c:v>45296</c:v>
                </c:pt>
                <c:pt idx="50">
                  <c:v>45299</c:v>
                </c:pt>
                <c:pt idx="51">
                  <c:v>45300</c:v>
                </c:pt>
                <c:pt idx="52">
                  <c:v>45301</c:v>
                </c:pt>
                <c:pt idx="53">
                  <c:v>45302</c:v>
                </c:pt>
                <c:pt idx="54">
                  <c:v>45303</c:v>
                </c:pt>
                <c:pt idx="55">
                  <c:v>45307</c:v>
                </c:pt>
                <c:pt idx="56">
                  <c:v>45308</c:v>
                </c:pt>
                <c:pt idx="57">
                  <c:v>45309</c:v>
                </c:pt>
                <c:pt idx="58">
                  <c:v>45310</c:v>
                </c:pt>
                <c:pt idx="59">
                  <c:v>45313</c:v>
                </c:pt>
                <c:pt idx="60">
                  <c:v>45314</c:v>
                </c:pt>
                <c:pt idx="61">
                  <c:v>45315</c:v>
                </c:pt>
                <c:pt idx="62">
                  <c:v>45316</c:v>
                </c:pt>
                <c:pt idx="63">
                  <c:v>45317</c:v>
                </c:pt>
                <c:pt idx="64">
                  <c:v>45320</c:v>
                </c:pt>
                <c:pt idx="65">
                  <c:v>45321</c:v>
                </c:pt>
                <c:pt idx="66">
                  <c:v>45322</c:v>
                </c:pt>
                <c:pt idx="67">
                  <c:v>45323</c:v>
                </c:pt>
                <c:pt idx="68">
                  <c:v>45324</c:v>
                </c:pt>
                <c:pt idx="69">
                  <c:v>45327</c:v>
                </c:pt>
                <c:pt idx="70">
                  <c:v>45328</c:v>
                </c:pt>
                <c:pt idx="71">
                  <c:v>45329</c:v>
                </c:pt>
                <c:pt idx="72">
                  <c:v>45330</c:v>
                </c:pt>
                <c:pt idx="73">
                  <c:v>45331</c:v>
                </c:pt>
                <c:pt idx="74">
                  <c:v>45334</c:v>
                </c:pt>
                <c:pt idx="75">
                  <c:v>45335</c:v>
                </c:pt>
                <c:pt idx="76">
                  <c:v>45336</c:v>
                </c:pt>
                <c:pt idx="77">
                  <c:v>45337</c:v>
                </c:pt>
                <c:pt idx="78">
                  <c:v>45338</c:v>
                </c:pt>
                <c:pt idx="79">
                  <c:v>45342</c:v>
                </c:pt>
                <c:pt idx="80">
                  <c:v>45343</c:v>
                </c:pt>
                <c:pt idx="81">
                  <c:v>45344</c:v>
                </c:pt>
                <c:pt idx="82">
                  <c:v>45345</c:v>
                </c:pt>
                <c:pt idx="83">
                  <c:v>45348</c:v>
                </c:pt>
                <c:pt idx="84">
                  <c:v>45349</c:v>
                </c:pt>
                <c:pt idx="85">
                  <c:v>45350</c:v>
                </c:pt>
                <c:pt idx="86">
                  <c:v>45351</c:v>
                </c:pt>
                <c:pt idx="87">
                  <c:v>45352</c:v>
                </c:pt>
                <c:pt idx="88">
                  <c:v>45355</c:v>
                </c:pt>
                <c:pt idx="89">
                  <c:v>45356</c:v>
                </c:pt>
                <c:pt idx="90">
                  <c:v>45357</c:v>
                </c:pt>
                <c:pt idx="91">
                  <c:v>45358</c:v>
                </c:pt>
                <c:pt idx="92">
                  <c:v>45359</c:v>
                </c:pt>
                <c:pt idx="93">
                  <c:v>45362</c:v>
                </c:pt>
                <c:pt idx="94">
                  <c:v>45363</c:v>
                </c:pt>
                <c:pt idx="95">
                  <c:v>45364</c:v>
                </c:pt>
                <c:pt idx="96">
                  <c:v>45365</c:v>
                </c:pt>
                <c:pt idx="97">
                  <c:v>45366</c:v>
                </c:pt>
                <c:pt idx="98">
                  <c:v>45369</c:v>
                </c:pt>
                <c:pt idx="99">
                  <c:v>45370</c:v>
                </c:pt>
                <c:pt idx="100">
                  <c:v>45371</c:v>
                </c:pt>
                <c:pt idx="101">
                  <c:v>45372</c:v>
                </c:pt>
                <c:pt idx="102">
                  <c:v>45373</c:v>
                </c:pt>
                <c:pt idx="103">
                  <c:v>45376</c:v>
                </c:pt>
                <c:pt idx="104">
                  <c:v>45377</c:v>
                </c:pt>
                <c:pt idx="105">
                  <c:v>45378</c:v>
                </c:pt>
                <c:pt idx="106">
                  <c:v>45379</c:v>
                </c:pt>
                <c:pt idx="107">
                  <c:v>45384</c:v>
                </c:pt>
                <c:pt idx="108">
                  <c:v>45385</c:v>
                </c:pt>
                <c:pt idx="109">
                  <c:v>45386</c:v>
                </c:pt>
                <c:pt idx="110">
                  <c:v>45387</c:v>
                </c:pt>
                <c:pt idx="111">
                  <c:v>45390</c:v>
                </c:pt>
                <c:pt idx="112">
                  <c:v>45391</c:v>
                </c:pt>
                <c:pt idx="113">
                  <c:v>45392</c:v>
                </c:pt>
                <c:pt idx="114">
                  <c:v>45393</c:v>
                </c:pt>
                <c:pt idx="115">
                  <c:v>45394</c:v>
                </c:pt>
                <c:pt idx="116">
                  <c:v>45397</c:v>
                </c:pt>
                <c:pt idx="117">
                  <c:v>45398</c:v>
                </c:pt>
                <c:pt idx="118">
                  <c:v>45399</c:v>
                </c:pt>
                <c:pt idx="119">
                  <c:v>45400</c:v>
                </c:pt>
                <c:pt idx="120">
                  <c:v>45401</c:v>
                </c:pt>
                <c:pt idx="121">
                  <c:v>45404</c:v>
                </c:pt>
                <c:pt idx="122">
                  <c:v>45405</c:v>
                </c:pt>
                <c:pt idx="123">
                  <c:v>45406</c:v>
                </c:pt>
                <c:pt idx="124">
                  <c:v>45407</c:v>
                </c:pt>
                <c:pt idx="125">
                  <c:v>45408</c:v>
                </c:pt>
                <c:pt idx="126">
                  <c:v>45411</c:v>
                </c:pt>
                <c:pt idx="127">
                  <c:v>45412</c:v>
                </c:pt>
                <c:pt idx="128">
                  <c:v>45414</c:v>
                </c:pt>
                <c:pt idx="129">
                  <c:v>45415</c:v>
                </c:pt>
                <c:pt idx="130">
                  <c:v>45419</c:v>
                </c:pt>
                <c:pt idx="131">
                  <c:v>45420</c:v>
                </c:pt>
                <c:pt idx="132">
                  <c:v>45421</c:v>
                </c:pt>
                <c:pt idx="133">
                  <c:v>45422</c:v>
                </c:pt>
                <c:pt idx="134">
                  <c:v>45425</c:v>
                </c:pt>
                <c:pt idx="135">
                  <c:v>45426</c:v>
                </c:pt>
                <c:pt idx="136">
                  <c:v>45427</c:v>
                </c:pt>
                <c:pt idx="137">
                  <c:v>45428</c:v>
                </c:pt>
                <c:pt idx="138">
                  <c:v>45429</c:v>
                </c:pt>
                <c:pt idx="139">
                  <c:v>45432</c:v>
                </c:pt>
                <c:pt idx="140">
                  <c:v>45433</c:v>
                </c:pt>
                <c:pt idx="141">
                  <c:v>45434</c:v>
                </c:pt>
                <c:pt idx="142">
                  <c:v>45435</c:v>
                </c:pt>
                <c:pt idx="143">
                  <c:v>45436</c:v>
                </c:pt>
                <c:pt idx="144">
                  <c:v>45440</c:v>
                </c:pt>
                <c:pt idx="145">
                  <c:v>45441</c:v>
                </c:pt>
                <c:pt idx="146">
                  <c:v>45442</c:v>
                </c:pt>
                <c:pt idx="147">
                  <c:v>45443</c:v>
                </c:pt>
                <c:pt idx="148">
                  <c:v>45446</c:v>
                </c:pt>
                <c:pt idx="149">
                  <c:v>45447</c:v>
                </c:pt>
                <c:pt idx="150">
                  <c:v>45448</c:v>
                </c:pt>
                <c:pt idx="151">
                  <c:v>45449</c:v>
                </c:pt>
                <c:pt idx="152">
                  <c:v>45450</c:v>
                </c:pt>
                <c:pt idx="153">
                  <c:v>45453</c:v>
                </c:pt>
                <c:pt idx="154">
                  <c:v>45454</c:v>
                </c:pt>
                <c:pt idx="155">
                  <c:v>45455</c:v>
                </c:pt>
                <c:pt idx="156">
                  <c:v>45456</c:v>
                </c:pt>
                <c:pt idx="157">
                  <c:v>45457</c:v>
                </c:pt>
                <c:pt idx="158">
                  <c:v>45460</c:v>
                </c:pt>
                <c:pt idx="159">
                  <c:v>45461</c:v>
                </c:pt>
                <c:pt idx="160">
                  <c:v>45463</c:v>
                </c:pt>
                <c:pt idx="161">
                  <c:v>45464</c:v>
                </c:pt>
                <c:pt idx="162">
                  <c:v>45467</c:v>
                </c:pt>
                <c:pt idx="163">
                  <c:v>45469</c:v>
                </c:pt>
                <c:pt idx="164">
                  <c:v>45470</c:v>
                </c:pt>
                <c:pt idx="165">
                  <c:v>45471</c:v>
                </c:pt>
                <c:pt idx="166">
                  <c:v>45474</c:v>
                </c:pt>
                <c:pt idx="167">
                  <c:v>45475</c:v>
                </c:pt>
                <c:pt idx="168">
                  <c:v>45476</c:v>
                </c:pt>
                <c:pt idx="169">
                  <c:v>45478</c:v>
                </c:pt>
                <c:pt idx="170">
                  <c:v>45481</c:v>
                </c:pt>
                <c:pt idx="171">
                  <c:v>45482</c:v>
                </c:pt>
                <c:pt idx="172">
                  <c:v>45483</c:v>
                </c:pt>
                <c:pt idx="173">
                  <c:v>45484</c:v>
                </c:pt>
                <c:pt idx="174">
                  <c:v>45485</c:v>
                </c:pt>
                <c:pt idx="175">
                  <c:v>45488</c:v>
                </c:pt>
                <c:pt idx="176">
                  <c:v>45489</c:v>
                </c:pt>
                <c:pt idx="177">
                  <c:v>45490</c:v>
                </c:pt>
                <c:pt idx="178">
                  <c:v>45491</c:v>
                </c:pt>
                <c:pt idx="179">
                  <c:v>45492</c:v>
                </c:pt>
                <c:pt idx="180">
                  <c:v>45495</c:v>
                </c:pt>
                <c:pt idx="181">
                  <c:v>45496</c:v>
                </c:pt>
                <c:pt idx="182">
                  <c:v>45497</c:v>
                </c:pt>
                <c:pt idx="183">
                  <c:v>45498</c:v>
                </c:pt>
                <c:pt idx="184">
                  <c:v>45499</c:v>
                </c:pt>
                <c:pt idx="185">
                  <c:v>45502</c:v>
                </c:pt>
                <c:pt idx="186">
                  <c:v>45503</c:v>
                </c:pt>
                <c:pt idx="187">
                  <c:v>45504</c:v>
                </c:pt>
                <c:pt idx="188">
                  <c:v>45505</c:v>
                </c:pt>
                <c:pt idx="189">
                  <c:v>45506</c:v>
                </c:pt>
                <c:pt idx="190">
                  <c:v>45509</c:v>
                </c:pt>
                <c:pt idx="191">
                  <c:v>45510</c:v>
                </c:pt>
                <c:pt idx="192">
                  <c:v>45511</c:v>
                </c:pt>
                <c:pt idx="193">
                  <c:v>45512</c:v>
                </c:pt>
                <c:pt idx="194">
                  <c:v>45513</c:v>
                </c:pt>
                <c:pt idx="195">
                  <c:v>45516</c:v>
                </c:pt>
                <c:pt idx="196">
                  <c:v>45517</c:v>
                </c:pt>
                <c:pt idx="197">
                  <c:v>45518</c:v>
                </c:pt>
                <c:pt idx="198">
                  <c:v>45519</c:v>
                </c:pt>
                <c:pt idx="199">
                  <c:v>45520</c:v>
                </c:pt>
                <c:pt idx="200">
                  <c:v>45523</c:v>
                </c:pt>
                <c:pt idx="201">
                  <c:v>45524</c:v>
                </c:pt>
                <c:pt idx="202">
                  <c:v>45525</c:v>
                </c:pt>
                <c:pt idx="203">
                  <c:v>45526</c:v>
                </c:pt>
                <c:pt idx="204">
                  <c:v>45527</c:v>
                </c:pt>
                <c:pt idx="205">
                  <c:v>45531</c:v>
                </c:pt>
                <c:pt idx="206">
                  <c:v>45532</c:v>
                </c:pt>
                <c:pt idx="207">
                  <c:v>45533</c:v>
                </c:pt>
                <c:pt idx="208">
                  <c:v>45534</c:v>
                </c:pt>
                <c:pt idx="209">
                  <c:v>45538</c:v>
                </c:pt>
                <c:pt idx="210">
                  <c:v>45539</c:v>
                </c:pt>
                <c:pt idx="211">
                  <c:v>45540</c:v>
                </c:pt>
                <c:pt idx="212">
                  <c:v>45541</c:v>
                </c:pt>
                <c:pt idx="213">
                  <c:v>45544</c:v>
                </c:pt>
                <c:pt idx="214">
                  <c:v>45545</c:v>
                </c:pt>
                <c:pt idx="215">
                  <c:v>45546</c:v>
                </c:pt>
                <c:pt idx="216">
                  <c:v>45547</c:v>
                </c:pt>
                <c:pt idx="217">
                  <c:v>45548</c:v>
                </c:pt>
                <c:pt idx="218">
                  <c:v>45551</c:v>
                </c:pt>
                <c:pt idx="219">
                  <c:v>45552</c:v>
                </c:pt>
                <c:pt idx="220">
                  <c:v>45553</c:v>
                </c:pt>
                <c:pt idx="221">
                  <c:v>45554</c:v>
                </c:pt>
                <c:pt idx="222">
                  <c:v>45555</c:v>
                </c:pt>
                <c:pt idx="223">
                  <c:v>45558</c:v>
                </c:pt>
                <c:pt idx="224">
                  <c:v>45559</c:v>
                </c:pt>
                <c:pt idx="225">
                  <c:v>45560</c:v>
                </c:pt>
                <c:pt idx="226">
                  <c:v>45561</c:v>
                </c:pt>
                <c:pt idx="227">
                  <c:v>45562</c:v>
                </c:pt>
                <c:pt idx="228">
                  <c:v>45565</c:v>
                </c:pt>
                <c:pt idx="229">
                  <c:v>45566</c:v>
                </c:pt>
                <c:pt idx="230">
                  <c:v>45567</c:v>
                </c:pt>
                <c:pt idx="231">
                  <c:v>45568</c:v>
                </c:pt>
                <c:pt idx="232">
                  <c:v>45569</c:v>
                </c:pt>
                <c:pt idx="233">
                  <c:v>45572</c:v>
                </c:pt>
                <c:pt idx="234">
                  <c:v>45573</c:v>
                </c:pt>
                <c:pt idx="235">
                  <c:v>45574</c:v>
                </c:pt>
                <c:pt idx="236">
                  <c:v>45575</c:v>
                </c:pt>
                <c:pt idx="237">
                  <c:v>45576</c:v>
                </c:pt>
                <c:pt idx="238">
                  <c:v>45579</c:v>
                </c:pt>
                <c:pt idx="239">
                  <c:v>45580</c:v>
                </c:pt>
                <c:pt idx="240">
                  <c:v>45581</c:v>
                </c:pt>
                <c:pt idx="241">
                  <c:v>45582</c:v>
                </c:pt>
                <c:pt idx="242">
                  <c:v>45583</c:v>
                </c:pt>
                <c:pt idx="243">
                  <c:v>45586</c:v>
                </c:pt>
                <c:pt idx="244">
                  <c:v>45587</c:v>
                </c:pt>
                <c:pt idx="245">
                  <c:v>45588</c:v>
                </c:pt>
                <c:pt idx="246">
                  <c:v>45589</c:v>
                </c:pt>
                <c:pt idx="247">
                  <c:v>45590</c:v>
                </c:pt>
                <c:pt idx="248">
                  <c:v>45593</c:v>
                </c:pt>
                <c:pt idx="249">
                  <c:v>45595</c:v>
                </c:pt>
                <c:pt idx="250">
                  <c:v>45596</c:v>
                </c:pt>
                <c:pt idx="251">
                  <c:v>45597</c:v>
                </c:pt>
                <c:pt idx="252">
                  <c:v>45600</c:v>
                </c:pt>
                <c:pt idx="253">
                  <c:v>45601</c:v>
                </c:pt>
                <c:pt idx="254">
                  <c:v>45602</c:v>
                </c:pt>
                <c:pt idx="255">
                  <c:v>45603</c:v>
                </c:pt>
                <c:pt idx="256">
                  <c:v>45604</c:v>
                </c:pt>
                <c:pt idx="257">
                  <c:v>45607</c:v>
                </c:pt>
                <c:pt idx="258">
                  <c:v>45608</c:v>
                </c:pt>
                <c:pt idx="259">
                  <c:v>45609</c:v>
                </c:pt>
                <c:pt idx="260">
                  <c:v>45610</c:v>
                </c:pt>
                <c:pt idx="261">
                  <c:v>45611</c:v>
                </c:pt>
                <c:pt idx="262">
                  <c:v>45614</c:v>
                </c:pt>
                <c:pt idx="263">
                  <c:v>45615</c:v>
                </c:pt>
                <c:pt idx="264">
                  <c:v>45616</c:v>
                </c:pt>
                <c:pt idx="265">
                  <c:v>45617</c:v>
                </c:pt>
                <c:pt idx="266">
                  <c:v>45618</c:v>
                </c:pt>
                <c:pt idx="267">
                  <c:v>45621</c:v>
                </c:pt>
                <c:pt idx="268">
                  <c:v>45622</c:v>
                </c:pt>
                <c:pt idx="269">
                  <c:v>45623</c:v>
                </c:pt>
                <c:pt idx="270">
                  <c:v>45625</c:v>
                </c:pt>
                <c:pt idx="271">
                  <c:v>45628</c:v>
                </c:pt>
                <c:pt idx="272">
                  <c:v>45629</c:v>
                </c:pt>
                <c:pt idx="273">
                  <c:v>45630</c:v>
                </c:pt>
                <c:pt idx="274">
                  <c:v>45631</c:v>
                </c:pt>
                <c:pt idx="275">
                  <c:v>45632</c:v>
                </c:pt>
                <c:pt idx="276">
                  <c:v>45635</c:v>
                </c:pt>
                <c:pt idx="277">
                  <c:v>45636</c:v>
                </c:pt>
                <c:pt idx="278">
                  <c:v>45637</c:v>
                </c:pt>
                <c:pt idx="279">
                  <c:v>45638</c:v>
                </c:pt>
                <c:pt idx="280">
                  <c:v>45639</c:v>
                </c:pt>
                <c:pt idx="281">
                  <c:v>45642</c:v>
                </c:pt>
                <c:pt idx="282">
                  <c:v>45643</c:v>
                </c:pt>
                <c:pt idx="283">
                  <c:v>45644</c:v>
                </c:pt>
                <c:pt idx="284">
                  <c:v>45645</c:v>
                </c:pt>
                <c:pt idx="285">
                  <c:v>45646</c:v>
                </c:pt>
                <c:pt idx="286">
                  <c:v>45649</c:v>
                </c:pt>
                <c:pt idx="287">
                  <c:v>45653</c:v>
                </c:pt>
                <c:pt idx="288">
                  <c:v>45656</c:v>
                </c:pt>
                <c:pt idx="289">
                  <c:v>45659</c:v>
                </c:pt>
                <c:pt idx="290">
                  <c:v>45660</c:v>
                </c:pt>
                <c:pt idx="291">
                  <c:v>45663</c:v>
                </c:pt>
                <c:pt idx="292">
                  <c:v>45664</c:v>
                </c:pt>
                <c:pt idx="293">
                  <c:v>45665</c:v>
                </c:pt>
                <c:pt idx="294">
                  <c:v>45667</c:v>
                </c:pt>
                <c:pt idx="295">
                  <c:v>45670</c:v>
                </c:pt>
                <c:pt idx="296">
                  <c:v>45671</c:v>
                </c:pt>
                <c:pt idx="297">
                  <c:v>45672</c:v>
                </c:pt>
                <c:pt idx="298">
                  <c:v>45673</c:v>
                </c:pt>
                <c:pt idx="299">
                  <c:v>45674</c:v>
                </c:pt>
                <c:pt idx="300">
                  <c:v>45678</c:v>
                </c:pt>
                <c:pt idx="301">
                  <c:v>45679</c:v>
                </c:pt>
                <c:pt idx="302">
                  <c:v>45680</c:v>
                </c:pt>
                <c:pt idx="303">
                  <c:v>45681</c:v>
                </c:pt>
                <c:pt idx="304">
                  <c:v>45684</c:v>
                </c:pt>
                <c:pt idx="305">
                  <c:v>45685</c:v>
                </c:pt>
                <c:pt idx="306">
                  <c:v>45686</c:v>
                </c:pt>
                <c:pt idx="307">
                  <c:v>45687</c:v>
                </c:pt>
                <c:pt idx="308">
                  <c:v>45688</c:v>
                </c:pt>
                <c:pt idx="309">
                  <c:v>45691</c:v>
                </c:pt>
                <c:pt idx="310">
                  <c:v>45692</c:v>
                </c:pt>
                <c:pt idx="311">
                  <c:v>45693</c:v>
                </c:pt>
                <c:pt idx="312">
                  <c:v>45694</c:v>
                </c:pt>
                <c:pt idx="313">
                  <c:v>45695</c:v>
                </c:pt>
                <c:pt idx="314">
                  <c:v>45698</c:v>
                </c:pt>
                <c:pt idx="315">
                  <c:v>45699</c:v>
                </c:pt>
                <c:pt idx="316">
                  <c:v>45700</c:v>
                </c:pt>
                <c:pt idx="317">
                  <c:v>45701</c:v>
                </c:pt>
                <c:pt idx="318">
                  <c:v>45702</c:v>
                </c:pt>
                <c:pt idx="319">
                  <c:v>45706</c:v>
                </c:pt>
                <c:pt idx="320">
                  <c:v>45707</c:v>
                </c:pt>
                <c:pt idx="321">
                  <c:v>45708</c:v>
                </c:pt>
                <c:pt idx="322">
                  <c:v>45709</c:v>
                </c:pt>
                <c:pt idx="323">
                  <c:v>45712</c:v>
                </c:pt>
                <c:pt idx="324">
                  <c:v>45713</c:v>
                </c:pt>
                <c:pt idx="325">
                  <c:v>45714</c:v>
                </c:pt>
                <c:pt idx="326">
                  <c:v>45715</c:v>
                </c:pt>
                <c:pt idx="327">
                  <c:v>45716</c:v>
                </c:pt>
                <c:pt idx="328">
                  <c:v>45719</c:v>
                </c:pt>
                <c:pt idx="329">
                  <c:v>45720</c:v>
                </c:pt>
                <c:pt idx="330">
                  <c:v>45721</c:v>
                </c:pt>
                <c:pt idx="331">
                  <c:v>45722</c:v>
                </c:pt>
                <c:pt idx="332">
                  <c:v>45723</c:v>
                </c:pt>
                <c:pt idx="333">
                  <c:v>45726</c:v>
                </c:pt>
                <c:pt idx="334">
                  <c:v>45727</c:v>
                </c:pt>
                <c:pt idx="335">
                  <c:v>45728</c:v>
                </c:pt>
                <c:pt idx="336">
                  <c:v>45729</c:v>
                </c:pt>
                <c:pt idx="337">
                  <c:v>45730</c:v>
                </c:pt>
                <c:pt idx="338">
                  <c:v>45733</c:v>
                </c:pt>
                <c:pt idx="339">
                  <c:v>45734</c:v>
                </c:pt>
                <c:pt idx="340">
                  <c:v>45735</c:v>
                </c:pt>
                <c:pt idx="341">
                  <c:v>45736</c:v>
                </c:pt>
                <c:pt idx="342">
                  <c:v>45737</c:v>
                </c:pt>
                <c:pt idx="343">
                  <c:v>45740</c:v>
                </c:pt>
                <c:pt idx="344">
                  <c:v>45741</c:v>
                </c:pt>
                <c:pt idx="345">
                  <c:v>45742</c:v>
                </c:pt>
                <c:pt idx="346">
                  <c:v>45743</c:v>
                </c:pt>
                <c:pt idx="347">
                  <c:v>45744</c:v>
                </c:pt>
                <c:pt idx="348">
                  <c:v>45747</c:v>
                </c:pt>
                <c:pt idx="349">
                  <c:v>45748</c:v>
                </c:pt>
                <c:pt idx="350">
                  <c:v>45749</c:v>
                </c:pt>
                <c:pt idx="351">
                  <c:v>45750</c:v>
                </c:pt>
                <c:pt idx="352">
                  <c:v>45751</c:v>
                </c:pt>
                <c:pt idx="353">
                  <c:v>45754</c:v>
                </c:pt>
                <c:pt idx="354">
                  <c:v>45755</c:v>
                </c:pt>
                <c:pt idx="355">
                  <c:v>45756</c:v>
                </c:pt>
                <c:pt idx="356">
                  <c:v>45757</c:v>
                </c:pt>
                <c:pt idx="357">
                  <c:v>45758</c:v>
                </c:pt>
                <c:pt idx="358">
                  <c:v>45761</c:v>
                </c:pt>
                <c:pt idx="359">
                  <c:v>45762</c:v>
                </c:pt>
                <c:pt idx="360">
                  <c:v>45763</c:v>
                </c:pt>
                <c:pt idx="361">
                  <c:v>45764</c:v>
                </c:pt>
                <c:pt idx="362">
                  <c:v>45769</c:v>
                </c:pt>
                <c:pt idx="363">
                  <c:v>45770</c:v>
                </c:pt>
                <c:pt idx="364">
                  <c:v>45771</c:v>
                </c:pt>
                <c:pt idx="365">
                  <c:v>45772</c:v>
                </c:pt>
                <c:pt idx="366">
                  <c:v>45775</c:v>
                </c:pt>
                <c:pt idx="367">
                  <c:v>45776</c:v>
                </c:pt>
                <c:pt idx="368">
                  <c:v>45777</c:v>
                </c:pt>
                <c:pt idx="369">
                  <c:v>45779</c:v>
                </c:pt>
                <c:pt idx="370">
                  <c:v>45783</c:v>
                </c:pt>
                <c:pt idx="371">
                  <c:v>45784</c:v>
                </c:pt>
                <c:pt idx="372">
                  <c:v>45785</c:v>
                </c:pt>
                <c:pt idx="373">
                  <c:v>45786</c:v>
                </c:pt>
                <c:pt idx="374">
                  <c:v>45789</c:v>
                </c:pt>
                <c:pt idx="375">
                  <c:v>45790</c:v>
                </c:pt>
                <c:pt idx="376">
                  <c:v>45791</c:v>
                </c:pt>
                <c:pt idx="377">
                  <c:v>45792</c:v>
                </c:pt>
                <c:pt idx="378">
                  <c:v>45793</c:v>
                </c:pt>
                <c:pt idx="379">
                  <c:v>45796</c:v>
                </c:pt>
                <c:pt idx="380">
                  <c:v>45797</c:v>
                </c:pt>
                <c:pt idx="381">
                  <c:v>45798</c:v>
                </c:pt>
                <c:pt idx="382">
                  <c:v>45799</c:v>
                </c:pt>
                <c:pt idx="383">
                  <c:v>45800</c:v>
                </c:pt>
                <c:pt idx="384">
                  <c:v>45804</c:v>
                </c:pt>
                <c:pt idx="385">
                  <c:v>45805</c:v>
                </c:pt>
                <c:pt idx="386">
                  <c:v>45806</c:v>
                </c:pt>
                <c:pt idx="387">
                  <c:v>45807</c:v>
                </c:pt>
                <c:pt idx="388">
                  <c:v>45810</c:v>
                </c:pt>
                <c:pt idx="389">
                  <c:v>45811</c:v>
                </c:pt>
                <c:pt idx="390">
                  <c:v>45812</c:v>
                </c:pt>
                <c:pt idx="391">
                  <c:v>45813</c:v>
                </c:pt>
                <c:pt idx="392">
                  <c:v>45814</c:v>
                </c:pt>
                <c:pt idx="393">
                  <c:v>45817</c:v>
                </c:pt>
                <c:pt idx="394">
                  <c:v>45818</c:v>
                </c:pt>
                <c:pt idx="395">
                  <c:v>45819</c:v>
                </c:pt>
                <c:pt idx="396">
                  <c:v>45820</c:v>
                </c:pt>
                <c:pt idx="397">
                  <c:v>45821</c:v>
                </c:pt>
                <c:pt idx="398">
                  <c:v>45824</c:v>
                </c:pt>
                <c:pt idx="399">
                  <c:v>45825</c:v>
                </c:pt>
                <c:pt idx="400">
                  <c:v>45826</c:v>
                </c:pt>
                <c:pt idx="401">
                  <c:v>45828</c:v>
                </c:pt>
                <c:pt idx="402">
                  <c:v>45831</c:v>
                </c:pt>
                <c:pt idx="403">
                  <c:v>45832</c:v>
                </c:pt>
                <c:pt idx="404">
                  <c:v>45833</c:v>
                </c:pt>
                <c:pt idx="405">
                  <c:v>45834</c:v>
                </c:pt>
                <c:pt idx="406">
                  <c:v>45835</c:v>
                </c:pt>
                <c:pt idx="407">
                  <c:v>45838</c:v>
                </c:pt>
                <c:pt idx="408">
                  <c:v>45839</c:v>
                </c:pt>
                <c:pt idx="409">
                  <c:v>45840</c:v>
                </c:pt>
                <c:pt idx="410">
                  <c:v>45841</c:v>
                </c:pt>
                <c:pt idx="411">
                  <c:v>45845</c:v>
                </c:pt>
                <c:pt idx="412">
                  <c:v>45846</c:v>
                </c:pt>
                <c:pt idx="413">
                  <c:v>45847</c:v>
                </c:pt>
                <c:pt idx="414">
                  <c:v>45848</c:v>
                </c:pt>
                <c:pt idx="415">
                  <c:v>45849</c:v>
                </c:pt>
                <c:pt idx="416">
                  <c:v>45852</c:v>
                </c:pt>
                <c:pt idx="417">
                  <c:v>45853</c:v>
                </c:pt>
                <c:pt idx="418">
                  <c:v>45854</c:v>
                </c:pt>
                <c:pt idx="419">
                  <c:v>45855</c:v>
                </c:pt>
                <c:pt idx="420">
                  <c:v>45856</c:v>
                </c:pt>
                <c:pt idx="421">
                  <c:v>45859</c:v>
                </c:pt>
                <c:pt idx="422">
                  <c:v>45860</c:v>
                </c:pt>
                <c:pt idx="423">
                  <c:v>45861</c:v>
                </c:pt>
                <c:pt idx="424">
                  <c:v>45862</c:v>
                </c:pt>
                <c:pt idx="425">
                  <c:v>45863</c:v>
                </c:pt>
                <c:pt idx="426">
                  <c:v>45866</c:v>
                </c:pt>
                <c:pt idx="427">
                  <c:v>45867</c:v>
                </c:pt>
                <c:pt idx="428">
                  <c:v>45868</c:v>
                </c:pt>
                <c:pt idx="429">
                  <c:v>45869</c:v>
                </c:pt>
                <c:pt idx="430">
                  <c:v>45870</c:v>
                </c:pt>
                <c:pt idx="431">
                  <c:v>45873</c:v>
                </c:pt>
                <c:pt idx="432">
                  <c:v>45874</c:v>
                </c:pt>
                <c:pt idx="433">
                  <c:v>45875</c:v>
                </c:pt>
                <c:pt idx="434">
                  <c:v>45876</c:v>
                </c:pt>
                <c:pt idx="435">
                  <c:v>45877</c:v>
                </c:pt>
                <c:pt idx="436">
                  <c:v>45880</c:v>
                </c:pt>
                <c:pt idx="437">
                  <c:v>45881</c:v>
                </c:pt>
                <c:pt idx="438">
                  <c:v>45882</c:v>
                </c:pt>
                <c:pt idx="439">
                  <c:v>45883</c:v>
                </c:pt>
                <c:pt idx="440">
                  <c:v>45884</c:v>
                </c:pt>
                <c:pt idx="441">
                  <c:v>45887</c:v>
                </c:pt>
                <c:pt idx="442">
                  <c:v>45888</c:v>
                </c:pt>
                <c:pt idx="443">
                  <c:v>45889</c:v>
                </c:pt>
                <c:pt idx="444">
                  <c:v>45890</c:v>
                </c:pt>
                <c:pt idx="445">
                  <c:v>45891</c:v>
                </c:pt>
                <c:pt idx="446">
                  <c:v>45895</c:v>
                </c:pt>
                <c:pt idx="447">
                  <c:v>45896</c:v>
                </c:pt>
                <c:pt idx="448">
                  <c:v>45897</c:v>
                </c:pt>
                <c:pt idx="449">
                  <c:v>45898</c:v>
                </c:pt>
                <c:pt idx="450">
                  <c:v>45902</c:v>
                </c:pt>
                <c:pt idx="451">
                  <c:v>45903</c:v>
                </c:pt>
                <c:pt idx="452">
                  <c:v>45904</c:v>
                </c:pt>
                <c:pt idx="453">
                  <c:v>45905</c:v>
                </c:pt>
                <c:pt idx="454">
                  <c:v>45908</c:v>
                </c:pt>
                <c:pt idx="455">
                  <c:v>45909</c:v>
                </c:pt>
                <c:pt idx="456">
                  <c:v>45910</c:v>
                </c:pt>
                <c:pt idx="457">
                  <c:v>45911</c:v>
                </c:pt>
                <c:pt idx="458">
                  <c:v>45912</c:v>
                </c:pt>
                <c:pt idx="459">
                  <c:v>45915</c:v>
                </c:pt>
                <c:pt idx="460">
                  <c:v>45916</c:v>
                </c:pt>
                <c:pt idx="461">
                  <c:v>45917</c:v>
                </c:pt>
                <c:pt idx="462">
                  <c:v>45918</c:v>
                </c:pt>
                <c:pt idx="463">
                  <c:v>45919</c:v>
                </c:pt>
                <c:pt idx="464">
                  <c:v>45922</c:v>
                </c:pt>
                <c:pt idx="465">
                  <c:v>45923</c:v>
                </c:pt>
                <c:pt idx="466">
                  <c:v>45924</c:v>
                </c:pt>
                <c:pt idx="467">
                  <c:v>45925</c:v>
                </c:pt>
                <c:pt idx="468">
                  <c:v>45926</c:v>
                </c:pt>
                <c:pt idx="469">
                  <c:v>45929</c:v>
                </c:pt>
                <c:pt idx="470">
                  <c:v>45930</c:v>
                </c:pt>
                <c:pt idx="471">
                  <c:v>45931</c:v>
                </c:pt>
                <c:pt idx="472">
                  <c:v>45932</c:v>
                </c:pt>
                <c:pt idx="473">
                  <c:v>45933</c:v>
                </c:pt>
                <c:pt idx="474">
                  <c:v>45936</c:v>
                </c:pt>
                <c:pt idx="475">
                  <c:v>45937</c:v>
                </c:pt>
                <c:pt idx="476">
                  <c:v>45938</c:v>
                </c:pt>
                <c:pt idx="477">
                  <c:v>45939</c:v>
                </c:pt>
                <c:pt idx="478">
                  <c:v>45940</c:v>
                </c:pt>
                <c:pt idx="479">
                  <c:v>45943</c:v>
                </c:pt>
                <c:pt idx="480">
                  <c:v>45944</c:v>
                </c:pt>
                <c:pt idx="481">
                  <c:v>45945</c:v>
                </c:pt>
                <c:pt idx="482">
                  <c:v>45946</c:v>
                </c:pt>
                <c:pt idx="483">
                  <c:v>45947</c:v>
                </c:pt>
                <c:pt idx="484">
                  <c:v>45950</c:v>
                </c:pt>
                <c:pt idx="485">
                  <c:v>45951</c:v>
                </c:pt>
                <c:pt idx="486">
                  <c:v>45952</c:v>
                </c:pt>
              </c:numCache>
            </c:numRef>
          </c:cat>
          <c:val>
            <c:numRef>
              <c:f>data!$C$2:$C$1994</c:f>
              <c:numCache>
                <c:formatCode>General</c:formatCode>
                <c:ptCount val="1993"/>
                <c:pt idx="0">
                  <c:v>15764.99883</c:v>
                </c:pt>
                <c:pt idx="1">
                  <c:v>15735.97092</c:v>
                </c:pt>
                <c:pt idx="2">
                  <c:v>15561.881219999999</c:v>
                </c:pt>
                <c:pt idx="3">
                  <c:v>15536.3423</c:v>
                </c:pt>
                <c:pt idx="4">
                  <c:v>15620.135560000001</c:v>
                </c:pt>
                <c:pt idx="5">
                  <c:v>15666.37765</c:v>
                </c:pt>
                <c:pt idx="6">
                  <c:v>15798.51979</c:v>
                </c:pt>
                <c:pt idx="7">
                  <c:v>16075.53714</c:v>
                </c:pt>
                <c:pt idx="8">
                  <c:v>16305.659879999999</c:v>
                </c:pt>
                <c:pt idx="9">
                  <c:v>16223.186729999999</c:v>
                </c:pt>
                <c:pt idx="10">
                  <c:v>16206.809160000001</c:v>
                </c:pt>
                <c:pt idx="11">
                  <c:v>16310.901599999999</c:v>
                </c:pt>
                <c:pt idx="12">
                  <c:v>16376.55442</c:v>
                </c:pt>
                <c:pt idx="13">
                  <c:v>16322.12545</c:v>
                </c:pt>
                <c:pt idx="14">
                  <c:v>16419.610349999999</c:v>
                </c:pt>
                <c:pt idx="15">
                  <c:v>16984.44009</c:v>
                </c:pt>
                <c:pt idx="16">
                  <c:v>17093.53616</c:v>
                </c:pt>
                <c:pt idx="17">
                  <c:v>17132.576369999999</c:v>
                </c:pt>
                <c:pt idx="18">
                  <c:v>17377.355060000002</c:v>
                </c:pt>
                <c:pt idx="19">
                  <c:v>17404.323710000001</c:v>
                </c:pt>
                <c:pt idx="20">
                  <c:v>17355.428500000002</c:v>
                </c:pt>
                <c:pt idx="21">
                  <c:v>17374.555260000001</c:v>
                </c:pt>
                <c:pt idx="22">
                  <c:v>17549.085650000001</c:v>
                </c:pt>
                <c:pt idx="23">
                  <c:v>17495.78858</c:v>
                </c:pt>
                <c:pt idx="24">
                  <c:v>17598.334070000001</c:v>
                </c:pt>
                <c:pt idx="25">
                  <c:v>17736.212299999999</c:v>
                </c:pt>
                <c:pt idx="26">
                  <c:v>17661.35989</c:v>
                </c:pt>
                <c:pt idx="27">
                  <c:v>17858.53903</c:v>
                </c:pt>
                <c:pt idx="28">
                  <c:v>17777.674360000001</c:v>
                </c:pt>
                <c:pt idx="29">
                  <c:v>17844.18562</c:v>
                </c:pt>
                <c:pt idx="30">
                  <c:v>17932.823</c:v>
                </c:pt>
                <c:pt idx="31">
                  <c:v>17942.8465</c:v>
                </c:pt>
                <c:pt idx="32">
                  <c:v>18053.031780000001</c:v>
                </c:pt>
                <c:pt idx="33">
                  <c:v>18079.2039</c:v>
                </c:pt>
                <c:pt idx="34">
                  <c:v>18131.385020000002</c:v>
                </c:pt>
                <c:pt idx="35">
                  <c:v>18245.989229999999</c:v>
                </c:pt>
                <c:pt idx="36">
                  <c:v>18415.893960000001</c:v>
                </c:pt>
                <c:pt idx="37">
                  <c:v>18270.795610000001</c:v>
                </c:pt>
                <c:pt idx="38">
                  <c:v>18187.895280000001</c:v>
                </c:pt>
                <c:pt idx="39">
                  <c:v>18386.03196</c:v>
                </c:pt>
                <c:pt idx="40">
                  <c:v>18310.976620000001</c:v>
                </c:pt>
                <c:pt idx="41">
                  <c:v>18365.506959999999</c:v>
                </c:pt>
                <c:pt idx="42">
                  <c:v>18420.234069999999</c:v>
                </c:pt>
                <c:pt idx="43">
                  <c:v>18597.091359999999</c:v>
                </c:pt>
                <c:pt idx="44">
                  <c:v>18481.935229999999</c:v>
                </c:pt>
                <c:pt idx="45">
                  <c:v>18517.262859999999</c:v>
                </c:pt>
                <c:pt idx="46">
                  <c:v>18347.52447</c:v>
                </c:pt>
                <c:pt idx="47">
                  <c:v>18069.183379999999</c:v>
                </c:pt>
                <c:pt idx="48">
                  <c:v>18190.947359999998</c:v>
                </c:pt>
                <c:pt idx="49">
                  <c:v>18180.616480000001</c:v>
                </c:pt>
                <c:pt idx="50">
                  <c:v>18304.367490000001</c:v>
                </c:pt>
                <c:pt idx="51">
                  <c:v>18243.548269999999</c:v>
                </c:pt>
                <c:pt idx="52">
                  <c:v>18315.56439</c:v>
                </c:pt>
                <c:pt idx="53">
                  <c:v>18169.79723</c:v>
                </c:pt>
                <c:pt idx="54">
                  <c:v>18314.879580000001</c:v>
                </c:pt>
                <c:pt idx="55">
                  <c:v>18026.50779</c:v>
                </c:pt>
                <c:pt idx="56">
                  <c:v>17886.05888</c:v>
                </c:pt>
                <c:pt idx="57">
                  <c:v>18023.123039999999</c:v>
                </c:pt>
                <c:pt idx="58">
                  <c:v>18066.613369999999</c:v>
                </c:pt>
                <c:pt idx="59">
                  <c:v>18146.490669999999</c:v>
                </c:pt>
                <c:pt idx="60">
                  <c:v>18052.364150000001</c:v>
                </c:pt>
                <c:pt idx="61">
                  <c:v>18377.415249999998</c:v>
                </c:pt>
                <c:pt idx="62">
                  <c:v>18337.414499999999</c:v>
                </c:pt>
                <c:pt idx="63">
                  <c:v>18423.46182</c:v>
                </c:pt>
                <c:pt idx="64">
                  <c:v>18353.801530000001</c:v>
                </c:pt>
                <c:pt idx="65">
                  <c:v>18403.108260000001</c:v>
                </c:pt>
                <c:pt idx="66">
                  <c:v>18261.13193</c:v>
                </c:pt>
                <c:pt idx="67">
                  <c:v>18332.85728</c:v>
                </c:pt>
                <c:pt idx="68">
                  <c:v>18280.125909999999</c:v>
                </c:pt>
                <c:pt idx="69">
                  <c:v>18153.27003</c:v>
                </c:pt>
                <c:pt idx="70">
                  <c:v>18322.656269999999</c:v>
                </c:pt>
                <c:pt idx="71">
                  <c:v>18231.719700000001</c:v>
                </c:pt>
                <c:pt idx="72">
                  <c:v>18280.39285</c:v>
                </c:pt>
                <c:pt idx="73">
                  <c:v>18211.22135</c:v>
                </c:pt>
                <c:pt idx="74">
                  <c:v>18351.27043</c:v>
                </c:pt>
                <c:pt idx="75">
                  <c:v>18076.668000000001</c:v>
                </c:pt>
                <c:pt idx="76">
                  <c:v>18185.211319999999</c:v>
                </c:pt>
                <c:pt idx="77">
                  <c:v>18364.910540000001</c:v>
                </c:pt>
                <c:pt idx="78">
                  <c:v>18441.302810000001</c:v>
                </c:pt>
                <c:pt idx="79">
                  <c:v>18451.996940000001</c:v>
                </c:pt>
                <c:pt idx="80">
                  <c:v>18521.63466</c:v>
                </c:pt>
                <c:pt idx="81">
                  <c:v>18801.775079999999</c:v>
                </c:pt>
                <c:pt idx="82">
                  <c:v>18873.844059999999</c:v>
                </c:pt>
                <c:pt idx="83">
                  <c:v>18904.378779999999</c:v>
                </c:pt>
                <c:pt idx="84">
                  <c:v>19034.0442</c:v>
                </c:pt>
                <c:pt idx="85">
                  <c:v>19075.498189999998</c:v>
                </c:pt>
                <c:pt idx="86">
                  <c:v>19099.339690000001</c:v>
                </c:pt>
                <c:pt idx="87">
                  <c:v>19247.871469999998</c:v>
                </c:pt>
                <c:pt idx="88">
                  <c:v>19229.13092</c:v>
                </c:pt>
                <c:pt idx="89">
                  <c:v>19212.6751</c:v>
                </c:pt>
                <c:pt idx="90">
                  <c:v>19307.670559999999</c:v>
                </c:pt>
                <c:pt idx="91">
                  <c:v>19537.207040000001</c:v>
                </c:pt>
                <c:pt idx="92">
                  <c:v>19492.636839999999</c:v>
                </c:pt>
                <c:pt idx="93">
                  <c:v>19397.560420000002</c:v>
                </c:pt>
                <c:pt idx="94">
                  <c:v>19629.936740000001</c:v>
                </c:pt>
                <c:pt idx="95">
                  <c:v>19672.38106</c:v>
                </c:pt>
                <c:pt idx="96">
                  <c:v>19522.73372</c:v>
                </c:pt>
                <c:pt idx="97">
                  <c:v>19543.773840000002</c:v>
                </c:pt>
                <c:pt idx="98">
                  <c:v>19498.202959999999</c:v>
                </c:pt>
                <c:pt idx="99">
                  <c:v>19539.270759999999</c:v>
                </c:pt>
                <c:pt idx="100">
                  <c:v>19702.427080000001</c:v>
                </c:pt>
                <c:pt idx="101">
                  <c:v>19742.665499999999</c:v>
                </c:pt>
                <c:pt idx="102">
                  <c:v>19773.471430000001</c:v>
                </c:pt>
                <c:pt idx="103">
                  <c:v>19791.059939999999</c:v>
                </c:pt>
                <c:pt idx="104">
                  <c:v>19913.560229999999</c:v>
                </c:pt>
                <c:pt idx="105">
                  <c:v>19977.42971</c:v>
                </c:pt>
                <c:pt idx="106">
                  <c:v>19955.43088</c:v>
                </c:pt>
                <c:pt idx="107">
                  <c:v>19686.908719999999</c:v>
                </c:pt>
                <c:pt idx="108">
                  <c:v>19906.567579999999</c:v>
                </c:pt>
                <c:pt idx="109">
                  <c:v>19941.815699999999</c:v>
                </c:pt>
                <c:pt idx="110">
                  <c:v>19716.283390000001</c:v>
                </c:pt>
                <c:pt idx="111">
                  <c:v>19897.515640000001</c:v>
                </c:pt>
                <c:pt idx="112">
                  <c:v>19628.935369999999</c:v>
                </c:pt>
                <c:pt idx="113">
                  <c:v>19438.309929999999</c:v>
                </c:pt>
                <c:pt idx="114">
                  <c:v>19258.693429999999</c:v>
                </c:pt>
                <c:pt idx="115">
                  <c:v>19131.651440000001</c:v>
                </c:pt>
                <c:pt idx="116">
                  <c:v>19153.241249999999</c:v>
                </c:pt>
                <c:pt idx="117">
                  <c:v>18868.979899999998</c:v>
                </c:pt>
                <c:pt idx="118">
                  <c:v>18958.478940000001</c:v>
                </c:pt>
                <c:pt idx="119">
                  <c:v>18985.236690000002</c:v>
                </c:pt>
                <c:pt idx="120">
                  <c:v>18923.989379999999</c:v>
                </c:pt>
                <c:pt idx="121">
                  <c:v>19028.18189</c:v>
                </c:pt>
                <c:pt idx="122">
                  <c:v>19412.36404</c:v>
                </c:pt>
                <c:pt idx="123">
                  <c:v>19353.281019999999</c:v>
                </c:pt>
                <c:pt idx="124">
                  <c:v>19220.941289999999</c:v>
                </c:pt>
                <c:pt idx="125">
                  <c:v>19430.464599999999</c:v>
                </c:pt>
                <c:pt idx="126">
                  <c:v>19414.32343</c:v>
                </c:pt>
                <c:pt idx="127">
                  <c:v>19126.811170000001</c:v>
                </c:pt>
                <c:pt idx="128">
                  <c:v>19202.228640000001</c:v>
                </c:pt>
                <c:pt idx="129">
                  <c:v>19391.323520000002</c:v>
                </c:pt>
                <c:pt idx="130">
                  <c:v>19812.303749999999</c:v>
                </c:pt>
                <c:pt idx="131">
                  <c:v>19878.914100000002</c:v>
                </c:pt>
                <c:pt idx="132">
                  <c:v>20144.1548</c:v>
                </c:pt>
                <c:pt idx="133">
                  <c:v>20250.273300000001</c:v>
                </c:pt>
                <c:pt idx="134">
                  <c:v>20228.478050000002</c:v>
                </c:pt>
                <c:pt idx="135">
                  <c:v>20240.123749999999</c:v>
                </c:pt>
                <c:pt idx="136">
                  <c:v>20547.034800000001</c:v>
                </c:pt>
                <c:pt idx="137">
                  <c:v>20364.214380000001</c:v>
                </c:pt>
                <c:pt idx="138">
                  <c:v>20376.595150000001</c:v>
                </c:pt>
                <c:pt idx="139">
                  <c:v>20383.090560000001</c:v>
                </c:pt>
                <c:pt idx="140">
                  <c:v>20327.14891</c:v>
                </c:pt>
                <c:pt idx="141">
                  <c:v>20220.756089999999</c:v>
                </c:pt>
                <c:pt idx="142">
                  <c:v>20209.61592</c:v>
                </c:pt>
                <c:pt idx="143">
                  <c:v>20286.045119999999</c:v>
                </c:pt>
                <c:pt idx="144">
                  <c:v>20269.22452</c:v>
                </c:pt>
                <c:pt idx="145">
                  <c:v>19953.369989999999</c:v>
                </c:pt>
                <c:pt idx="146">
                  <c:v>20034.243180000001</c:v>
                </c:pt>
                <c:pt idx="147">
                  <c:v>20081.363659999999</c:v>
                </c:pt>
                <c:pt idx="148">
                  <c:v>20292.198479999999</c:v>
                </c:pt>
                <c:pt idx="149">
                  <c:v>20027.729050000002</c:v>
                </c:pt>
                <c:pt idx="150">
                  <c:v>20199.477159999999</c:v>
                </c:pt>
                <c:pt idx="151">
                  <c:v>20310.892360000002</c:v>
                </c:pt>
                <c:pt idx="152">
                  <c:v>20071.543229999999</c:v>
                </c:pt>
                <c:pt idx="153">
                  <c:v>19906.604950000001</c:v>
                </c:pt>
                <c:pt idx="154">
                  <c:v>19728.94816</c:v>
                </c:pt>
                <c:pt idx="155">
                  <c:v>20141.822749999999</c:v>
                </c:pt>
                <c:pt idx="156">
                  <c:v>19614.052500000002</c:v>
                </c:pt>
                <c:pt idx="157">
                  <c:v>19299.965639999999</c:v>
                </c:pt>
                <c:pt idx="158">
                  <c:v>19405.799589999999</c:v>
                </c:pt>
                <c:pt idx="159">
                  <c:v>19472.829180000001</c:v>
                </c:pt>
                <c:pt idx="160">
                  <c:v>19542.560020000001</c:v>
                </c:pt>
                <c:pt idx="161">
                  <c:v>19436.782749999998</c:v>
                </c:pt>
                <c:pt idx="162">
                  <c:v>19667.378970000002</c:v>
                </c:pt>
                <c:pt idx="163">
                  <c:v>19389.251660000002</c:v>
                </c:pt>
                <c:pt idx="164">
                  <c:v>19500.039049999999</c:v>
                </c:pt>
                <c:pt idx="165">
                  <c:v>19546.578860000001</c:v>
                </c:pt>
                <c:pt idx="166">
                  <c:v>19637.401300000001</c:v>
                </c:pt>
                <c:pt idx="167">
                  <c:v>19522.550050000002</c:v>
                </c:pt>
                <c:pt idx="168">
                  <c:v>19827.58783</c:v>
                </c:pt>
                <c:pt idx="169">
                  <c:v>20044.01571</c:v>
                </c:pt>
                <c:pt idx="170">
                  <c:v>20005.784309999999</c:v>
                </c:pt>
                <c:pt idx="171">
                  <c:v>19721.345310000001</c:v>
                </c:pt>
                <c:pt idx="172">
                  <c:v>19940.173279999999</c:v>
                </c:pt>
                <c:pt idx="173">
                  <c:v>20150.958979999999</c:v>
                </c:pt>
                <c:pt idx="174">
                  <c:v>20473.012559999999</c:v>
                </c:pt>
                <c:pt idx="175">
                  <c:v>20260.351920000001</c:v>
                </c:pt>
                <c:pt idx="176">
                  <c:v>20187.800770000002</c:v>
                </c:pt>
                <c:pt idx="177">
                  <c:v>20168.00935</c:v>
                </c:pt>
                <c:pt idx="178">
                  <c:v>20008.523880000001</c:v>
                </c:pt>
                <c:pt idx="179">
                  <c:v>19791.04896</c:v>
                </c:pt>
                <c:pt idx="180">
                  <c:v>20044.194810000001</c:v>
                </c:pt>
                <c:pt idx="181">
                  <c:v>20133.434310000001</c:v>
                </c:pt>
                <c:pt idx="182">
                  <c:v>19929.98402</c:v>
                </c:pt>
                <c:pt idx="183">
                  <c:v>19855.75808</c:v>
                </c:pt>
                <c:pt idx="184">
                  <c:v>20021.71861</c:v>
                </c:pt>
                <c:pt idx="185">
                  <c:v>19820.766459999999</c:v>
                </c:pt>
                <c:pt idx="186">
                  <c:v>19913.532289999999</c:v>
                </c:pt>
                <c:pt idx="187">
                  <c:v>20031.911899999999</c:v>
                </c:pt>
                <c:pt idx="188">
                  <c:v>19506.186040000001</c:v>
                </c:pt>
                <c:pt idx="189">
                  <c:v>19284.286120000001</c:v>
                </c:pt>
                <c:pt idx="190">
                  <c:v>18987.245340000001</c:v>
                </c:pt>
                <c:pt idx="191">
                  <c:v>18959.94169</c:v>
                </c:pt>
                <c:pt idx="192">
                  <c:v>19248.955160000001</c:v>
                </c:pt>
                <c:pt idx="193">
                  <c:v>19298.51021</c:v>
                </c:pt>
                <c:pt idx="194">
                  <c:v>19362.2464</c:v>
                </c:pt>
                <c:pt idx="195">
                  <c:v>19384.249469999999</c:v>
                </c:pt>
                <c:pt idx="196">
                  <c:v>19585.417700000002</c:v>
                </c:pt>
                <c:pt idx="197">
                  <c:v>19695.265009999999</c:v>
                </c:pt>
                <c:pt idx="198">
                  <c:v>19951.014589999999</c:v>
                </c:pt>
                <c:pt idx="199">
                  <c:v>20209.607199999999</c:v>
                </c:pt>
                <c:pt idx="200">
                  <c:v>20421.54867</c:v>
                </c:pt>
                <c:pt idx="201">
                  <c:v>20426.963230000001</c:v>
                </c:pt>
                <c:pt idx="202">
                  <c:v>20579.43475</c:v>
                </c:pt>
                <c:pt idx="203">
                  <c:v>20557.807130000001</c:v>
                </c:pt>
                <c:pt idx="204">
                  <c:v>20882.115170000001</c:v>
                </c:pt>
                <c:pt idx="205">
                  <c:v>20880.845860000001</c:v>
                </c:pt>
                <c:pt idx="206">
                  <c:v>20894.170689999999</c:v>
                </c:pt>
                <c:pt idx="207">
                  <c:v>20955.127560000001</c:v>
                </c:pt>
                <c:pt idx="208">
                  <c:v>20911.053520000001</c:v>
                </c:pt>
                <c:pt idx="209">
                  <c:v>20712.744480000001</c:v>
                </c:pt>
                <c:pt idx="210">
                  <c:v>20598.654289999999</c:v>
                </c:pt>
                <c:pt idx="211">
                  <c:v>20639.420330000001</c:v>
                </c:pt>
                <c:pt idx="212">
                  <c:v>20302.29767</c:v>
                </c:pt>
                <c:pt idx="213">
                  <c:v>20351.915150000001</c:v>
                </c:pt>
                <c:pt idx="214">
                  <c:v>20129.226500000001</c:v>
                </c:pt>
                <c:pt idx="215">
                  <c:v>20182.72709</c:v>
                </c:pt>
                <c:pt idx="216">
                  <c:v>20514.302070000002</c:v>
                </c:pt>
                <c:pt idx="217">
                  <c:v>20730.154839999999</c:v>
                </c:pt>
                <c:pt idx="218">
                  <c:v>20736.974450000002</c:v>
                </c:pt>
                <c:pt idx="219">
                  <c:v>20827.895219999999</c:v>
                </c:pt>
                <c:pt idx="220">
                  <c:v>20793.517489999998</c:v>
                </c:pt>
                <c:pt idx="221">
                  <c:v>21205.32591</c:v>
                </c:pt>
                <c:pt idx="222">
                  <c:v>20917.739170000001</c:v>
                </c:pt>
                <c:pt idx="223">
                  <c:v>20941.045300000002</c:v>
                </c:pt>
                <c:pt idx="224">
                  <c:v>21258.558730000001</c:v>
                </c:pt>
                <c:pt idx="225">
                  <c:v>21058.182349999999</c:v>
                </c:pt>
                <c:pt idx="226">
                  <c:v>21502.3302</c:v>
                </c:pt>
                <c:pt idx="227">
                  <c:v>21752.044709999998</c:v>
                </c:pt>
                <c:pt idx="228">
                  <c:v>21520.435300000001</c:v>
                </c:pt>
                <c:pt idx="229">
                  <c:v>21256.073179999999</c:v>
                </c:pt>
                <c:pt idx="230">
                  <c:v>21170.341090000002</c:v>
                </c:pt>
                <c:pt idx="231">
                  <c:v>20983.695090000001</c:v>
                </c:pt>
                <c:pt idx="232">
                  <c:v>20992.869050000001</c:v>
                </c:pt>
                <c:pt idx="233">
                  <c:v>20965.221420000002</c:v>
                </c:pt>
                <c:pt idx="234">
                  <c:v>20925.641490000002</c:v>
                </c:pt>
                <c:pt idx="235">
                  <c:v>21067.396560000001</c:v>
                </c:pt>
                <c:pt idx="236">
                  <c:v>21004.045409999999</c:v>
                </c:pt>
                <c:pt idx="237">
                  <c:v>21210.469079999999</c:v>
                </c:pt>
                <c:pt idx="238">
                  <c:v>21280.81323</c:v>
                </c:pt>
                <c:pt idx="239">
                  <c:v>21207.989750000001</c:v>
                </c:pt>
                <c:pt idx="240">
                  <c:v>21100.728080000001</c:v>
                </c:pt>
                <c:pt idx="241">
                  <c:v>21206.0697</c:v>
                </c:pt>
                <c:pt idx="242">
                  <c:v>21377.389879999999</c:v>
                </c:pt>
                <c:pt idx="243">
                  <c:v>21047.666209999999</c:v>
                </c:pt>
                <c:pt idx="244">
                  <c:v>20969.253570000001</c:v>
                </c:pt>
                <c:pt idx="245">
                  <c:v>20889.074359999999</c:v>
                </c:pt>
                <c:pt idx="246">
                  <c:v>21044.13105</c:v>
                </c:pt>
                <c:pt idx="247">
                  <c:v>21022.62356</c:v>
                </c:pt>
                <c:pt idx="248">
                  <c:v>21125.40019</c:v>
                </c:pt>
                <c:pt idx="249">
                  <c:v>20910.582640000001</c:v>
                </c:pt>
                <c:pt idx="250">
                  <c:v>20763.99454</c:v>
                </c:pt>
                <c:pt idx="251">
                  <c:v>20945.556369999998</c:v>
                </c:pt>
                <c:pt idx="252">
                  <c:v>20820.79765</c:v>
                </c:pt>
                <c:pt idx="253">
                  <c:v>21053.26512</c:v>
                </c:pt>
                <c:pt idx="254">
                  <c:v>20431.845130000002</c:v>
                </c:pt>
                <c:pt idx="255">
                  <c:v>20900.872210000001</c:v>
                </c:pt>
                <c:pt idx="256">
                  <c:v>20602.837660000001</c:v>
                </c:pt>
                <c:pt idx="257">
                  <c:v>20732.207600000002</c:v>
                </c:pt>
                <c:pt idx="258">
                  <c:v>20206.683229999999</c:v>
                </c:pt>
                <c:pt idx="259">
                  <c:v>20074.50534</c:v>
                </c:pt>
                <c:pt idx="260">
                  <c:v>20283.134999999998</c:v>
                </c:pt>
                <c:pt idx="261">
                  <c:v>20255.878059999999</c:v>
                </c:pt>
                <c:pt idx="262">
                  <c:v>20329.987349999999</c:v>
                </c:pt>
                <c:pt idx="263">
                  <c:v>20216.889609999998</c:v>
                </c:pt>
                <c:pt idx="264">
                  <c:v>20041.680799999998</c:v>
                </c:pt>
                <c:pt idx="265">
                  <c:v>20042.78514</c:v>
                </c:pt>
                <c:pt idx="266">
                  <c:v>20126.409739999999</c:v>
                </c:pt>
                <c:pt idx="267">
                  <c:v>20266.01467</c:v>
                </c:pt>
                <c:pt idx="268">
                  <c:v>20242.254860000001</c:v>
                </c:pt>
                <c:pt idx="269">
                  <c:v>20344.067729999999</c:v>
                </c:pt>
                <c:pt idx="270">
                  <c:v>20762.821459999999</c:v>
                </c:pt>
                <c:pt idx="271">
                  <c:v>20930.300999999999</c:v>
                </c:pt>
                <c:pt idx="272">
                  <c:v>21036.80358</c:v>
                </c:pt>
                <c:pt idx="273">
                  <c:v>21268.025570000002</c:v>
                </c:pt>
                <c:pt idx="274">
                  <c:v>21550.400559999998</c:v>
                </c:pt>
                <c:pt idx="275">
                  <c:v>21554.686610000001</c:v>
                </c:pt>
                <c:pt idx="276">
                  <c:v>21474.143479999999</c:v>
                </c:pt>
                <c:pt idx="277">
                  <c:v>21409.044979999999</c:v>
                </c:pt>
                <c:pt idx="278">
                  <c:v>21431.357499999998</c:v>
                </c:pt>
                <c:pt idx="279">
                  <c:v>21392.228309999999</c:v>
                </c:pt>
                <c:pt idx="280">
                  <c:v>21436.418959999999</c:v>
                </c:pt>
                <c:pt idx="281">
                  <c:v>21362.815149999999</c:v>
                </c:pt>
                <c:pt idx="282">
                  <c:v>21247.957920000001</c:v>
                </c:pt>
                <c:pt idx="283">
                  <c:v>20950.04782</c:v>
                </c:pt>
                <c:pt idx="284">
                  <c:v>20697.561699999998</c:v>
                </c:pt>
                <c:pt idx="285">
                  <c:v>20739.794249999999</c:v>
                </c:pt>
                <c:pt idx="286">
                  <c:v>20651.85123</c:v>
                </c:pt>
                <c:pt idx="287">
                  <c:v>20831.655170000002</c:v>
                </c:pt>
                <c:pt idx="288">
                  <c:v>20716.853810000001</c:v>
                </c:pt>
                <c:pt idx="289">
                  <c:v>20560.319660000001</c:v>
                </c:pt>
                <c:pt idx="290">
                  <c:v>20525.159090000001</c:v>
                </c:pt>
                <c:pt idx="291">
                  <c:v>20991.278719999998</c:v>
                </c:pt>
                <c:pt idx="292">
                  <c:v>21039.26858</c:v>
                </c:pt>
                <c:pt idx="293">
                  <c:v>20968.503420000001</c:v>
                </c:pt>
                <c:pt idx="294">
                  <c:v>20728.24567</c:v>
                </c:pt>
                <c:pt idx="295">
                  <c:v>20665.96787</c:v>
                </c:pt>
                <c:pt idx="296">
                  <c:v>20891.632699999998</c:v>
                </c:pt>
                <c:pt idx="297">
                  <c:v>21180.604329999998</c:v>
                </c:pt>
                <c:pt idx="298">
                  <c:v>21277.530350000001</c:v>
                </c:pt>
                <c:pt idx="299">
                  <c:v>21534.67238</c:v>
                </c:pt>
                <c:pt idx="300">
                  <c:v>21895.463520000001</c:v>
                </c:pt>
                <c:pt idx="301">
                  <c:v>22121.656760000002</c:v>
                </c:pt>
                <c:pt idx="302">
                  <c:v>22299.894380000002</c:v>
                </c:pt>
                <c:pt idx="303">
                  <c:v>22468.95549</c:v>
                </c:pt>
                <c:pt idx="304">
                  <c:v>22228.172900000001</c:v>
                </c:pt>
                <c:pt idx="305">
                  <c:v>22350.38049</c:v>
                </c:pt>
                <c:pt idx="306">
                  <c:v>22555.39402</c:v>
                </c:pt>
                <c:pt idx="307">
                  <c:v>22588.031660000001</c:v>
                </c:pt>
                <c:pt idx="308">
                  <c:v>22514.4038</c:v>
                </c:pt>
                <c:pt idx="309">
                  <c:v>22127.229189999998</c:v>
                </c:pt>
                <c:pt idx="310">
                  <c:v>22305.066869999999</c:v>
                </c:pt>
                <c:pt idx="311">
                  <c:v>22449.583060000001</c:v>
                </c:pt>
                <c:pt idx="312">
                  <c:v>22744.787069999998</c:v>
                </c:pt>
                <c:pt idx="313">
                  <c:v>22505.971000000001</c:v>
                </c:pt>
                <c:pt idx="314">
                  <c:v>22570.845140000001</c:v>
                </c:pt>
                <c:pt idx="315">
                  <c:v>22838.905119999999</c:v>
                </c:pt>
                <c:pt idx="316">
                  <c:v>23016.232779999998</c:v>
                </c:pt>
                <c:pt idx="317">
                  <c:v>23653.077399999998</c:v>
                </c:pt>
                <c:pt idx="318">
                  <c:v>23627.834289999999</c:v>
                </c:pt>
                <c:pt idx="319">
                  <c:v>23866.106039999999</c:v>
                </c:pt>
                <c:pt idx="320">
                  <c:v>23375.618119999999</c:v>
                </c:pt>
                <c:pt idx="321">
                  <c:v>23429.93621</c:v>
                </c:pt>
                <c:pt idx="322">
                  <c:v>23319.474030000001</c:v>
                </c:pt>
                <c:pt idx="323">
                  <c:v>23457.747039999998</c:v>
                </c:pt>
                <c:pt idx="324">
                  <c:v>23575.828140000001</c:v>
                </c:pt>
                <c:pt idx="325">
                  <c:v>23908.741979999999</c:v>
                </c:pt>
                <c:pt idx="326">
                  <c:v>23439.395069999999</c:v>
                </c:pt>
                <c:pt idx="327">
                  <c:v>23399.36377</c:v>
                </c:pt>
                <c:pt idx="328">
                  <c:v>24267.104299999999</c:v>
                </c:pt>
                <c:pt idx="329">
                  <c:v>23720.002939999998</c:v>
                </c:pt>
                <c:pt idx="330">
                  <c:v>24913.432970000002</c:v>
                </c:pt>
                <c:pt idx="331">
                  <c:v>25260.953710000002</c:v>
                </c:pt>
                <c:pt idx="332">
                  <c:v>24923.283810000001</c:v>
                </c:pt>
                <c:pt idx="333">
                  <c:v>24516.585609999998</c:v>
                </c:pt>
                <c:pt idx="334">
                  <c:v>24367.609990000001</c:v>
                </c:pt>
                <c:pt idx="335">
                  <c:v>24683.499049999999</c:v>
                </c:pt>
                <c:pt idx="336">
                  <c:v>24494.825099999998</c:v>
                </c:pt>
                <c:pt idx="337">
                  <c:v>25101.60744</c:v>
                </c:pt>
                <c:pt idx="338">
                  <c:v>25279.92798</c:v>
                </c:pt>
                <c:pt idx="339">
                  <c:v>25571.471590000001</c:v>
                </c:pt>
                <c:pt idx="340">
                  <c:v>25407.27346</c:v>
                </c:pt>
                <c:pt idx="341">
                  <c:v>24968.107230000001</c:v>
                </c:pt>
                <c:pt idx="342">
                  <c:v>24892.412830000001</c:v>
                </c:pt>
                <c:pt idx="343">
                  <c:v>24687.271540000002</c:v>
                </c:pt>
                <c:pt idx="344">
                  <c:v>24928.530470000002</c:v>
                </c:pt>
                <c:pt idx="345">
                  <c:v>24531.402119999999</c:v>
                </c:pt>
                <c:pt idx="346">
                  <c:v>24493.946349999998</c:v>
                </c:pt>
                <c:pt idx="347">
                  <c:v>24447.11837</c:v>
                </c:pt>
                <c:pt idx="348">
                  <c:v>23976.463479999999</c:v>
                </c:pt>
                <c:pt idx="349">
                  <c:v>24331.232209999998</c:v>
                </c:pt>
                <c:pt idx="350">
                  <c:v>24417.211019999999</c:v>
                </c:pt>
                <c:pt idx="351">
                  <c:v>23982.513780000001</c:v>
                </c:pt>
                <c:pt idx="352">
                  <c:v>22619.196779999998</c:v>
                </c:pt>
                <c:pt idx="353">
                  <c:v>21598.787059999999</c:v>
                </c:pt>
                <c:pt idx="354">
                  <c:v>22266.914270000001</c:v>
                </c:pt>
                <c:pt idx="355">
                  <c:v>21540.203730000001</c:v>
                </c:pt>
                <c:pt idx="356">
                  <c:v>23147.67079</c:v>
                </c:pt>
                <c:pt idx="357">
                  <c:v>23140.90278</c:v>
                </c:pt>
                <c:pt idx="358">
                  <c:v>23760.262640000001</c:v>
                </c:pt>
                <c:pt idx="359">
                  <c:v>23999.465499999998</c:v>
                </c:pt>
                <c:pt idx="360">
                  <c:v>24284.972839999999</c:v>
                </c:pt>
                <c:pt idx="361">
                  <c:v>24115.091929999999</c:v>
                </c:pt>
                <c:pt idx="362">
                  <c:v>24169.221229999999</c:v>
                </c:pt>
                <c:pt idx="363">
                  <c:v>24874.566459999998</c:v>
                </c:pt>
                <c:pt idx="364">
                  <c:v>25088.671740000002</c:v>
                </c:pt>
                <c:pt idx="365">
                  <c:v>25367.514230000001</c:v>
                </c:pt>
                <c:pt idx="366">
                  <c:v>25406.852989999999</c:v>
                </c:pt>
                <c:pt idx="367">
                  <c:v>25538.759460000001</c:v>
                </c:pt>
                <c:pt idx="368">
                  <c:v>25475.580150000002</c:v>
                </c:pt>
                <c:pt idx="369">
                  <c:v>26094.840499999998</c:v>
                </c:pt>
                <c:pt idx="370">
                  <c:v>26368.125550000001</c:v>
                </c:pt>
                <c:pt idx="371">
                  <c:v>26133.055100000001</c:v>
                </c:pt>
                <c:pt idx="372">
                  <c:v>26204.053449999999</c:v>
                </c:pt>
                <c:pt idx="373">
                  <c:v>26441.434860000001</c:v>
                </c:pt>
                <c:pt idx="374">
                  <c:v>26149.432779999999</c:v>
                </c:pt>
                <c:pt idx="375">
                  <c:v>26439.256590000001</c:v>
                </c:pt>
                <c:pt idx="376">
                  <c:v>26306.255690000002</c:v>
                </c:pt>
                <c:pt idx="377">
                  <c:v>26522.473890000001</c:v>
                </c:pt>
                <c:pt idx="378">
                  <c:v>26524.451880000001</c:v>
                </c:pt>
                <c:pt idx="379">
                  <c:v>26883.530190000001</c:v>
                </c:pt>
                <c:pt idx="380">
                  <c:v>27130.278439999998</c:v>
                </c:pt>
                <c:pt idx="381">
                  <c:v>27330.920419999999</c:v>
                </c:pt>
                <c:pt idx="382">
                  <c:v>27072.983690000001</c:v>
                </c:pt>
                <c:pt idx="383">
                  <c:v>26859.743589999998</c:v>
                </c:pt>
                <c:pt idx="384">
                  <c:v>27462.906800000001</c:v>
                </c:pt>
                <c:pt idx="385">
                  <c:v>27001.137299999999</c:v>
                </c:pt>
                <c:pt idx="386">
                  <c:v>27228.357110000001</c:v>
                </c:pt>
                <c:pt idx="387">
                  <c:v>27223.941190000001</c:v>
                </c:pt>
                <c:pt idx="388">
                  <c:v>27403.01022</c:v>
                </c:pt>
                <c:pt idx="389">
                  <c:v>27424.213790000002</c:v>
                </c:pt>
                <c:pt idx="390">
                  <c:v>27726.653340000001</c:v>
                </c:pt>
                <c:pt idx="391">
                  <c:v>27857.066470000002</c:v>
                </c:pt>
                <c:pt idx="392">
                  <c:v>27714.375739999999</c:v>
                </c:pt>
                <c:pt idx="393">
                  <c:v>27624.720689999998</c:v>
                </c:pt>
                <c:pt idx="394">
                  <c:v>27433.612870000001</c:v>
                </c:pt>
                <c:pt idx="395">
                  <c:v>27561.352080000001</c:v>
                </c:pt>
                <c:pt idx="396">
                  <c:v>27572.504860000001</c:v>
                </c:pt>
                <c:pt idx="397">
                  <c:v>27170.652139999998</c:v>
                </c:pt>
                <c:pt idx="398">
                  <c:v>27373.19457</c:v>
                </c:pt>
                <c:pt idx="399">
                  <c:v>26907.430779999999</c:v>
                </c:pt>
                <c:pt idx="400">
                  <c:v>26760.917819999999</c:v>
                </c:pt>
                <c:pt idx="401">
                  <c:v>26904.503710000001</c:v>
                </c:pt>
                <c:pt idx="402">
                  <c:v>26987.165110000002</c:v>
                </c:pt>
                <c:pt idx="403">
                  <c:v>27451.657029999998</c:v>
                </c:pt>
                <c:pt idx="404">
                  <c:v>27453.803889999999</c:v>
                </c:pt>
                <c:pt idx="405">
                  <c:v>27649.3426</c:v>
                </c:pt>
                <c:pt idx="406">
                  <c:v>28169.337159999999</c:v>
                </c:pt>
                <c:pt idx="407">
                  <c:v>28180.82273</c:v>
                </c:pt>
                <c:pt idx="408">
                  <c:v>27946.31885</c:v>
                </c:pt>
                <c:pt idx="409">
                  <c:v>28072.3298</c:v>
                </c:pt>
                <c:pt idx="410">
                  <c:v>28172.385740000002</c:v>
                </c:pt>
                <c:pt idx="411">
                  <c:v>28251.414690000001</c:v>
                </c:pt>
                <c:pt idx="412">
                  <c:v>28377.760590000002</c:v>
                </c:pt>
                <c:pt idx="413">
                  <c:v>28797.12487</c:v>
                </c:pt>
                <c:pt idx="414">
                  <c:v>28615.69054</c:v>
                </c:pt>
                <c:pt idx="415">
                  <c:v>28361.733980000001</c:v>
                </c:pt>
                <c:pt idx="416">
                  <c:v>28184.594590000001</c:v>
                </c:pt>
                <c:pt idx="417">
                  <c:v>27925.816190000001</c:v>
                </c:pt>
                <c:pt idx="418">
                  <c:v>27934.913629999999</c:v>
                </c:pt>
                <c:pt idx="419">
                  <c:v>28306.104070000001</c:v>
                </c:pt>
                <c:pt idx="420">
                  <c:v>28241.413280000001</c:v>
                </c:pt>
                <c:pt idx="421">
                  <c:v>28425.29824</c:v>
                </c:pt>
                <c:pt idx="422">
                  <c:v>28221.103480000002</c:v>
                </c:pt>
                <c:pt idx="423">
                  <c:v>28538.959790000001</c:v>
                </c:pt>
                <c:pt idx="424">
                  <c:v>28559.865720000002</c:v>
                </c:pt>
                <c:pt idx="425">
                  <c:v>28445.875499999998</c:v>
                </c:pt>
                <c:pt idx="426">
                  <c:v>27798.426490000002</c:v>
                </c:pt>
                <c:pt idx="427">
                  <c:v>27970.33583</c:v>
                </c:pt>
                <c:pt idx="428">
                  <c:v>27726.865020000001</c:v>
                </c:pt>
                <c:pt idx="429">
                  <c:v>27489.02376</c:v>
                </c:pt>
                <c:pt idx="430">
                  <c:v>27148.356629999998</c:v>
                </c:pt>
                <c:pt idx="431">
                  <c:v>27518.532329999998</c:v>
                </c:pt>
                <c:pt idx="432">
                  <c:v>27608.97985</c:v>
                </c:pt>
                <c:pt idx="433">
                  <c:v>27898.196199999998</c:v>
                </c:pt>
                <c:pt idx="434">
                  <c:v>28244.985680000002</c:v>
                </c:pt>
                <c:pt idx="435">
                  <c:v>28147.315610000001</c:v>
                </c:pt>
                <c:pt idx="436">
                  <c:v>27972.884539999999</c:v>
                </c:pt>
                <c:pt idx="437">
                  <c:v>28053.73561</c:v>
                </c:pt>
                <c:pt idx="438">
                  <c:v>28326.404859999999</c:v>
                </c:pt>
                <c:pt idx="439">
                  <c:v>28399.787499999999</c:v>
                </c:pt>
                <c:pt idx="440">
                  <c:v>28507.68879</c:v>
                </c:pt>
                <c:pt idx="441">
                  <c:v>28369.501049999999</c:v>
                </c:pt>
                <c:pt idx="442">
                  <c:v>28432.849630000001</c:v>
                </c:pt>
                <c:pt idx="443">
                  <c:v>28284.126670000001</c:v>
                </c:pt>
                <c:pt idx="444">
                  <c:v>28209.912270000001</c:v>
                </c:pt>
                <c:pt idx="445">
                  <c:v>28555.977790000001</c:v>
                </c:pt>
                <c:pt idx="446">
                  <c:v>28109.59316</c:v>
                </c:pt>
                <c:pt idx="447">
                  <c:v>28006.38032</c:v>
                </c:pt>
                <c:pt idx="448">
                  <c:v>28080.30935</c:v>
                </c:pt>
                <c:pt idx="449">
                  <c:v>27927.34216</c:v>
                </c:pt>
                <c:pt idx="450">
                  <c:v>27323.045859999998</c:v>
                </c:pt>
                <c:pt idx="451">
                  <c:v>27510.828959999999</c:v>
                </c:pt>
                <c:pt idx="452">
                  <c:v>27706.93435</c:v>
                </c:pt>
                <c:pt idx="453">
                  <c:v>27655.66056</c:v>
                </c:pt>
                <c:pt idx="454">
                  <c:v>28016.468659999999</c:v>
                </c:pt>
                <c:pt idx="455">
                  <c:v>27754.618640000001</c:v>
                </c:pt>
                <c:pt idx="456">
                  <c:v>27656.932400000002</c:v>
                </c:pt>
                <c:pt idx="457">
                  <c:v>27812.91476</c:v>
                </c:pt>
                <c:pt idx="458">
                  <c:v>27805.039400000001</c:v>
                </c:pt>
                <c:pt idx="459">
                  <c:v>27936.021509999999</c:v>
                </c:pt>
                <c:pt idx="460">
                  <c:v>27693.207630000001</c:v>
                </c:pt>
                <c:pt idx="461">
                  <c:v>27622.697530000001</c:v>
                </c:pt>
                <c:pt idx="462">
                  <c:v>27909.429929999998</c:v>
                </c:pt>
                <c:pt idx="463">
                  <c:v>27764.48705</c:v>
                </c:pt>
                <c:pt idx="464">
                  <c:v>27762.624810000001</c:v>
                </c:pt>
                <c:pt idx="465">
                  <c:v>27893.244699999999</c:v>
                </c:pt>
                <c:pt idx="466">
                  <c:v>27793.35499</c:v>
                </c:pt>
                <c:pt idx="467">
                  <c:v>27638.362959999999</c:v>
                </c:pt>
                <c:pt idx="468">
                  <c:v>27767.820660000001</c:v>
                </c:pt>
                <c:pt idx="469">
                  <c:v>27855.09244</c:v>
                </c:pt>
                <c:pt idx="470">
                  <c:v>28023.786110000001</c:v>
                </c:pt>
                <c:pt idx="471">
                  <c:v>28292.51035</c:v>
                </c:pt>
                <c:pt idx="472">
                  <c:v>28635.4516</c:v>
                </c:pt>
                <c:pt idx="473">
                  <c:v>28623.149079999999</c:v>
                </c:pt>
                <c:pt idx="474">
                  <c:v>28546.00246</c:v>
                </c:pt>
                <c:pt idx="475">
                  <c:v>28416.993289999999</c:v>
                </c:pt>
                <c:pt idx="476">
                  <c:v>28604.248449999999</c:v>
                </c:pt>
                <c:pt idx="477">
                  <c:v>28465.125639999998</c:v>
                </c:pt>
                <c:pt idx="478">
                  <c:v>28168.576519999999</c:v>
                </c:pt>
                <c:pt idx="479">
                  <c:v>28206.592079999999</c:v>
                </c:pt>
                <c:pt idx="480">
                  <c:v>28119.213049999998</c:v>
                </c:pt>
                <c:pt idx="481">
                  <c:v>28161.139869999999</c:v>
                </c:pt>
                <c:pt idx="482">
                  <c:v>28396.035080000001</c:v>
                </c:pt>
                <c:pt idx="483">
                  <c:v>27784.551240000001</c:v>
                </c:pt>
                <c:pt idx="484">
                  <c:v>28245.97637</c:v>
                </c:pt>
                <c:pt idx="485">
                  <c:v>28224.051299999999</c:v>
                </c:pt>
                <c:pt idx="486">
                  <c:v>28035.839260000001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9D-45CA-AF22-9F6CB209E0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6998975"/>
        <c:axId val="536999455"/>
      </c:lineChart>
      <c:dateAx>
        <c:axId val="536998975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999455"/>
        <c:crosses val="autoZero"/>
        <c:auto val="1"/>
        <c:lblOffset val="100"/>
        <c:baseTimeUnit val="days"/>
      </c:dateAx>
      <c:valAx>
        <c:axId val="536999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9989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data!$D$1</c:f>
              <c:strCache>
                <c:ptCount val="1"/>
                <c:pt idx="0">
                  <c:v>FTSE100 USD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data!$A$2:$A$1994</c:f>
              <c:numCache>
                <c:formatCode>m/d/yyyy</c:formatCode>
                <c:ptCount val="1993"/>
                <c:pt idx="0">
                  <c:v>45223</c:v>
                </c:pt>
                <c:pt idx="1">
                  <c:v>45224</c:v>
                </c:pt>
                <c:pt idx="2">
                  <c:v>45225</c:v>
                </c:pt>
                <c:pt idx="3">
                  <c:v>45226</c:v>
                </c:pt>
                <c:pt idx="4">
                  <c:v>45229</c:v>
                </c:pt>
                <c:pt idx="5">
                  <c:v>45230</c:v>
                </c:pt>
                <c:pt idx="6">
                  <c:v>45231</c:v>
                </c:pt>
                <c:pt idx="7">
                  <c:v>45232</c:v>
                </c:pt>
                <c:pt idx="8">
                  <c:v>45233</c:v>
                </c:pt>
                <c:pt idx="9">
                  <c:v>45236</c:v>
                </c:pt>
                <c:pt idx="10">
                  <c:v>45237</c:v>
                </c:pt>
                <c:pt idx="11">
                  <c:v>45238</c:v>
                </c:pt>
                <c:pt idx="12">
                  <c:v>45239</c:v>
                </c:pt>
                <c:pt idx="13">
                  <c:v>45240</c:v>
                </c:pt>
                <c:pt idx="14">
                  <c:v>45243</c:v>
                </c:pt>
                <c:pt idx="15">
                  <c:v>45244</c:v>
                </c:pt>
                <c:pt idx="16">
                  <c:v>45245</c:v>
                </c:pt>
                <c:pt idx="17">
                  <c:v>45246</c:v>
                </c:pt>
                <c:pt idx="18">
                  <c:v>45247</c:v>
                </c:pt>
                <c:pt idx="19">
                  <c:v>45250</c:v>
                </c:pt>
                <c:pt idx="20">
                  <c:v>45251</c:v>
                </c:pt>
                <c:pt idx="21">
                  <c:v>45252</c:v>
                </c:pt>
                <c:pt idx="22">
                  <c:v>45254</c:v>
                </c:pt>
                <c:pt idx="23">
                  <c:v>45257</c:v>
                </c:pt>
                <c:pt idx="24">
                  <c:v>45258</c:v>
                </c:pt>
                <c:pt idx="25">
                  <c:v>45259</c:v>
                </c:pt>
                <c:pt idx="26">
                  <c:v>45260</c:v>
                </c:pt>
                <c:pt idx="27">
                  <c:v>45261</c:v>
                </c:pt>
                <c:pt idx="28">
                  <c:v>45264</c:v>
                </c:pt>
                <c:pt idx="29">
                  <c:v>45265</c:v>
                </c:pt>
                <c:pt idx="30">
                  <c:v>45266</c:v>
                </c:pt>
                <c:pt idx="31">
                  <c:v>45267</c:v>
                </c:pt>
                <c:pt idx="32">
                  <c:v>45268</c:v>
                </c:pt>
                <c:pt idx="33">
                  <c:v>45271</c:v>
                </c:pt>
                <c:pt idx="34">
                  <c:v>45272</c:v>
                </c:pt>
                <c:pt idx="35">
                  <c:v>45273</c:v>
                </c:pt>
                <c:pt idx="36">
                  <c:v>45274</c:v>
                </c:pt>
                <c:pt idx="37">
                  <c:v>45275</c:v>
                </c:pt>
                <c:pt idx="38">
                  <c:v>45278</c:v>
                </c:pt>
                <c:pt idx="39">
                  <c:v>45279</c:v>
                </c:pt>
                <c:pt idx="40">
                  <c:v>45280</c:v>
                </c:pt>
                <c:pt idx="41">
                  <c:v>45281</c:v>
                </c:pt>
                <c:pt idx="42">
                  <c:v>45282</c:v>
                </c:pt>
                <c:pt idx="43">
                  <c:v>45287</c:v>
                </c:pt>
                <c:pt idx="44">
                  <c:v>45288</c:v>
                </c:pt>
                <c:pt idx="45">
                  <c:v>45289</c:v>
                </c:pt>
                <c:pt idx="46">
                  <c:v>45293</c:v>
                </c:pt>
                <c:pt idx="47">
                  <c:v>45294</c:v>
                </c:pt>
                <c:pt idx="48">
                  <c:v>45295</c:v>
                </c:pt>
                <c:pt idx="49">
                  <c:v>45296</c:v>
                </c:pt>
                <c:pt idx="50">
                  <c:v>45299</c:v>
                </c:pt>
                <c:pt idx="51">
                  <c:v>45300</c:v>
                </c:pt>
                <c:pt idx="52">
                  <c:v>45301</c:v>
                </c:pt>
                <c:pt idx="53">
                  <c:v>45302</c:v>
                </c:pt>
                <c:pt idx="54">
                  <c:v>45303</c:v>
                </c:pt>
                <c:pt idx="55">
                  <c:v>45307</c:v>
                </c:pt>
                <c:pt idx="56">
                  <c:v>45308</c:v>
                </c:pt>
                <c:pt idx="57">
                  <c:v>45309</c:v>
                </c:pt>
                <c:pt idx="58">
                  <c:v>45310</c:v>
                </c:pt>
                <c:pt idx="59">
                  <c:v>45313</c:v>
                </c:pt>
                <c:pt idx="60">
                  <c:v>45314</c:v>
                </c:pt>
                <c:pt idx="61">
                  <c:v>45315</c:v>
                </c:pt>
                <c:pt idx="62">
                  <c:v>45316</c:v>
                </c:pt>
                <c:pt idx="63">
                  <c:v>45317</c:v>
                </c:pt>
                <c:pt idx="64">
                  <c:v>45320</c:v>
                </c:pt>
                <c:pt idx="65">
                  <c:v>45321</c:v>
                </c:pt>
                <c:pt idx="66">
                  <c:v>45322</c:v>
                </c:pt>
                <c:pt idx="67">
                  <c:v>45323</c:v>
                </c:pt>
                <c:pt idx="68">
                  <c:v>45324</c:v>
                </c:pt>
                <c:pt idx="69">
                  <c:v>45327</c:v>
                </c:pt>
                <c:pt idx="70">
                  <c:v>45328</c:v>
                </c:pt>
                <c:pt idx="71">
                  <c:v>45329</c:v>
                </c:pt>
                <c:pt idx="72">
                  <c:v>45330</c:v>
                </c:pt>
                <c:pt idx="73">
                  <c:v>45331</c:v>
                </c:pt>
                <c:pt idx="74">
                  <c:v>45334</c:v>
                </c:pt>
                <c:pt idx="75">
                  <c:v>45335</c:v>
                </c:pt>
                <c:pt idx="76">
                  <c:v>45336</c:v>
                </c:pt>
                <c:pt idx="77">
                  <c:v>45337</c:v>
                </c:pt>
                <c:pt idx="78">
                  <c:v>45338</c:v>
                </c:pt>
                <c:pt idx="79">
                  <c:v>45342</c:v>
                </c:pt>
                <c:pt idx="80">
                  <c:v>45343</c:v>
                </c:pt>
                <c:pt idx="81">
                  <c:v>45344</c:v>
                </c:pt>
                <c:pt idx="82">
                  <c:v>45345</c:v>
                </c:pt>
                <c:pt idx="83">
                  <c:v>45348</c:v>
                </c:pt>
                <c:pt idx="84">
                  <c:v>45349</c:v>
                </c:pt>
                <c:pt idx="85">
                  <c:v>45350</c:v>
                </c:pt>
                <c:pt idx="86">
                  <c:v>45351</c:v>
                </c:pt>
                <c:pt idx="87">
                  <c:v>45352</c:v>
                </c:pt>
                <c:pt idx="88">
                  <c:v>45355</c:v>
                </c:pt>
                <c:pt idx="89">
                  <c:v>45356</c:v>
                </c:pt>
                <c:pt idx="90">
                  <c:v>45357</c:v>
                </c:pt>
                <c:pt idx="91">
                  <c:v>45358</c:v>
                </c:pt>
                <c:pt idx="92">
                  <c:v>45359</c:v>
                </c:pt>
                <c:pt idx="93">
                  <c:v>45362</c:v>
                </c:pt>
                <c:pt idx="94">
                  <c:v>45363</c:v>
                </c:pt>
                <c:pt idx="95">
                  <c:v>45364</c:v>
                </c:pt>
                <c:pt idx="96">
                  <c:v>45365</c:v>
                </c:pt>
                <c:pt idx="97">
                  <c:v>45366</c:v>
                </c:pt>
                <c:pt idx="98">
                  <c:v>45369</c:v>
                </c:pt>
                <c:pt idx="99">
                  <c:v>45370</c:v>
                </c:pt>
                <c:pt idx="100">
                  <c:v>45371</c:v>
                </c:pt>
                <c:pt idx="101">
                  <c:v>45372</c:v>
                </c:pt>
                <c:pt idx="102">
                  <c:v>45373</c:v>
                </c:pt>
                <c:pt idx="103">
                  <c:v>45376</c:v>
                </c:pt>
                <c:pt idx="104">
                  <c:v>45377</c:v>
                </c:pt>
                <c:pt idx="105">
                  <c:v>45378</c:v>
                </c:pt>
                <c:pt idx="106">
                  <c:v>45379</c:v>
                </c:pt>
                <c:pt idx="107">
                  <c:v>45384</c:v>
                </c:pt>
                <c:pt idx="108">
                  <c:v>45385</c:v>
                </c:pt>
                <c:pt idx="109">
                  <c:v>45386</c:v>
                </c:pt>
                <c:pt idx="110">
                  <c:v>45387</c:v>
                </c:pt>
                <c:pt idx="111">
                  <c:v>45390</c:v>
                </c:pt>
                <c:pt idx="112">
                  <c:v>45391</c:v>
                </c:pt>
                <c:pt idx="113">
                  <c:v>45392</c:v>
                </c:pt>
                <c:pt idx="114">
                  <c:v>45393</c:v>
                </c:pt>
                <c:pt idx="115">
                  <c:v>45394</c:v>
                </c:pt>
                <c:pt idx="116">
                  <c:v>45397</c:v>
                </c:pt>
                <c:pt idx="117">
                  <c:v>45398</c:v>
                </c:pt>
                <c:pt idx="118">
                  <c:v>45399</c:v>
                </c:pt>
                <c:pt idx="119">
                  <c:v>45400</c:v>
                </c:pt>
                <c:pt idx="120">
                  <c:v>45401</c:v>
                </c:pt>
                <c:pt idx="121">
                  <c:v>45404</c:v>
                </c:pt>
                <c:pt idx="122">
                  <c:v>45405</c:v>
                </c:pt>
                <c:pt idx="123">
                  <c:v>45406</c:v>
                </c:pt>
                <c:pt idx="124">
                  <c:v>45407</c:v>
                </c:pt>
                <c:pt idx="125">
                  <c:v>45408</c:v>
                </c:pt>
                <c:pt idx="126">
                  <c:v>45411</c:v>
                </c:pt>
                <c:pt idx="127">
                  <c:v>45412</c:v>
                </c:pt>
                <c:pt idx="128">
                  <c:v>45414</c:v>
                </c:pt>
                <c:pt idx="129">
                  <c:v>45415</c:v>
                </c:pt>
                <c:pt idx="130">
                  <c:v>45419</c:v>
                </c:pt>
                <c:pt idx="131">
                  <c:v>45420</c:v>
                </c:pt>
                <c:pt idx="132">
                  <c:v>45421</c:v>
                </c:pt>
                <c:pt idx="133">
                  <c:v>45422</c:v>
                </c:pt>
                <c:pt idx="134">
                  <c:v>45425</c:v>
                </c:pt>
                <c:pt idx="135">
                  <c:v>45426</c:v>
                </c:pt>
                <c:pt idx="136">
                  <c:v>45427</c:v>
                </c:pt>
                <c:pt idx="137">
                  <c:v>45428</c:v>
                </c:pt>
                <c:pt idx="138">
                  <c:v>45429</c:v>
                </c:pt>
                <c:pt idx="139">
                  <c:v>45432</c:v>
                </c:pt>
                <c:pt idx="140">
                  <c:v>45433</c:v>
                </c:pt>
                <c:pt idx="141">
                  <c:v>45434</c:v>
                </c:pt>
                <c:pt idx="142">
                  <c:v>45435</c:v>
                </c:pt>
                <c:pt idx="143">
                  <c:v>45436</c:v>
                </c:pt>
                <c:pt idx="144">
                  <c:v>45440</c:v>
                </c:pt>
                <c:pt idx="145">
                  <c:v>45441</c:v>
                </c:pt>
                <c:pt idx="146">
                  <c:v>45442</c:v>
                </c:pt>
                <c:pt idx="147">
                  <c:v>45443</c:v>
                </c:pt>
                <c:pt idx="148">
                  <c:v>45446</c:v>
                </c:pt>
                <c:pt idx="149">
                  <c:v>45447</c:v>
                </c:pt>
                <c:pt idx="150">
                  <c:v>45448</c:v>
                </c:pt>
                <c:pt idx="151">
                  <c:v>45449</c:v>
                </c:pt>
                <c:pt idx="152">
                  <c:v>45450</c:v>
                </c:pt>
                <c:pt idx="153">
                  <c:v>45453</c:v>
                </c:pt>
                <c:pt idx="154">
                  <c:v>45454</c:v>
                </c:pt>
                <c:pt idx="155">
                  <c:v>45455</c:v>
                </c:pt>
                <c:pt idx="156">
                  <c:v>45456</c:v>
                </c:pt>
                <c:pt idx="157">
                  <c:v>45457</c:v>
                </c:pt>
                <c:pt idx="158">
                  <c:v>45460</c:v>
                </c:pt>
                <c:pt idx="159">
                  <c:v>45461</c:v>
                </c:pt>
                <c:pt idx="160">
                  <c:v>45463</c:v>
                </c:pt>
                <c:pt idx="161">
                  <c:v>45464</c:v>
                </c:pt>
                <c:pt idx="162">
                  <c:v>45467</c:v>
                </c:pt>
                <c:pt idx="163">
                  <c:v>45469</c:v>
                </c:pt>
                <c:pt idx="164">
                  <c:v>45470</c:v>
                </c:pt>
                <c:pt idx="165">
                  <c:v>45471</c:v>
                </c:pt>
                <c:pt idx="166">
                  <c:v>45474</c:v>
                </c:pt>
                <c:pt idx="167">
                  <c:v>45475</c:v>
                </c:pt>
                <c:pt idx="168">
                  <c:v>45476</c:v>
                </c:pt>
                <c:pt idx="169">
                  <c:v>45478</c:v>
                </c:pt>
                <c:pt idx="170">
                  <c:v>45481</c:v>
                </c:pt>
                <c:pt idx="171">
                  <c:v>45482</c:v>
                </c:pt>
                <c:pt idx="172">
                  <c:v>45483</c:v>
                </c:pt>
                <c:pt idx="173">
                  <c:v>45484</c:v>
                </c:pt>
                <c:pt idx="174">
                  <c:v>45485</c:v>
                </c:pt>
                <c:pt idx="175">
                  <c:v>45488</c:v>
                </c:pt>
                <c:pt idx="176">
                  <c:v>45489</c:v>
                </c:pt>
                <c:pt idx="177">
                  <c:v>45490</c:v>
                </c:pt>
                <c:pt idx="178">
                  <c:v>45491</c:v>
                </c:pt>
                <c:pt idx="179">
                  <c:v>45492</c:v>
                </c:pt>
                <c:pt idx="180">
                  <c:v>45495</c:v>
                </c:pt>
                <c:pt idx="181">
                  <c:v>45496</c:v>
                </c:pt>
                <c:pt idx="182">
                  <c:v>45497</c:v>
                </c:pt>
                <c:pt idx="183">
                  <c:v>45498</c:v>
                </c:pt>
                <c:pt idx="184">
                  <c:v>45499</c:v>
                </c:pt>
                <c:pt idx="185">
                  <c:v>45502</c:v>
                </c:pt>
                <c:pt idx="186">
                  <c:v>45503</c:v>
                </c:pt>
                <c:pt idx="187">
                  <c:v>45504</c:v>
                </c:pt>
                <c:pt idx="188">
                  <c:v>45505</c:v>
                </c:pt>
                <c:pt idx="189">
                  <c:v>45506</c:v>
                </c:pt>
                <c:pt idx="190">
                  <c:v>45509</c:v>
                </c:pt>
                <c:pt idx="191">
                  <c:v>45510</c:v>
                </c:pt>
                <c:pt idx="192">
                  <c:v>45511</c:v>
                </c:pt>
                <c:pt idx="193">
                  <c:v>45512</c:v>
                </c:pt>
                <c:pt idx="194">
                  <c:v>45513</c:v>
                </c:pt>
                <c:pt idx="195">
                  <c:v>45516</c:v>
                </c:pt>
                <c:pt idx="196">
                  <c:v>45517</c:v>
                </c:pt>
                <c:pt idx="197">
                  <c:v>45518</c:v>
                </c:pt>
                <c:pt idx="198">
                  <c:v>45519</c:v>
                </c:pt>
                <c:pt idx="199">
                  <c:v>45520</c:v>
                </c:pt>
                <c:pt idx="200">
                  <c:v>45523</c:v>
                </c:pt>
                <c:pt idx="201">
                  <c:v>45524</c:v>
                </c:pt>
                <c:pt idx="202">
                  <c:v>45525</c:v>
                </c:pt>
                <c:pt idx="203">
                  <c:v>45526</c:v>
                </c:pt>
                <c:pt idx="204">
                  <c:v>45527</c:v>
                </c:pt>
                <c:pt idx="205">
                  <c:v>45531</c:v>
                </c:pt>
                <c:pt idx="206">
                  <c:v>45532</c:v>
                </c:pt>
                <c:pt idx="207">
                  <c:v>45533</c:v>
                </c:pt>
                <c:pt idx="208">
                  <c:v>45534</c:v>
                </c:pt>
                <c:pt idx="209">
                  <c:v>45538</c:v>
                </c:pt>
                <c:pt idx="210">
                  <c:v>45539</c:v>
                </c:pt>
                <c:pt idx="211">
                  <c:v>45540</c:v>
                </c:pt>
                <c:pt idx="212">
                  <c:v>45541</c:v>
                </c:pt>
                <c:pt idx="213">
                  <c:v>45544</c:v>
                </c:pt>
                <c:pt idx="214">
                  <c:v>45545</c:v>
                </c:pt>
                <c:pt idx="215">
                  <c:v>45546</c:v>
                </c:pt>
                <c:pt idx="216">
                  <c:v>45547</c:v>
                </c:pt>
                <c:pt idx="217">
                  <c:v>45548</c:v>
                </c:pt>
                <c:pt idx="218">
                  <c:v>45551</c:v>
                </c:pt>
                <c:pt idx="219">
                  <c:v>45552</c:v>
                </c:pt>
                <c:pt idx="220">
                  <c:v>45553</c:v>
                </c:pt>
                <c:pt idx="221">
                  <c:v>45554</c:v>
                </c:pt>
                <c:pt idx="222">
                  <c:v>45555</c:v>
                </c:pt>
                <c:pt idx="223">
                  <c:v>45558</c:v>
                </c:pt>
                <c:pt idx="224">
                  <c:v>45559</c:v>
                </c:pt>
                <c:pt idx="225">
                  <c:v>45560</c:v>
                </c:pt>
                <c:pt idx="226">
                  <c:v>45561</c:v>
                </c:pt>
                <c:pt idx="227">
                  <c:v>45562</c:v>
                </c:pt>
                <c:pt idx="228">
                  <c:v>45565</c:v>
                </c:pt>
                <c:pt idx="229">
                  <c:v>45566</c:v>
                </c:pt>
                <c:pt idx="230">
                  <c:v>45567</c:v>
                </c:pt>
                <c:pt idx="231">
                  <c:v>45568</c:v>
                </c:pt>
                <c:pt idx="232">
                  <c:v>45569</c:v>
                </c:pt>
                <c:pt idx="233">
                  <c:v>45572</c:v>
                </c:pt>
                <c:pt idx="234">
                  <c:v>45573</c:v>
                </c:pt>
                <c:pt idx="235">
                  <c:v>45574</c:v>
                </c:pt>
                <c:pt idx="236">
                  <c:v>45575</c:v>
                </c:pt>
                <c:pt idx="237">
                  <c:v>45576</c:v>
                </c:pt>
                <c:pt idx="238">
                  <c:v>45579</c:v>
                </c:pt>
                <c:pt idx="239">
                  <c:v>45580</c:v>
                </c:pt>
                <c:pt idx="240">
                  <c:v>45581</c:v>
                </c:pt>
                <c:pt idx="241">
                  <c:v>45582</c:v>
                </c:pt>
                <c:pt idx="242">
                  <c:v>45583</c:v>
                </c:pt>
                <c:pt idx="243">
                  <c:v>45586</c:v>
                </c:pt>
                <c:pt idx="244">
                  <c:v>45587</c:v>
                </c:pt>
                <c:pt idx="245">
                  <c:v>45588</c:v>
                </c:pt>
                <c:pt idx="246">
                  <c:v>45589</c:v>
                </c:pt>
                <c:pt idx="247">
                  <c:v>45590</c:v>
                </c:pt>
                <c:pt idx="248">
                  <c:v>45593</c:v>
                </c:pt>
                <c:pt idx="249">
                  <c:v>45595</c:v>
                </c:pt>
                <c:pt idx="250">
                  <c:v>45596</c:v>
                </c:pt>
                <c:pt idx="251">
                  <c:v>45597</c:v>
                </c:pt>
                <c:pt idx="252">
                  <c:v>45600</c:v>
                </c:pt>
                <c:pt idx="253">
                  <c:v>45601</c:v>
                </c:pt>
                <c:pt idx="254">
                  <c:v>45602</c:v>
                </c:pt>
                <c:pt idx="255">
                  <c:v>45603</c:v>
                </c:pt>
                <c:pt idx="256">
                  <c:v>45604</c:v>
                </c:pt>
                <c:pt idx="257">
                  <c:v>45607</c:v>
                </c:pt>
                <c:pt idx="258">
                  <c:v>45608</c:v>
                </c:pt>
                <c:pt idx="259">
                  <c:v>45609</c:v>
                </c:pt>
                <c:pt idx="260">
                  <c:v>45610</c:v>
                </c:pt>
                <c:pt idx="261">
                  <c:v>45611</c:v>
                </c:pt>
                <c:pt idx="262">
                  <c:v>45614</c:v>
                </c:pt>
                <c:pt idx="263">
                  <c:v>45615</c:v>
                </c:pt>
                <c:pt idx="264">
                  <c:v>45616</c:v>
                </c:pt>
                <c:pt idx="265">
                  <c:v>45617</c:v>
                </c:pt>
                <c:pt idx="266">
                  <c:v>45618</c:v>
                </c:pt>
                <c:pt idx="267">
                  <c:v>45621</c:v>
                </c:pt>
                <c:pt idx="268">
                  <c:v>45622</c:v>
                </c:pt>
                <c:pt idx="269">
                  <c:v>45623</c:v>
                </c:pt>
                <c:pt idx="270">
                  <c:v>45625</c:v>
                </c:pt>
                <c:pt idx="271">
                  <c:v>45628</c:v>
                </c:pt>
                <c:pt idx="272">
                  <c:v>45629</c:v>
                </c:pt>
                <c:pt idx="273">
                  <c:v>45630</c:v>
                </c:pt>
                <c:pt idx="274">
                  <c:v>45631</c:v>
                </c:pt>
                <c:pt idx="275">
                  <c:v>45632</c:v>
                </c:pt>
                <c:pt idx="276">
                  <c:v>45635</c:v>
                </c:pt>
                <c:pt idx="277">
                  <c:v>45636</c:v>
                </c:pt>
                <c:pt idx="278">
                  <c:v>45637</c:v>
                </c:pt>
                <c:pt idx="279">
                  <c:v>45638</c:v>
                </c:pt>
                <c:pt idx="280">
                  <c:v>45639</c:v>
                </c:pt>
                <c:pt idx="281">
                  <c:v>45642</c:v>
                </c:pt>
                <c:pt idx="282">
                  <c:v>45643</c:v>
                </c:pt>
                <c:pt idx="283">
                  <c:v>45644</c:v>
                </c:pt>
                <c:pt idx="284">
                  <c:v>45645</c:v>
                </c:pt>
                <c:pt idx="285">
                  <c:v>45646</c:v>
                </c:pt>
                <c:pt idx="286">
                  <c:v>45649</c:v>
                </c:pt>
                <c:pt idx="287">
                  <c:v>45653</c:v>
                </c:pt>
                <c:pt idx="288">
                  <c:v>45656</c:v>
                </c:pt>
                <c:pt idx="289">
                  <c:v>45659</c:v>
                </c:pt>
                <c:pt idx="290">
                  <c:v>45660</c:v>
                </c:pt>
                <c:pt idx="291">
                  <c:v>45663</c:v>
                </c:pt>
                <c:pt idx="292">
                  <c:v>45664</c:v>
                </c:pt>
                <c:pt idx="293">
                  <c:v>45665</c:v>
                </c:pt>
                <c:pt idx="294">
                  <c:v>45667</c:v>
                </c:pt>
                <c:pt idx="295">
                  <c:v>45670</c:v>
                </c:pt>
                <c:pt idx="296">
                  <c:v>45671</c:v>
                </c:pt>
                <c:pt idx="297">
                  <c:v>45672</c:v>
                </c:pt>
                <c:pt idx="298">
                  <c:v>45673</c:v>
                </c:pt>
                <c:pt idx="299">
                  <c:v>45674</c:v>
                </c:pt>
                <c:pt idx="300">
                  <c:v>45678</c:v>
                </c:pt>
                <c:pt idx="301">
                  <c:v>45679</c:v>
                </c:pt>
                <c:pt idx="302">
                  <c:v>45680</c:v>
                </c:pt>
                <c:pt idx="303">
                  <c:v>45681</c:v>
                </c:pt>
                <c:pt idx="304">
                  <c:v>45684</c:v>
                </c:pt>
                <c:pt idx="305">
                  <c:v>45685</c:v>
                </c:pt>
                <c:pt idx="306">
                  <c:v>45686</c:v>
                </c:pt>
                <c:pt idx="307">
                  <c:v>45687</c:v>
                </c:pt>
                <c:pt idx="308">
                  <c:v>45688</c:v>
                </c:pt>
                <c:pt idx="309">
                  <c:v>45691</c:v>
                </c:pt>
                <c:pt idx="310">
                  <c:v>45692</c:v>
                </c:pt>
                <c:pt idx="311">
                  <c:v>45693</c:v>
                </c:pt>
                <c:pt idx="312">
                  <c:v>45694</c:v>
                </c:pt>
                <c:pt idx="313">
                  <c:v>45695</c:v>
                </c:pt>
                <c:pt idx="314">
                  <c:v>45698</c:v>
                </c:pt>
                <c:pt idx="315">
                  <c:v>45699</c:v>
                </c:pt>
                <c:pt idx="316">
                  <c:v>45700</c:v>
                </c:pt>
                <c:pt idx="317">
                  <c:v>45701</c:v>
                </c:pt>
                <c:pt idx="318">
                  <c:v>45702</c:v>
                </c:pt>
                <c:pt idx="319">
                  <c:v>45706</c:v>
                </c:pt>
                <c:pt idx="320">
                  <c:v>45707</c:v>
                </c:pt>
                <c:pt idx="321">
                  <c:v>45708</c:v>
                </c:pt>
                <c:pt idx="322">
                  <c:v>45709</c:v>
                </c:pt>
                <c:pt idx="323">
                  <c:v>45712</c:v>
                </c:pt>
                <c:pt idx="324">
                  <c:v>45713</c:v>
                </c:pt>
                <c:pt idx="325">
                  <c:v>45714</c:v>
                </c:pt>
                <c:pt idx="326">
                  <c:v>45715</c:v>
                </c:pt>
                <c:pt idx="327">
                  <c:v>45716</c:v>
                </c:pt>
                <c:pt idx="328">
                  <c:v>45719</c:v>
                </c:pt>
                <c:pt idx="329">
                  <c:v>45720</c:v>
                </c:pt>
                <c:pt idx="330">
                  <c:v>45721</c:v>
                </c:pt>
                <c:pt idx="331">
                  <c:v>45722</c:v>
                </c:pt>
                <c:pt idx="332">
                  <c:v>45723</c:v>
                </c:pt>
                <c:pt idx="333">
                  <c:v>45726</c:v>
                </c:pt>
                <c:pt idx="334">
                  <c:v>45727</c:v>
                </c:pt>
                <c:pt idx="335">
                  <c:v>45728</c:v>
                </c:pt>
                <c:pt idx="336">
                  <c:v>45729</c:v>
                </c:pt>
                <c:pt idx="337">
                  <c:v>45730</c:v>
                </c:pt>
                <c:pt idx="338">
                  <c:v>45733</c:v>
                </c:pt>
                <c:pt idx="339">
                  <c:v>45734</c:v>
                </c:pt>
                <c:pt idx="340">
                  <c:v>45735</c:v>
                </c:pt>
                <c:pt idx="341">
                  <c:v>45736</c:v>
                </c:pt>
                <c:pt idx="342">
                  <c:v>45737</c:v>
                </c:pt>
                <c:pt idx="343">
                  <c:v>45740</c:v>
                </c:pt>
                <c:pt idx="344">
                  <c:v>45741</c:v>
                </c:pt>
                <c:pt idx="345">
                  <c:v>45742</c:v>
                </c:pt>
                <c:pt idx="346">
                  <c:v>45743</c:v>
                </c:pt>
                <c:pt idx="347">
                  <c:v>45744</c:v>
                </c:pt>
                <c:pt idx="348">
                  <c:v>45747</c:v>
                </c:pt>
                <c:pt idx="349">
                  <c:v>45748</c:v>
                </c:pt>
                <c:pt idx="350">
                  <c:v>45749</c:v>
                </c:pt>
                <c:pt idx="351">
                  <c:v>45750</c:v>
                </c:pt>
                <c:pt idx="352">
                  <c:v>45751</c:v>
                </c:pt>
                <c:pt idx="353">
                  <c:v>45754</c:v>
                </c:pt>
                <c:pt idx="354">
                  <c:v>45755</c:v>
                </c:pt>
                <c:pt idx="355">
                  <c:v>45756</c:v>
                </c:pt>
                <c:pt idx="356">
                  <c:v>45757</c:v>
                </c:pt>
                <c:pt idx="357">
                  <c:v>45758</c:v>
                </c:pt>
                <c:pt idx="358">
                  <c:v>45761</c:v>
                </c:pt>
                <c:pt idx="359">
                  <c:v>45762</c:v>
                </c:pt>
                <c:pt idx="360">
                  <c:v>45763</c:v>
                </c:pt>
                <c:pt idx="361">
                  <c:v>45764</c:v>
                </c:pt>
                <c:pt idx="362">
                  <c:v>45769</c:v>
                </c:pt>
                <c:pt idx="363">
                  <c:v>45770</c:v>
                </c:pt>
                <c:pt idx="364">
                  <c:v>45771</c:v>
                </c:pt>
                <c:pt idx="365">
                  <c:v>45772</c:v>
                </c:pt>
                <c:pt idx="366">
                  <c:v>45775</c:v>
                </c:pt>
                <c:pt idx="367">
                  <c:v>45776</c:v>
                </c:pt>
                <c:pt idx="368">
                  <c:v>45777</c:v>
                </c:pt>
                <c:pt idx="369">
                  <c:v>45779</c:v>
                </c:pt>
                <c:pt idx="370">
                  <c:v>45783</c:v>
                </c:pt>
                <c:pt idx="371">
                  <c:v>45784</c:v>
                </c:pt>
                <c:pt idx="372">
                  <c:v>45785</c:v>
                </c:pt>
                <c:pt idx="373">
                  <c:v>45786</c:v>
                </c:pt>
                <c:pt idx="374">
                  <c:v>45789</c:v>
                </c:pt>
                <c:pt idx="375">
                  <c:v>45790</c:v>
                </c:pt>
                <c:pt idx="376">
                  <c:v>45791</c:v>
                </c:pt>
                <c:pt idx="377">
                  <c:v>45792</c:v>
                </c:pt>
                <c:pt idx="378">
                  <c:v>45793</c:v>
                </c:pt>
                <c:pt idx="379">
                  <c:v>45796</c:v>
                </c:pt>
                <c:pt idx="380">
                  <c:v>45797</c:v>
                </c:pt>
                <c:pt idx="381">
                  <c:v>45798</c:v>
                </c:pt>
                <c:pt idx="382">
                  <c:v>45799</c:v>
                </c:pt>
                <c:pt idx="383">
                  <c:v>45800</c:v>
                </c:pt>
                <c:pt idx="384">
                  <c:v>45804</c:v>
                </c:pt>
                <c:pt idx="385">
                  <c:v>45805</c:v>
                </c:pt>
                <c:pt idx="386">
                  <c:v>45806</c:v>
                </c:pt>
                <c:pt idx="387">
                  <c:v>45807</c:v>
                </c:pt>
                <c:pt idx="388">
                  <c:v>45810</c:v>
                </c:pt>
                <c:pt idx="389">
                  <c:v>45811</c:v>
                </c:pt>
                <c:pt idx="390">
                  <c:v>45812</c:v>
                </c:pt>
                <c:pt idx="391">
                  <c:v>45813</c:v>
                </c:pt>
                <c:pt idx="392">
                  <c:v>45814</c:v>
                </c:pt>
                <c:pt idx="393">
                  <c:v>45817</c:v>
                </c:pt>
                <c:pt idx="394">
                  <c:v>45818</c:v>
                </c:pt>
                <c:pt idx="395">
                  <c:v>45819</c:v>
                </c:pt>
                <c:pt idx="396">
                  <c:v>45820</c:v>
                </c:pt>
                <c:pt idx="397">
                  <c:v>45821</c:v>
                </c:pt>
                <c:pt idx="398">
                  <c:v>45824</c:v>
                </c:pt>
                <c:pt idx="399">
                  <c:v>45825</c:v>
                </c:pt>
                <c:pt idx="400">
                  <c:v>45826</c:v>
                </c:pt>
                <c:pt idx="401">
                  <c:v>45828</c:v>
                </c:pt>
                <c:pt idx="402">
                  <c:v>45831</c:v>
                </c:pt>
                <c:pt idx="403">
                  <c:v>45832</c:v>
                </c:pt>
                <c:pt idx="404">
                  <c:v>45833</c:v>
                </c:pt>
                <c:pt idx="405">
                  <c:v>45834</c:v>
                </c:pt>
                <c:pt idx="406">
                  <c:v>45835</c:v>
                </c:pt>
                <c:pt idx="407">
                  <c:v>45838</c:v>
                </c:pt>
                <c:pt idx="408">
                  <c:v>45839</c:v>
                </c:pt>
                <c:pt idx="409">
                  <c:v>45840</c:v>
                </c:pt>
                <c:pt idx="410">
                  <c:v>45841</c:v>
                </c:pt>
                <c:pt idx="411">
                  <c:v>45845</c:v>
                </c:pt>
                <c:pt idx="412">
                  <c:v>45846</c:v>
                </c:pt>
                <c:pt idx="413">
                  <c:v>45847</c:v>
                </c:pt>
                <c:pt idx="414">
                  <c:v>45848</c:v>
                </c:pt>
                <c:pt idx="415">
                  <c:v>45849</c:v>
                </c:pt>
                <c:pt idx="416">
                  <c:v>45852</c:v>
                </c:pt>
                <c:pt idx="417">
                  <c:v>45853</c:v>
                </c:pt>
                <c:pt idx="418">
                  <c:v>45854</c:v>
                </c:pt>
                <c:pt idx="419">
                  <c:v>45855</c:v>
                </c:pt>
                <c:pt idx="420">
                  <c:v>45856</c:v>
                </c:pt>
                <c:pt idx="421">
                  <c:v>45859</c:v>
                </c:pt>
                <c:pt idx="422">
                  <c:v>45860</c:v>
                </c:pt>
                <c:pt idx="423">
                  <c:v>45861</c:v>
                </c:pt>
                <c:pt idx="424">
                  <c:v>45862</c:v>
                </c:pt>
                <c:pt idx="425">
                  <c:v>45863</c:v>
                </c:pt>
                <c:pt idx="426">
                  <c:v>45866</c:v>
                </c:pt>
                <c:pt idx="427">
                  <c:v>45867</c:v>
                </c:pt>
                <c:pt idx="428">
                  <c:v>45868</c:v>
                </c:pt>
                <c:pt idx="429">
                  <c:v>45869</c:v>
                </c:pt>
                <c:pt idx="430">
                  <c:v>45870</c:v>
                </c:pt>
                <c:pt idx="431">
                  <c:v>45873</c:v>
                </c:pt>
                <c:pt idx="432">
                  <c:v>45874</c:v>
                </c:pt>
                <c:pt idx="433">
                  <c:v>45875</c:v>
                </c:pt>
                <c:pt idx="434">
                  <c:v>45876</c:v>
                </c:pt>
                <c:pt idx="435">
                  <c:v>45877</c:v>
                </c:pt>
                <c:pt idx="436">
                  <c:v>45880</c:v>
                </c:pt>
                <c:pt idx="437">
                  <c:v>45881</c:v>
                </c:pt>
                <c:pt idx="438">
                  <c:v>45882</c:v>
                </c:pt>
                <c:pt idx="439">
                  <c:v>45883</c:v>
                </c:pt>
                <c:pt idx="440">
                  <c:v>45884</c:v>
                </c:pt>
                <c:pt idx="441">
                  <c:v>45887</c:v>
                </c:pt>
                <c:pt idx="442">
                  <c:v>45888</c:v>
                </c:pt>
                <c:pt idx="443">
                  <c:v>45889</c:v>
                </c:pt>
                <c:pt idx="444">
                  <c:v>45890</c:v>
                </c:pt>
                <c:pt idx="445">
                  <c:v>45891</c:v>
                </c:pt>
                <c:pt idx="446">
                  <c:v>45895</c:v>
                </c:pt>
                <c:pt idx="447">
                  <c:v>45896</c:v>
                </c:pt>
                <c:pt idx="448">
                  <c:v>45897</c:v>
                </c:pt>
                <c:pt idx="449">
                  <c:v>45898</c:v>
                </c:pt>
                <c:pt idx="450">
                  <c:v>45902</c:v>
                </c:pt>
                <c:pt idx="451">
                  <c:v>45903</c:v>
                </c:pt>
                <c:pt idx="452">
                  <c:v>45904</c:v>
                </c:pt>
                <c:pt idx="453">
                  <c:v>45905</c:v>
                </c:pt>
                <c:pt idx="454">
                  <c:v>45908</c:v>
                </c:pt>
                <c:pt idx="455">
                  <c:v>45909</c:v>
                </c:pt>
                <c:pt idx="456">
                  <c:v>45910</c:v>
                </c:pt>
                <c:pt idx="457">
                  <c:v>45911</c:v>
                </c:pt>
                <c:pt idx="458">
                  <c:v>45912</c:v>
                </c:pt>
                <c:pt idx="459">
                  <c:v>45915</c:v>
                </c:pt>
                <c:pt idx="460">
                  <c:v>45916</c:v>
                </c:pt>
                <c:pt idx="461">
                  <c:v>45917</c:v>
                </c:pt>
                <c:pt idx="462">
                  <c:v>45918</c:v>
                </c:pt>
                <c:pt idx="463">
                  <c:v>45919</c:v>
                </c:pt>
                <c:pt idx="464">
                  <c:v>45922</c:v>
                </c:pt>
                <c:pt idx="465">
                  <c:v>45923</c:v>
                </c:pt>
                <c:pt idx="466">
                  <c:v>45924</c:v>
                </c:pt>
                <c:pt idx="467">
                  <c:v>45925</c:v>
                </c:pt>
                <c:pt idx="468">
                  <c:v>45926</c:v>
                </c:pt>
                <c:pt idx="469">
                  <c:v>45929</c:v>
                </c:pt>
                <c:pt idx="470">
                  <c:v>45930</c:v>
                </c:pt>
                <c:pt idx="471">
                  <c:v>45931</c:v>
                </c:pt>
                <c:pt idx="472">
                  <c:v>45932</c:v>
                </c:pt>
                <c:pt idx="473">
                  <c:v>45933</c:v>
                </c:pt>
                <c:pt idx="474">
                  <c:v>45936</c:v>
                </c:pt>
                <c:pt idx="475">
                  <c:v>45937</c:v>
                </c:pt>
                <c:pt idx="476">
                  <c:v>45938</c:v>
                </c:pt>
                <c:pt idx="477">
                  <c:v>45939</c:v>
                </c:pt>
                <c:pt idx="478">
                  <c:v>45940</c:v>
                </c:pt>
                <c:pt idx="479">
                  <c:v>45943</c:v>
                </c:pt>
                <c:pt idx="480">
                  <c:v>45944</c:v>
                </c:pt>
                <c:pt idx="481">
                  <c:v>45945</c:v>
                </c:pt>
                <c:pt idx="482">
                  <c:v>45946</c:v>
                </c:pt>
                <c:pt idx="483">
                  <c:v>45947</c:v>
                </c:pt>
                <c:pt idx="484">
                  <c:v>45950</c:v>
                </c:pt>
                <c:pt idx="485">
                  <c:v>45951</c:v>
                </c:pt>
                <c:pt idx="486">
                  <c:v>45952</c:v>
                </c:pt>
              </c:numCache>
            </c:numRef>
          </c:cat>
          <c:val>
            <c:numRef>
              <c:f>data!$D$2:$D$1994</c:f>
              <c:numCache>
                <c:formatCode>General</c:formatCode>
                <c:ptCount val="1993"/>
                <c:pt idx="0">
                  <c:v>8985.1362300000001</c:v>
                </c:pt>
                <c:pt idx="1">
                  <c:v>8972.2411209999991</c:v>
                </c:pt>
                <c:pt idx="2">
                  <c:v>8924.402967</c:v>
                </c:pt>
                <c:pt idx="3">
                  <c:v>8839.9478720000006</c:v>
                </c:pt>
                <c:pt idx="4">
                  <c:v>8913.6966609999999</c:v>
                </c:pt>
                <c:pt idx="5">
                  <c:v>8895.230845</c:v>
                </c:pt>
                <c:pt idx="6">
                  <c:v>8943.3734370000002</c:v>
                </c:pt>
                <c:pt idx="7">
                  <c:v>9077.0966740000003</c:v>
                </c:pt>
                <c:pt idx="8">
                  <c:v>9178.6991020000005</c:v>
                </c:pt>
                <c:pt idx="9">
                  <c:v>9156.0378779999992</c:v>
                </c:pt>
                <c:pt idx="10">
                  <c:v>9106.7168590000001</c:v>
                </c:pt>
                <c:pt idx="11">
                  <c:v>9092.2728480000005</c:v>
                </c:pt>
                <c:pt idx="12">
                  <c:v>9106.3553379999994</c:v>
                </c:pt>
                <c:pt idx="13">
                  <c:v>8996.0642100000005</c:v>
                </c:pt>
                <c:pt idx="14">
                  <c:v>9118.7707229999996</c:v>
                </c:pt>
                <c:pt idx="15">
                  <c:v>9295.3047659999993</c:v>
                </c:pt>
                <c:pt idx="16">
                  <c:v>9299.3411730000007</c:v>
                </c:pt>
                <c:pt idx="17">
                  <c:v>9199.1629510000002</c:v>
                </c:pt>
                <c:pt idx="18">
                  <c:v>9347.2937999999995</c:v>
                </c:pt>
                <c:pt idx="19">
                  <c:v>9376.0722700000006</c:v>
                </c:pt>
                <c:pt idx="20">
                  <c:v>9382.4154600000002</c:v>
                </c:pt>
                <c:pt idx="21">
                  <c:v>9327.7746979999993</c:v>
                </c:pt>
                <c:pt idx="22">
                  <c:v>9435.1319999999996</c:v>
                </c:pt>
                <c:pt idx="23">
                  <c:v>9425.1769170000007</c:v>
                </c:pt>
                <c:pt idx="24">
                  <c:v>9476.3555639999995</c:v>
                </c:pt>
                <c:pt idx="25">
                  <c:v>9423.8597659999996</c:v>
                </c:pt>
                <c:pt idx="26">
                  <c:v>9414.0117129999999</c:v>
                </c:pt>
                <c:pt idx="27">
                  <c:v>9560.7686300000005</c:v>
                </c:pt>
                <c:pt idx="28">
                  <c:v>9490.8969789999992</c:v>
                </c:pt>
                <c:pt idx="29">
                  <c:v>9432.0304099999994</c:v>
                </c:pt>
                <c:pt idx="30">
                  <c:v>9436.3111279999994</c:v>
                </c:pt>
                <c:pt idx="31">
                  <c:v>9457.1436780000004</c:v>
                </c:pt>
                <c:pt idx="32">
                  <c:v>9480.8598500000007</c:v>
                </c:pt>
                <c:pt idx="33">
                  <c:v>9471.1004169999997</c:v>
                </c:pt>
                <c:pt idx="34">
                  <c:v>9480.4321849999997</c:v>
                </c:pt>
                <c:pt idx="35">
                  <c:v>9526.8861240000006</c:v>
                </c:pt>
                <c:pt idx="36">
                  <c:v>9766.6766029999999</c:v>
                </c:pt>
                <c:pt idx="37">
                  <c:v>9612.8855679999997</c:v>
                </c:pt>
                <c:pt idx="38">
                  <c:v>9632.3171999999995</c:v>
                </c:pt>
                <c:pt idx="39">
                  <c:v>9723.8996129999996</c:v>
                </c:pt>
                <c:pt idx="40">
                  <c:v>9752.0794220000007</c:v>
                </c:pt>
                <c:pt idx="41">
                  <c:v>9758.3026910000008</c:v>
                </c:pt>
                <c:pt idx="42">
                  <c:v>9774.2981980000004</c:v>
                </c:pt>
                <c:pt idx="43">
                  <c:v>9886.3910099999994</c:v>
                </c:pt>
                <c:pt idx="44">
                  <c:v>9832.592568</c:v>
                </c:pt>
                <c:pt idx="45">
                  <c:v>9851.3744360000001</c:v>
                </c:pt>
                <c:pt idx="46">
                  <c:v>9746.0253290000001</c:v>
                </c:pt>
                <c:pt idx="47">
                  <c:v>9734.9717529999998</c:v>
                </c:pt>
                <c:pt idx="48">
                  <c:v>9794.8607580000007</c:v>
                </c:pt>
                <c:pt idx="49">
                  <c:v>9784.2597640000004</c:v>
                </c:pt>
                <c:pt idx="50">
                  <c:v>9804.7063170000001</c:v>
                </c:pt>
                <c:pt idx="51">
                  <c:v>9766.5436790000003</c:v>
                </c:pt>
                <c:pt idx="52">
                  <c:v>9752.1681200000003</c:v>
                </c:pt>
                <c:pt idx="53">
                  <c:v>9769.7810840000002</c:v>
                </c:pt>
                <c:pt idx="54">
                  <c:v>9717.973285</c:v>
                </c:pt>
                <c:pt idx="55">
                  <c:v>9550.7184240000006</c:v>
                </c:pt>
                <c:pt idx="56">
                  <c:v>9437.9491859999998</c:v>
                </c:pt>
                <c:pt idx="57">
                  <c:v>9479.0115719999994</c:v>
                </c:pt>
                <c:pt idx="58">
                  <c:v>9478.8896789999999</c:v>
                </c:pt>
                <c:pt idx="59">
                  <c:v>9513.6596950000003</c:v>
                </c:pt>
                <c:pt idx="60">
                  <c:v>9499.1667980000002</c:v>
                </c:pt>
                <c:pt idx="61">
                  <c:v>9573.0884920000008</c:v>
                </c:pt>
                <c:pt idx="62">
                  <c:v>9568.7808839999998</c:v>
                </c:pt>
                <c:pt idx="63">
                  <c:v>9704.1993899999998</c:v>
                </c:pt>
                <c:pt idx="64">
                  <c:v>9702.4337780000005</c:v>
                </c:pt>
                <c:pt idx="65">
                  <c:v>9730.0806520000006</c:v>
                </c:pt>
                <c:pt idx="66">
                  <c:v>9673.2735890000004</c:v>
                </c:pt>
                <c:pt idx="67">
                  <c:v>9713.6807040000003</c:v>
                </c:pt>
                <c:pt idx="68">
                  <c:v>9619.9501280000004</c:v>
                </c:pt>
                <c:pt idx="69">
                  <c:v>9540.588409</c:v>
                </c:pt>
                <c:pt idx="70">
                  <c:v>9679.9160420000007</c:v>
                </c:pt>
                <c:pt idx="71">
                  <c:v>9632.0597500000003</c:v>
                </c:pt>
                <c:pt idx="72">
                  <c:v>9584.5843019999993</c:v>
                </c:pt>
                <c:pt idx="73">
                  <c:v>9562.6540239999995</c:v>
                </c:pt>
                <c:pt idx="74">
                  <c:v>9561.783625</c:v>
                </c:pt>
                <c:pt idx="75">
                  <c:v>9456.3829409999998</c:v>
                </c:pt>
                <c:pt idx="76">
                  <c:v>9511.2839640000002</c:v>
                </c:pt>
                <c:pt idx="77">
                  <c:v>9571.1403680000003</c:v>
                </c:pt>
                <c:pt idx="78">
                  <c:v>9717.5257710000005</c:v>
                </c:pt>
                <c:pt idx="79">
                  <c:v>9745.5798169999998</c:v>
                </c:pt>
                <c:pt idx="80">
                  <c:v>9682.9606370000001</c:v>
                </c:pt>
                <c:pt idx="81">
                  <c:v>9730.5623070000001</c:v>
                </c:pt>
                <c:pt idx="82">
                  <c:v>9770.0217840000005</c:v>
                </c:pt>
                <c:pt idx="83">
                  <c:v>9745.9976900000001</c:v>
                </c:pt>
                <c:pt idx="84">
                  <c:v>9742.2230199999995</c:v>
                </c:pt>
                <c:pt idx="85">
                  <c:v>9652.6909309999992</c:v>
                </c:pt>
                <c:pt idx="86">
                  <c:v>9632.4424490000001</c:v>
                </c:pt>
                <c:pt idx="87">
                  <c:v>9722.9719999999998</c:v>
                </c:pt>
                <c:pt idx="88">
                  <c:v>9694.8147370000006</c:v>
                </c:pt>
                <c:pt idx="89">
                  <c:v>9712.9170479999993</c:v>
                </c:pt>
                <c:pt idx="90">
                  <c:v>9778.9869400000007</c:v>
                </c:pt>
                <c:pt idx="91">
                  <c:v>9855.8874500000002</c:v>
                </c:pt>
                <c:pt idx="92">
                  <c:v>9848.1277179999997</c:v>
                </c:pt>
                <c:pt idx="93">
                  <c:v>9831.1092449999996</c:v>
                </c:pt>
                <c:pt idx="94">
                  <c:v>9913.0904609999998</c:v>
                </c:pt>
                <c:pt idx="95">
                  <c:v>9949.0770950000006</c:v>
                </c:pt>
                <c:pt idx="96">
                  <c:v>9868.5672439999998</c:v>
                </c:pt>
                <c:pt idx="97">
                  <c:v>9837.0056600000007</c:v>
                </c:pt>
                <c:pt idx="98">
                  <c:v>9827.4854539999997</c:v>
                </c:pt>
                <c:pt idx="99">
                  <c:v>9841.9568550000004</c:v>
                </c:pt>
                <c:pt idx="100">
                  <c:v>9901.6799339999998</c:v>
                </c:pt>
                <c:pt idx="101">
                  <c:v>9979.2294750000001</c:v>
                </c:pt>
                <c:pt idx="102">
                  <c:v>9992.9591999999993</c:v>
                </c:pt>
                <c:pt idx="103">
                  <c:v>10005.27486</c:v>
                </c:pt>
                <c:pt idx="104">
                  <c:v>10014.89905</c:v>
                </c:pt>
                <c:pt idx="105">
                  <c:v>10007.144609999999</c:v>
                </c:pt>
                <c:pt idx="106">
                  <c:v>10038.98986</c:v>
                </c:pt>
                <c:pt idx="107">
                  <c:v>9979.089833</c:v>
                </c:pt>
                <c:pt idx="108">
                  <c:v>10041.57597</c:v>
                </c:pt>
                <c:pt idx="109">
                  <c:v>10081.12617</c:v>
                </c:pt>
                <c:pt idx="110">
                  <c:v>9997.3328920000004</c:v>
                </c:pt>
                <c:pt idx="111">
                  <c:v>10053.97054</c:v>
                </c:pt>
                <c:pt idx="112">
                  <c:v>10058.298500000001</c:v>
                </c:pt>
                <c:pt idx="113">
                  <c:v>9980.3320800000001</c:v>
                </c:pt>
                <c:pt idx="114">
                  <c:v>9947.6177580000003</c:v>
                </c:pt>
                <c:pt idx="115">
                  <c:v>9959.2944480000006</c:v>
                </c:pt>
                <c:pt idx="116">
                  <c:v>9913.8986380000006</c:v>
                </c:pt>
                <c:pt idx="117">
                  <c:v>9720.6292759999997</c:v>
                </c:pt>
                <c:pt idx="118">
                  <c:v>9772.9449870000008</c:v>
                </c:pt>
                <c:pt idx="119">
                  <c:v>9795.7418390000003</c:v>
                </c:pt>
                <c:pt idx="120">
                  <c:v>9765.5872799999997</c:v>
                </c:pt>
                <c:pt idx="121">
                  <c:v>9908.9980180000002</c:v>
                </c:pt>
                <c:pt idx="122">
                  <c:v>10017.31696</c:v>
                </c:pt>
                <c:pt idx="123">
                  <c:v>10017.26823</c:v>
                </c:pt>
                <c:pt idx="124">
                  <c:v>10104.87651</c:v>
                </c:pt>
                <c:pt idx="125">
                  <c:v>10164.20572</c:v>
                </c:pt>
                <c:pt idx="126">
                  <c:v>10231.5291</c:v>
                </c:pt>
                <c:pt idx="127">
                  <c:v>10171.366840000001</c:v>
                </c:pt>
                <c:pt idx="128">
                  <c:v>10247.876099999999</c:v>
                </c:pt>
                <c:pt idx="129">
                  <c:v>10306.287249999999</c:v>
                </c:pt>
                <c:pt idx="130">
                  <c:v>10392.50318</c:v>
                </c:pt>
                <c:pt idx="131">
                  <c:v>10436.12988</c:v>
                </c:pt>
                <c:pt idx="132">
                  <c:v>10497.305619999999</c:v>
                </c:pt>
                <c:pt idx="133">
                  <c:v>10561.59765</c:v>
                </c:pt>
                <c:pt idx="134">
                  <c:v>10569.73234</c:v>
                </c:pt>
                <c:pt idx="135">
                  <c:v>10606.29592</c:v>
                </c:pt>
                <c:pt idx="136">
                  <c:v>10716.45333</c:v>
                </c:pt>
                <c:pt idx="137">
                  <c:v>10692.275869999999</c:v>
                </c:pt>
                <c:pt idx="138">
                  <c:v>10697.0983</c:v>
                </c:pt>
                <c:pt idx="139">
                  <c:v>10706.736989999999</c:v>
                </c:pt>
                <c:pt idx="140">
                  <c:v>10697.560439999999</c:v>
                </c:pt>
                <c:pt idx="141">
                  <c:v>10646.808650000001</c:v>
                </c:pt>
                <c:pt idx="142">
                  <c:v>10585.23482</c:v>
                </c:pt>
                <c:pt idx="143">
                  <c:v>10596.60966</c:v>
                </c:pt>
                <c:pt idx="144">
                  <c:v>10529.85743</c:v>
                </c:pt>
                <c:pt idx="145">
                  <c:v>10389.962149999999</c:v>
                </c:pt>
                <c:pt idx="146">
                  <c:v>10476.562749999999</c:v>
                </c:pt>
                <c:pt idx="147">
                  <c:v>10539.52397</c:v>
                </c:pt>
                <c:pt idx="148">
                  <c:v>10584.58275</c:v>
                </c:pt>
                <c:pt idx="149">
                  <c:v>10512.31508</c:v>
                </c:pt>
                <c:pt idx="150">
                  <c:v>10549.498439999999</c:v>
                </c:pt>
                <c:pt idx="151">
                  <c:v>10598.192660000001</c:v>
                </c:pt>
                <c:pt idx="152">
                  <c:v>10493.8824</c:v>
                </c:pt>
                <c:pt idx="153">
                  <c:v>10471.069939999999</c:v>
                </c:pt>
                <c:pt idx="154">
                  <c:v>10379.902550000001</c:v>
                </c:pt>
                <c:pt idx="155">
                  <c:v>10512.52821</c:v>
                </c:pt>
                <c:pt idx="156">
                  <c:v>10411.94472</c:v>
                </c:pt>
                <c:pt idx="157">
                  <c:v>10322.88631</c:v>
                </c:pt>
                <c:pt idx="158">
                  <c:v>10351.92951</c:v>
                </c:pt>
                <c:pt idx="159">
                  <c:v>10408.34455</c:v>
                </c:pt>
                <c:pt idx="160">
                  <c:v>10472.43801</c:v>
                </c:pt>
                <c:pt idx="161">
                  <c:v>10420.7158</c:v>
                </c:pt>
                <c:pt idx="162">
                  <c:v>10502.578890000001</c:v>
                </c:pt>
                <c:pt idx="163">
                  <c:v>10381.02449</c:v>
                </c:pt>
                <c:pt idx="164">
                  <c:v>10343.04177</c:v>
                </c:pt>
                <c:pt idx="165">
                  <c:v>10325.97898</c:v>
                </c:pt>
                <c:pt idx="166">
                  <c:v>10326.37801</c:v>
                </c:pt>
                <c:pt idx="167">
                  <c:v>10304.17856</c:v>
                </c:pt>
                <c:pt idx="168">
                  <c:v>10415.154689999999</c:v>
                </c:pt>
                <c:pt idx="169">
                  <c:v>10507.59354</c:v>
                </c:pt>
                <c:pt idx="170">
                  <c:v>10500.03937</c:v>
                </c:pt>
                <c:pt idx="171">
                  <c:v>10409.35182</c:v>
                </c:pt>
                <c:pt idx="172">
                  <c:v>10530.46292</c:v>
                </c:pt>
                <c:pt idx="173">
                  <c:v>10625.624309999999</c:v>
                </c:pt>
                <c:pt idx="174">
                  <c:v>10710.6266</c:v>
                </c:pt>
                <c:pt idx="175">
                  <c:v>10612.235339999999</c:v>
                </c:pt>
                <c:pt idx="176">
                  <c:v>10594.855890000001</c:v>
                </c:pt>
                <c:pt idx="177">
                  <c:v>10648.937970000001</c:v>
                </c:pt>
                <c:pt idx="178">
                  <c:v>10625.0864</c:v>
                </c:pt>
                <c:pt idx="179">
                  <c:v>10533.927949999999</c:v>
                </c:pt>
                <c:pt idx="180">
                  <c:v>10602.41633</c:v>
                </c:pt>
                <c:pt idx="181">
                  <c:v>10536.152319999999</c:v>
                </c:pt>
                <c:pt idx="182">
                  <c:v>10517.36319</c:v>
                </c:pt>
                <c:pt idx="183">
                  <c:v>10522.73429</c:v>
                </c:pt>
                <c:pt idx="184">
                  <c:v>10661.22306</c:v>
                </c:pt>
                <c:pt idx="185">
                  <c:v>10663.049940000001</c:v>
                </c:pt>
                <c:pt idx="186">
                  <c:v>10621.03268</c:v>
                </c:pt>
                <c:pt idx="187">
                  <c:v>10754.527899999999</c:v>
                </c:pt>
                <c:pt idx="188">
                  <c:v>10543.14344</c:v>
                </c:pt>
                <c:pt idx="189">
                  <c:v>10467.71616</c:v>
                </c:pt>
                <c:pt idx="190">
                  <c:v>10240.684279999999</c:v>
                </c:pt>
                <c:pt idx="191">
                  <c:v>10180.25093</c:v>
                </c:pt>
                <c:pt idx="192">
                  <c:v>10354.1338</c:v>
                </c:pt>
                <c:pt idx="193">
                  <c:v>10382.06746</c:v>
                </c:pt>
                <c:pt idx="194">
                  <c:v>10398.80811</c:v>
                </c:pt>
                <c:pt idx="195">
                  <c:v>10483.25771</c:v>
                </c:pt>
                <c:pt idx="196">
                  <c:v>10595.035159999999</c:v>
                </c:pt>
                <c:pt idx="197">
                  <c:v>10620.44663</c:v>
                </c:pt>
                <c:pt idx="198">
                  <c:v>10733.18958</c:v>
                </c:pt>
                <c:pt idx="199">
                  <c:v>10765.76937</c:v>
                </c:pt>
                <c:pt idx="200">
                  <c:v>10854.745800000001</c:v>
                </c:pt>
                <c:pt idx="201">
                  <c:v>10783.44529</c:v>
                </c:pt>
                <c:pt idx="202">
                  <c:v>10844.500889999999</c:v>
                </c:pt>
                <c:pt idx="203">
                  <c:v>10854.04768</c:v>
                </c:pt>
                <c:pt idx="204">
                  <c:v>11001.83016</c:v>
                </c:pt>
                <c:pt idx="205">
                  <c:v>11062.74178</c:v>
                </c:pt>
                <c:pt idx="206">
                  <c:v>11007.707549999999</c:v>
                </c:pt>
                <c:pt idx="207">
                  <c:v>11031.460870000001</c:v>
                </c:pt>
                <c:pt idx="208">
                  <c:v>10997.677530000001</c:v>
                </c:pt>
                <c:pt idx="209">
                  <c:v>10881.43866</c:v>
                </c:pt>
                <c:pt idx="210">
                  <c:v>10868.735280000001</c:v>
                </c:pt>
                <c:pt idx="211">
                  <c:v>10859.35951</c:v>
                </c:pt>
                <c:pt idx="212">
                  <c:v>10743.08826</c:v>
                </c:pt>
                <c:pt idx="213">
                  <c:v>10810.236010000001</c:v>
                </c:pt>
                <c:pt idx="214">
                  <c:v>10732.929480000001</c:v>
                </c:pt>
                <c:pt idx="215">
                  <c:v>10683.177030000001</c:v>
                </c:pt>
                <c:pt idx="216">
                  <c:v>10821.62976</c:v>
                </c:pt>
                <c:pt idx="217">
                  <c:v>10855.948700000001</c:v>
                </c:pt>
                <c:pt idx="218">
                  <c:v>10935.819240000001</c:v>
                </c:pt>
                <c:pt idx="219">
                  <c:v>10941.177170000001</c:v>
                </c:pt>
                <c:pt idx="220">
                  <c:v>10895.187749999999</c:v>
                </c:pt>
                <c:pt idx="221">
                  <c:v>11061.28974</c:v>
                </c:pt>
                <c:pt idx="222">
                  <c:v>10959.054679999999</c:v>
                </c:pt>
                <c:pt idx="223">
                  <c:v>11025.80428</c:v>
                </c:pt>
                <c:pt idx="224">
                  <c:v>11120.76489</c:v>
                </c:pt>
                <c:pt idx="225">
                  <c:v>11009.691360000001</c:v>
                </c:pt>
                <c:pt idx="226">
                  <c:v>11110.230009999999</c:v>
                </c:pt>
                <c:pt idx="227">
                  <c:v>11124.85612</c:v>
                </c:pt>
                <c:pt idx="228">
                  <c:v>11017.085359999999</c:v>
                </c:pt>
                <c:pt idx="229">
                  <c:v>10984.76988</c:v>
                </c:pt>
                <c:pt idx="230">
                  <c:v>10997.245430000001</c:v>
                </c:pt>
                <c:pt idx="231">
                  <c:v>10873.62356</c:v>
                </c:pt>
                <c:pt idx="232">
                  <c:v>10868.326880000001</c:v>
                </c:pt>
                <c:pt idx="233">
                  <c:v>10864.041230000001</c:v>
                </c:pt>
                <c:pt idx="234">
                  <c:v>10724.3752</c:v>
                </c:pt>
                <c:pt idx="235">
                  <c:v>10772.01262</c:v>
                </c:pt>
                <c:pt idx="236">
                  <c:v>10759.052019999999</c:v>
                </c:pt>
                <c:pt idx="237">
                  <c:v>10785.86982</c:v>
                </c:pt>
                <c:pt idx="238">
                  <c:v>10834.52614</c:v>
                </c:pt>
                <c:pt idx="239">
                  <c:v>10777.766809999999</c:v>
                </c:pt>
                <c:pt idx="240">
                  <c:v>10818.21257</c:v>
                </c:pt>
                <c:pt idx="241">
                  <c:v>10911.98893</c:v>
                </c:pt>
                <c:pt idx="242">
                  <c:v>10909.187900000001</c:v>
                </c:pt>
                <c:pt idx="243">
                  <c:v>10798.24007</c:v>
                </c:pt>
                <c:pt idx="244">
                  <c:v>10783.46716</c:v>
                </c:pt>
                <c:pt idx="245">
                  <c:v>10664.547</c:v>
                </c:pt>
                <c:pt idx="246">
                  <c:v>10727.03974</c:v>
                </c:pt>
                <c:pt idx="247">
                  <c:v>10690.496639999999</c:v>
                </c:pt>
                <c:pt idx="248">
                  <c:v>10747.277700000001</c:v>
                </c:pt>
                <c:pt idx="249">
                  <c:v>10573.24855</c:v>
                </c:pt>
                <c:pt idx="250">
                  <c:v>10459.43377</c:v>
                </c:pt>
                <c:pt idx="251">
                  <c:v>10569.784089999999</c:v>
                </c:pt>
                <c:pt idx="252">
                  <c:v>10601.61897</c:v>
                </c:pt>
                <c:pt idx="253">
                  <c:v>10658.104139999999</c:v>
                </c:pt>
                <c:pt idx="254">
                  <c:v>10520.31718</c:v>
                </c:pt>
                <c:pt idx="255">
                  <c:v>10567.08756</c:v>
                </c:pt>
                <c:pt idx="256">
                  <c:v>10427.913399999999</c:v>
                </c:pt>
                <c:pt idx="257">
                  <c:v>10458.907069999999</c:v>
                </c:pt>
                <c:pt idx="258">
                  <c:v>10223.225829999999</c:v>
                </c:pt>
                <c:pt idx="259">
                  <c:v>10203.25699</c:v>
                </c:pt>
                <c:pt idx="260">
                  <c:v>10223.534240000001</c:v>
                </c:pt>
                <c:pt idx="261">
                  <c:v>10173.856739999999</c:v>
                </c:pt>
                <c:pt idx="262">
                  <c:v>10280.9959</c:v>
                </c:pt>
                <c:pt idx="263">
                  <c:v>10280.815000000001</c:v>
                </c:pt>
                <c:pt idx="264">
                  <c:v>10230.44332</c:v>
                </c:pt>
                <c:pt idx="265">
                  <c:v>10254.79689</c:v>
                </c:pt>
                <c:pt idx="266">
                  <c:v>10351.560030000001</c:v>
                </c:pt>
                <c:pt idx="267">
                  <c:v>10390.96754</c:v>
                </c:pt>
                <c:pt idx="268">
                  <c:v>10383.054840000001</c:v>
                </c:pt>
                <c:pt idx="269">
                  <c:v>10489.73508</c:v>
                </c:pt>
                <c:pt idx="270">
                  <c:v>10551.390359999999</c:v>
                </c:pt>
                <c:pt idx="271">
                  <c:v>10521.874260000001</c:v>
                </c:pt>
                <c:pt idx="272">
                  <c:v>10594.214669999999</c:v>
                </c:pt>
                <c:pt idx="273">
                  <c:v>10586.72877</c:v>
                </c:pt>
                <c:pt idx="274">
                  <c:v>10652.55647</c:v>
                </c:pt>
                <c:pt idx="275">
                  <c:v>10588.49258</c:v>
                </c:pt>
                <c:pt idx="276">
                  <c:v>10647.39863</c:v>
                </c:pt>
                <c:pt idx="277">
                  <c:v>10581.637650000001</c:v>
                </c:pt>
                <c:pt idx="278">
                  <c:v>10597.18396</c:v>
                </c:pt>
                <c:pt idx="279">
                  <c:v>10534.74021</c:v>
                </c:pt>
                <c:pt idx="280">
                  <c:v>10474.18643</c:v>
                </c:pt>
                <c:pt idx="281">
                  <c:v>10485.615519999999</c:v>
                </c:pt>
                <c:pt idx="282">
                  <c:v>10416.099200000001</c:v>
                </c:pt>
                <c:pt idx="283">
                  <c:v>10303.73955</c:v>
                </c:pt>
                <c:pt idx="284">
                  <c:v>10129.2184</c:v>
                </c:pt>
                <c:pt idx="285">
                  <c:v>10161.54631</c:v>
                </c:pt>
                <c:pt idx="286">
                  <c:v>10154.976919999999</c:v>
                </c:pt>
                <c:pt idx="287">
                  <c:v>10243.458479999999</c:v>
                </c:pt>
                <c:pt idx="288">
                  <c:v>10190.16214</c:v>
                </c:pt>
                <c:pt idx="289">
                  <c:v>10225.16541</c:v>
                </c:pt>
                <c:pt idx="290">
                  <c:v>10214.18316</c:v>
                </c:pt>
                <c:pt idx="291">
                  <c:v>10320.24216</c:v>
                </c:pt>
                <c:pt idx="292">
                  <c:v>10287.306039999999</c:v>
                </c:pt>
                <c:pt idx="293">
                  <c:v>10197.365470000001</c:v>
                </c:pt>
                <c:pt idx="294">
                  <c:v>10069.756590000001</c:v>
                </c:pt>
                <c:pt idx="295">
                  <c:v>10059.006789999999</c:v>
                </c:pt>
                <c:pt idx="296">
                  <c:v>10014.4084</c:v>
                </c:pt>
                <c:pt idx="297">
                  <c:v>10162.49238</c:v>
                </c:pt>
                <c:pt idx="298">
                  <c:v>10267.57357</c:v>
                </c:pt>
                <c:pt idx="299">
                  <c:v>10356.80639</c:v>
                </c:pt>
                <c:pt idx="300">
                  <c:v>10543.97378</c:v>
                </c:pt>
                <c:pt idx="301">
                  <c:v>10522.045829999999</c:v>
                </c:pt>
                <c:pt idx="302">
                  <c:v>10578.964169999999</c:v>
                </c:pt>
                <c:pt idx="303">
                  <c:v>10610.08257</c:v>
                </c:pt>
                <c:pt idx="304">
                  <c:v>10595.027400000001</c:v>
                </c:pt>
                <c:pt idx="305">
                  <c:v>10615.19555</c:v>
                </c:pt>
                <c:pt idx="306">
                  <c:v>10657.98215</c:v>
                </c:pt>
                <c:pt idx="307">
                  <c:v>10741.067870000001</c:v>
                </c:pt>
                <c:pt idx="308">
                  <c:v>10755.7104</c:v>
                </c:pt>
                <c:pt idx="309">
                  <c:v>10669.450919999999</c:v>
                </c:pt>
                <c:pt idx="310">
                  <c:v>10692.978359999999</c:v>
                </c:pt>
                <c:pt idx="311">
                  <c:v>10781.35456</c:v>
                </c:pt>
                <c:pt idx="312">
                  <c:v>10852.28541</c:v>
                </c:pt>
                <c:pt idx="313">
                  <c:v>10792.137409999999</c:v>
                </c:pt>
                <c:pt idx="314">
                  <c:v>10835.510270000001</c:v>
                </c:pt>
                <c:pt idx="315">
                  <c:v>10928.464970000001</c:v>
                </c:pt>
                <c:pt idx="316">
                  <c:v>10964.38206</c:v>
                </c:pt>
                <c:pt idx="317">
                  <c:v>11010.6795</c:v>
                </c:pt>
                <c:pt idx="318">
                  <c:v>10997.66012</c:v>
                </c:pt>
                <c:pt idx="319">
                  <c:v>11067.47062</c:v>
                </c:pt>
                <c:pt idx="320">
                  <c:v>10962.018120000001</c:v>
                </c:pt>
                <c:pt idx="321">
                  <c:v>10975.46321</c:v>
                </c:pt>
                <c:pt idx="322">
                  <c:v>10937.650250000001</c:v>
                </c:pt>
                <c:pt idx="323">
                  <c:v>10924.515530000001</c:v>
                </c:pt>
                <c:pt idx="324">
                  <c:v>10985.19868</c:v>
                </c:pt>
                <c:pt idx="325">
                  <c:v>11071.49128</c:v>
                </c:pt>
                <c:pt idx="326">
                  <c:v>11030.810670000001</c:v>
                </c:pt>
                <c:pt idx="327">
                  <c:v>11075.60513</c:v>
                </c:pt>
                <c:pt idx="328">
                  <c:v>11266.563700000001</c:v>
                </c:pt>
                <c:pt idx="329">
                  <c:v>11204.60039</c:v>
                </c:pt>
                <c:pt idx="330">
                  <c:v>11286.715550000001</c:v>
                </c:pt>
                <c:pt idx="331">
                  <c:v>11187.05788</c:v>
                </c:pt>
                <c:pt idx="332">
                  <c:v>11204.85709</c:v>
                </c:pt>
                <c:pt idx="333">
                  <c:v>11071.92323</c:v>
                </c:pt>
                <c:pt idx="334">
                  <c:v>10996.95458</c:v>
                </c:pt>
                <c:pt idx="335">
                  <c:v>11071.65941</c:v>
                </c:pt>
                <c:pt idx="336">
                  <c:v>11067.826160000001</c:v>
                </c:pt>
                <c:pt idx="337">
                  <c:v>11171.96149</c:v>
                </c:pt>
                <c:pt idx="338">
                  <c:v>11270.31493</c:v>
                </c:pt>
                <c:pt idx="339">
                  <c:v>11316.102580000001</c:v>
                </c:pt>
                <c:pt idx="340">
                  <c:v>11325.62333</c:v>
                </c:pt>
                <c:pt idx="341">
                  <c:v>11283.43533</c:v>
                </c:pt>
                <c:pt idx="342">
                  <c:v>11169.058639999999</c:v>
                </c:pt>
                <c:pt idx="343">
                  <c:v>11162.641180000001</c:v>
                </c:pt>
                <c:pt idx="344">
                  <c:v>11214.42272</c:v>
                </c:pt>
                <c:pt idx="345">
                  <c:v>11189.411249999999</c:v>
                </c:pt>
                <c:pt idx="346">
                  <c:v>11223.14537</c:v>
                </c:pt>
                <c:pt idx="347">
                  <c:v>11208.015439999999</c:v>
                </c:pt>
                <c:pt idx="348">
                  <c:v>11088.733039999999</c:v>
                </c:pt>
                <c:pt idx="349">
                  <c:v>11157.974910000001</c:v>
                </c:pt>
                <c:pt idx="350">
                  <c:v>11229.58999</c:v>
                </c:pt>
                <c:pt idx="351">
                  <c:v>11091.146479999999</c:v>
                </c:pt>
                <c:pt idx="352">
                  <c:v>10377.230729999999</c:v>
                </c:pt>
                <c:pt idx="353">
                  <c:v>9807.0584639999997</c:v>
                </c:pt>
                <c:pt idx="354">
                  <c:v>10115.59024</c:v>
                </c:pt>
                <c:pt idx="355">
                  <c:v>9848.4723310000008</c:v>
                </c:pt>
                <c:pt idx="356">
                  <c:v>10279.470020000001</c:v>
                </c:pt>
                <c:pt idx="357">
                  <c:v>10417.943859999999</c:v>
                </c:pt>
                <c:pt idx="358">
                  <c:v>10715.2034</c:v>
                </c:pt>
                <c:pt idx="359">
                  <c:v>10912.92583</c:v>
                </c:pt>
                <c:pt idx="360">
                  <c:v>10950.27392</c:v>
                </c:pt>
                <c:pt idx="361">
                  <c:v>10977.49748</c:v>
                </c:pt>
                <c:pt idx="362">
                  <c:v>11053.63463</c:v>
                </c:pt>
                <c:pt idx="363">
                  <c:v>11145.641820000001</c:v>
                </c:pt>
                <c:pt idx="364">
                  <c:v>11202.9138</c:v>
                </c:pt>
                <c:pt idx="365">
                  <c:v>11202.380800000001</c:v>
                </c:pt>
                <c:pt idx="366">
                  <c:v>11308.3596</c:v>
                </c:pt>
                <c:pt idx="367">
                  <c:v>11349.161319999999</c:v>
                </c:pt>
                <c:pt idx="368">
                  <c:v>11317.178959999999</c:v>
                </c:pt>
                <c:pt idx="369">
                  <c:v>11409.935359999999</c:v>
                </c:pt>
                <c:pt idx="370">
                  <c:v>11480.99467</c:v>
                </c:pt>
                <c:pt idx="371">
                  <c:v>11376.2055</c:v>
                </c:pt>
                <c:pt idx="372">
                  <c:v>11291.07394</c:v>
                </c:pt>
                <c:pt idx="373">
                  <c:v>11380.450440000001</c:v>
                </c:pt>
                <c:pt idx="374">
                  <c:v>11338.0077</c:v>
                </c:pt>
                <c:pt idx="375">
                  <c:v>11444.120360000001</c:v>
                </c:pt>
                <c:pt idx="376">
                  <c:v>11385.95536</c:v>
                </c:pt>
                <c:pt idx="377">
                  <c:v>11486.77269</c:v>
                </c:pt>
                <c:pt idx="378">
                  <c:v>11533.96414</c:v>
                </c:pt>
                <c:pt idx="379">
                  <c:v>11621.408229999999</c:v>
                </c:pt>
                <c:pt idx="380">
                  <c:v>11763.276159999999</c:v>
                </c:pt>
                <c:pt idx="381">
                  <c:v>11789.23271</c:v>
                </c:pt>
                <c:pt idx="382">
                  <c:v>11726.33907</c:v>
                </c:pt>
                <c:pt idx="383">
                  <c:v>11805.00318</c:v>
                </c:pt>
                <c:pt idx="384">
                  <c:v>11860.901159999999</c:v>
                </c:pt>
                <c:pt idx="385">
                  <c:v>11718.68239</c:v>
                </c:pt>
                <c:pt idx="386">
                  <c:v>11764.592570000001</c:v>
                </c:pt>
                <c:pt idx="387">
                  <c:v>11808.50072</c:v>
                </c:pt>
                <c:pt idx="388">
                  <c:v>11893.68492</c:v>
                </c:pt>
                <c:pt idx="389">
                  <c:v>11888.750190000001</c:v>
                </c:pt>
                <c:pt idx="390">
                  <c:v>11926.540069999999</c:v>
                </c:pt>
                <c:pt idx="391">
                  <c:v>11965.2161</c:v>
                </c:pt>
                <c:pt idx="392">
                  <c:v>11955.040859999999</c:v>
                </c:pt>
                <c:pt idx="393">
                  <c:v>11972.508830000001</c:v>
                </c:pt>
                <c:pt idx="394">
                  <c:v>11957.94369</c:v>
                </c:pt>
                <c:pt idx="395">
                  <c:v>12024.49078</c:v>
                </c:pt>
                <c:pt idx="396">
                  <c:v>12105.7035</c:v>
                </c:pt>
                <c:pt idx="397">
                  <c:v>12002.33934</c:v>
                </c:pt>
                <c:pt idx="398">
                  <c:v>12038.170899999999</c:v>
                </c:pt>
                <c:pt idx="399">
                  <c:v>11862.953869999999</c:v>
                </c:pt>
                <c:pt idx="400">
                  <c:v>11863.42657</c:v>
                </c:pt>
                <c:pt idx="401">
                  <c:v>11808.04651</c:v>
                </c:pt>
                <c:pt idx="402">
                  <c:v>11861.97696</c:v>
                </c:pt>
                <c:pt idx="403">
                  <c:v>11924.138629999999</c:v>
                </c:pt>
                <c:pt idx="404">
                  <c:v>11936.66625</c:v>
                </c:pt>
                <c:pt idx="405">
                  <c:v>11988.47537</c:v>
                </c:pt>
                <c:pt idx="406">
                  <c:v>12073.864299999999</c:v>
                </c:pt>
                <c:pt idx="407">
                  <c:v>12028.71047</c:v>
                </c:pt>
                <c:pt idx="408">
                  <c:v>12075.436089999999</c:v>
                </c:pt>
                <c:pt idx="409">
                  <c:v>11976.925370000001</c:v>
                </c:pt>
                <c:pt idx="410">
                  <c:v>12058.04982</c:v>
                </c:pt>
                <c:pt idx="411">
                  <c:v>11995.990970000001</c:v>
                </c:pt>
                <c:pt idx="412">
                  <c:v>12027.42957</c:v>
                </c:pt>
                <c:pt idx="413">
                  <c:v>12052.05358</c:v>
                </c:pt>
                <c:pt idx="414">
                  <c:v>12187.061390000001</c:v>
                </c:pt>
                <c:pt idx="415">
                  <c:v>12068.72378</c:v>
                </c:pt>
                <c:pt idx="416">
                  <c:v>12081.695159999999</c:v>
                </c:pt>
                <c:pt idx="417">
                  <c:v>11970.376910000001</c:v>
                </c:pt>
                <c:pt idx="418">
                  <c:v>11970.057220000001</c:v>
                </c:pt>
                <c:pt idx="419">
                  <c:v>12051.42196</c:v>
                </c:pt>
                <c:pt idx="420">
                  <c:v>12059.332130000001</c:v>
                </c:pt>
                <c:pt idx="421">
                  <c:v>12156.811040000001</c:v>
                </c:pt>
                <c:pt idx="422">
                  <c:v>12200.732550000001</c:v>
                </c:pt>
                <c:pt idx="423">
                  <c:v>12304.59727</c:v>
                </c:pt>
                <c:pt idx="424">
                  <c:v>12344.56711</c:v>
                </c:pt>
                <c:pt idx="425">
                  <c:v>12253.136490000001</c:v>
                </c:pt>
                <c:pt idx="426">
                  <c:v>12131.895699999999</c:v>
                </c:pt>
                <c:pt idx="427">
                  <c:v>12198.81446</c:v>
                </c:pt>
                <c:pt idx="428">
                  <c:v>12112.019029999999</c:v>
                </c:pt>
                <c:pt idx="429">
                  <c:v>12062.70678</c:v>
                </c:pt>
                <c:pt idx="430">
                  <c:v>12043.981100000001</c:v>
                </c:pt>
                <c:pt idx="431">
                  <c:v>12137.078960000001</c:v>
                </c:pt>
                <c:pt idx="432">
                  <c:v>12158.002350000001</c:v>
                </c:pt>
                <c:pt idx="433">
                  <c:v>12240.49394</c:v>
                </c:pt>
                <c:pt idx="434">
                  <c:v>12240.89968</c:v>
                </c:pt>
                <c:pt idx="435">
                  <c:v>12231.9377</c:v>
                </c:pt>
                <c:pt idx="436">
                  <c:v>12264.85241</c:v>
                </c:pt>
                <c:pt idx="437">
                  <c:v>12351.37306</c:v>
                </c:pt>
                <c:pt idx="438">
                  <c:v>12450.140079999999</c:v>
                </c:pt>
                <c:pt idx="439">
                  <c:v>12416.16331</c:v>
                </c:pt>
                <c:pt idx="440">
                  <c:v>12386.86506</c:v>
                </c:pt>
                <c:pt idx="441">
                  <c:v>12369.54257</c:v>
                </c:pt>
                <c:pt idx="442">
                  <c:v>12392.58209</c:v>
                </c:pt>
                <c:pt idx="443">
                  <c:v>12506.94492</c:v>
                </c:pt>
                <c:pt idx="444">
                  <c:v>12490.991470000001</c:v>
                </c:pt>
                <c:pt idx="445">
                  <c:v>12605.32922</c:v>
                </c:pt>
                <c:pt idx="446">
                  <c:v>12488.07461</c:v>
                </c:pt>
                <c:pt idx="447">
                  <c:v>12497.516540000001</c:v>
                </c:pt>
                <c:pt idx="448">
                  <c:v>12452.10816</c:v>
                </c:pt>
                <c:pt idx="449">
                  <c:v>12401.99027</c:v>
                </c:pt>
                <c:pt idx="450">
                  <c:v>12200.04572</c:v>
                </c:pt>
                <c:pt idx="451">
                  <c:v>12335.31034</c:v>
                </c:pt>
                <c:pt idx="452">
                  <c:v>12390.42268</c:v>
                </c:pt>
                <c:pt idx="453">
                  <c:v>12435.779689999999</c:v>
                </c:pt>
                <c:pt idx="454">
                  <c:v>12496.895490000001</c:v>
                </c:pt>
                <c:pt idx="455">
                  <c:v>12495.71571</c:v>
                </c:pt>
                <c:pt idx="456">
                  <c:v>12485.0893</c:v>
                </c:pt>
                <c:pt idx="457">
                  <c:v>12621.92973</c:v>
                </c:pt>
                <c:pt idx="458">
                  <c:v>12584.42792</c:v>
                </c:pt>
                <c:pt idx="459">
                  <c:v>12618.3379</c:v>
                </c:pt>
                <c:pt idx="460">
                  <c:v>12553.91503</c:v>
                </c:pt>
                <c:pt idx="461">
                  <c:v>12550.08747</c:v>
                </c:pt>
                <c:pt idx="462">
                  <c:v>12508.795389999999</c:v>
                </c:pt>
                <c:pt idx="463">
                  <c:v>12418.541160000001</c:v>
                </c:pt>
                <c:pt idx="464">
                  <c:v>12468.750819999999</c:v>
                </c:pt>
                <c:pt idx="465">
                  <c:v>12471.957770000001</c:v>
                </c:pt>
                <c:pt idx="466">
                  <c:v>12443.67844</c:v>
                </c:pt>
                <c:pt idx="467">
                  <c:v>12287.026610000001</c:v>
                </c:pt>
                <c:pt idx="468">
                  <c:v>12437.12263</c:v>
                </c:pt>
                <c:pt idx="469">
                  <c:v>12496.195009999999</c:v>
                </c:pt>
                <c:pt idx="470">
                  <c:v>12567.91296</c:v>
                </c:pt>
                <c:pt idx="471">
                  <c:v>12732.843000000001</c:v>
                </c:pt>
                <c:pt idx="472">
                  <c:v>12676.3372</c:v>
                </c:pt>
                <c:pt idx="473">
                  <c:v>12791.35763</c:v>
                </c:pt>
                <c:pt idx="474">
                  <c:v>12781.29321</c:v>
                </c:pt>
                <c:pt idx="475">
                  <c:v>12726.58502</c:v>
                </c:pt>
                <c:pt idx="476">
                  <c:v>12795.4858</c:v>
                </c:pt>
                <c:pt idx="477">
                  <c:v>12651.11557</c:v>
                </c:pt>
                <c:pt idx="478">
                  <c:v>12584.7297</c:v>
                </c:pt>
                <c:pt idx="479">
                  <c:v>12588.950999999999</c:v>
                </c:pt>
                <c:pt idx="480">
                  <c:v>12591.278700000001</c:v>
                </c:pt>
                <c:pt idx="481">
                  <c:v>12632.74641</c:v>
                </c:pt>
                <c:pt idx="482">
                  <c:v>12686.539919999999</c:v>
                </c:pt>
                <c:pt idx="483">
                  <c:v>12559.445680000001</c:v>
                </c:pt>
                <c:pt idx="484">
                  <c:v>12604.63926</c:v>
                </c:pt>
                <c:pt idx="485">
                  <c:v>12598.842189999999</c:v>
                </c:pt>
                <c:pt idx="486">
                  <c:v>12703.714379999999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6F-4791-BC0C-8868FD9137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7001375"/>
        <c:axId val="536993215"/>
      </c:lineChart>
      <c:dateAx>
        <c:axId val="537001375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993215"/>
        <c:crosses val="autoZero"/>
        <c:auto val="1"/>
        <c:lblOffset val="100"/>
        <c:baseTimeUnit val="days"/>
      </c:dateAx>
      <c:valAx>
        <c:axId val="536993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0013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'portfolio loss'!$AC$2:$AC$25</c:f>
              <c:numCache>
                <c:formatCode>General</c:formatCode>
                <c:ptCount val="24"/>
                <c:pt idx="0">
                  <c:v>-500</c:v>
                </c:pt>
                <c:pt idx="1">
                  <c:v>-450</c:v>
                </c:pt>
                <c:pt idx="2">
                  <c:v>-400</c:v>
                </c:pt>
                <c:pt idx="3">
                  <c:v>-350</c:v>
                </c:pt>
                <c:pt idx="4">
                  <c:v>-300</c:v>
                </c:pt>
                <c:pt idx="5">
                  <c:v>-250</c:v>
                </c:pt>
                <c:pt idx="6">
                  <c:v>-200</c:v>
                </c:pt>
                <c:pt idx="7">
                  <c:v>-150</c:v>
                </c:pt>
                <c:pt idx="8">
                  <c:v>-100</c:v>
                </c:pt>
                <c:pt idx="9">
                  <c:v>-50</c:v>
                </c:pt>
                <c:pt idx="10">
                  <c:v>0</c:v>
                </c:pt>
                <c:pt idx="11">
                  <c:v>50</c:v>
                </c:pt>
                <c:pt idx="12">
                  <c:v>100</c:v>
                </c:pt>
                <c:pt idx="13">
                  <c:v>150</c:v>
                </c:pt>
                <c:pt idx="14">
                  <c:v>200</c:v>
                </c:pt>
                <c:pt idx="15">
                  <c:v>250</c:v>
                </c:pt>
                <c:pt idx="16">
                  <c:v>300</c:v>
                </c:pt>
                <c:pt idx="17">
                  <c:v>350</c:v>
                </c:pt>
                <c:pt idx="18">
                  <c:v>400</c:v>
                </c:pt>
                <c:pt idx="19">
                  <c:v>450</c:v>
                </c:pt>
                <c:pt idx="20">
                  <c:v>500</c:v>
                </c:pt>
                <c:pt idx="21">
                  <c:v>550</c:v>
                </c:pt>
                <c:pt idx="22">
                  <c:v>600</c:v>
                </c:pt>
                <c:pt idx="23">
                  <c:v>650</c:v>
                </c:pt>
              </c:numCache>
            </c:numRef>
          </c:cat>
          <c:val>
            <c:numRef>
              <c:f>'portfolio loss'!$AF$2:$AF$25</c:f>
              <c:numCache>
                <c:formatCode>0%</c:formatCode>
                <c:ptCount val="24"/>
                <c:pt idx="0" formatCode="General">
                  <c:v>0</c:v>
                </c:pt>
                <c:pt idx="1">
                  <c:v>5.39486039458419E-4</c:v>
                </c:pt>
                <c:pt idx="2">
                  <c:v>9.6970392825956159E-4</c:v>
                </c:pt>
                <c:pt idx="3">
                  <c:v>1.8329512752453033E-3</c:v>
                </c:pt>
                <c:pt idx="4">
                  <c:v>3.6606426433722812E-3</c:v>
                </c:pt>
                <c:pt idx="5">
                  <c:v>7.7382273531788857E-3</c:v>
                </c:pt>
                <c:pt idx="6">
                  <c:v>1.7207673809621387E-2</c:v>
                </c:pt>
                <c:pt idx="7">
                  <c:v>3.926642367216937E-2</c:v>
                </c:pt>
                <c:pt idx="8">
                  <c:v>8.6420167236203577E-2</c:v>
                </c:pt>
                <c:pt idx="9">
                  <c:v>0.16311764399011711</c:v>
                </c:pt>
                <c:pt idx="10">
                  <c:v>0.22617123654909455</c:v>
                </c:pt>
                <c:pt idx="11">
                  <c:v>0.20733155613025889</c:v>
                </c:pt>
                <c:pt idx="12">
                  <c:v>0.1294659040813827</c:v>
                </c:pt>
                <c:pt idx="13">
                  <c:v>6.3285001897463555E-2</c:v>
                </c:pt>
                <c:pt idx="14">
                  <c:v>2.8028594064055778E-2</c:v>
                </c:pt>
                <c:pt idx="15">
                  <c:v>1.2352805150825374E-2</c:v>
                </c:pt>
                <c:pt idx="16">
                  <c:v>5.6619691189185861E-3</c:v>
                </c:pt>
                <c:pt idx="17">
                  <c:v>2.7409706841553527E-3</c:v>
                </c:pt>
                <c:pt idx="18">
                  <c:v>1.4042783414891513E-3</c:v>
                </c:pt>
                <c:pt idx="19">
                  <c:v>7.588254142745221E-4</c:v>
                </c:pt>
                <c:pt idx="20">
                  <c:v>4.3026254446965062E-4</c:v>
                </c:pt>
                <c:pt idx="21">
                  <c:v>2.546224606551073E-4</c:v>
                </c:pt>
                <c:pt idx="22">
                  <c:v>1.5648202475115891E-4</c:v>
                </c:pt>
                <c:pt idx="23">
                  <c:v>9.942961244058246E-5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61-4A46-BAEF-44C1D3383F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72172576"/>
        <c:axId val="1472173056"/>
      </c:barChart>
      <c:catAx>
        <c:axId val="1472172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2173056"/>
        <c:crosses val="autoZero"/>
        <c:auto val="1"/>
        <c:lblAlgn val="ctr"/>
        <c:lblOffset val="100"/>
        <c:noMultiLvlLbl val="0"/>
      </c:catAx>
      <c:valAx>
        <c:axId val="1472173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2172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'portfolio loss'!$R$2:$R$25</c:f>
              <c:numCache>
                <c:formatCode>General</c:formatCode>
                <c:ptCount val="24"/>
                <c:pt idx="0">
                  <c:v>-500</c:v>
                </c:pt>
                <c:pt idx="1">
                  <c:v>-450</c:v>
                </c:pt>
                <c:pt idx="2">
                  <c:v>-400</c:v>
                </c:pt>
                <c:pt idx="3">
                  <c:v>-350</c:v>
                </c:pt>
                <c:pt idx="4">
                  <c:v>-300</c:v>
                </c:pt>
                <c:pt idx="5">
                  <c:v>-250</c:v>
                </c:pt>
                <c:pt idx="6">
                  <c:v>-200</c:v>
                </c:pt>
                <c:pt idx="7">
                  <c:v>-150</c:v>
                </c:pt>
                <c:pt idx="8">
                  <c:v>-100</c:v>
                </c:pt>
                <c:pt idx="9">
                  <c:v>-50</c:v>
                </c:pt>
                <c:pt idx="10">
                  <c:v>0</c:v>
                </c:pt>
                <c:pt idx="11">
                  <c:v>50</c:v>
                </c:pt>
                <c:pt idx="12">
                  <c:v>100</c:v>
                </c:pt>
                <c:pt idx="13">
                  <c:v>150</c:v>
                </c:pt>
                <c:pt idx="14">
                  <c:v>200</c:v>
                </c:pt>
                <c:pt idx="15">
                  <c:v>250</c:v>
                </c:pt>
                <c:pt idx="16">
                  <c:v>300</c:v>
                </c:pt>
                <c:pt idx="17">
                  <c:v>350</c:v>
                </c:pt>
                <c:pt idx="18">
                  <c:v>400</c:v>
                </c:pt>
                <c:pt idx="19">
                  <c:v>450</c:v>
                </c:pt>
                <c:pt idx="20">
                  <c:v>500</c:v>
                </c:pt>
                <c:pt idx="21">
                  <c:v>550</c:v>
                </c:pt>
                <c:pt idx="22">
                  <c:v>600</c:v>
                </c:pt>
                <c:pt idx="23">
                  <c:v>650</c:v>
                </c:pt>
              </c:numCache>
            </c:numRef>
          </c:cat>
          <c:val>
            <c:numRef>
              <c:f>'portfolio loss'!$T$2:$T$25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2.05761316872428E-3</c:v>
                </c:pt>
                <c:pt idx="5">
                  <c:v>4.11522633744856E-3</c:v>
                </c:pt>
                <c:pt idx="6">
                  <c:v>2.05761316872428E-3</c:v>
                </c:pt>
                <c:pt idx="7">
                  <c:v>1.8518518518518517E-2</c:v>
                </c:pt>
                <c:pt idx="8">
                  <c:v>6.9958847736625515E-2</c:v>
                </c:pt>
                <c:pt idx="9">
                  <c:v>0.19958847736625515</c:v>
                </c:pt>
                <c:pt idx="10">
                  <c:v>0.26748971193415638</c:v>
                </c:pt>
                <c:pt idx="11">
                  <c:v>0.24897119341563786</c:v>
                </c:pt>
                <c:pt idx="12">
                  <c:v>0.11728395061728394</c:v>
                </c:pt>
                <c:pt idx="13">
                  <c:v>5.1440329218106998E-2</c:v>
                </c:pt>
                <c:pt idx="14">
                  <c:v>8.23045267489712E-3</c:v>
                </c:pt>
                <c:pt idx="15">
                  <c:v>4.11522633744856E-3</c:v>
                </c:pt>
                <c:pt idx="16">
                  <c:v>2.05761316872428E-3</c:v>
                </c:pt>
                <c:pt idx="17">
                  <c:v>0</c:v>
                </c:pt>
                <c:pt idx="18">
                  <c:v>2.05761316872428E-3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2.05761316872428E-3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02-4F93-84CE-D1ABC013C6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72199456"/>
        <c:axId val="1472187936"/>
      </c:barChart>
      <c:catAx>
        <c:axId val="1472199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2187936"/>
        <c:crosses val="autoZero"/>
        <c:auto val="1"/>
        <c:lblAlgn val="ctr"/>
        <c:lblOffset val="100"/>
        <c:noMultiLvlLbl val="0"/>
      </c:catAx>
      <c:valAx>
        <c:axId val="1472187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2199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Loss and 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'portfolio loss'!$T$1</c:f>
              <c:strCache>
                <c:ptCount val="1"/>
                <c:pt idx="0">
                  <c:v>feq %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'portfolio loss'!$T$2:$T$25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2.05761316872428E-3</c:v>
                </c:pt>
                <c:pt idx="5">
                  <c:v>4.11522633744856E-3</c:v>
                </c:pt>
                <c:pt idx="6">
                  <c:v>2.05761316872428E-3</c:v>
                </c:pt>
                <c:pt idx="7">
                  <c:v>1.8518518518518517E-2</c:v>
                </c:pt>
                <c:pt idx="8">
                  <c:v>6.9958847736625515E-2</c:v>
                </c:pt>
                <c:pt idx="9">
                  <c:v>0.19958847736625515</c:v>
                </c:pt>
                <c:pt idx="10">
                  <c:v>0.26748971193415638</c:v>
                </c:pt>
                <c:pt idx="11">
                  <c:v>0.24897119341563786</c:v>
                </c:pt>
                <c:pt idx="12">
                  <c:v>0.11728395061728394</c:v>
                </c:pt>
                <c:pt idx="13">
                  <c:v>5.1440329218106998E-2</c:v>
                </c:pt>
                <c:pt idx="14">
                  <c:v>8.23045267489712E-3</c:v>
                </c:pt>
                <c:pt idx="15">
                  <c:v>4.11522633744856E-3</c:v>
                </c:pt>
                <c:pt idx="16">
                  <c:v>2.05761316872428E-3</c:v>
                </c:pt>
                <c:pt idx="17">
                  <c:v>0</c:v>
                </c:pt>
                <c:pt idx="18">
                  <c:v>2.05761316872428E-3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2.05761316872428E-3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45-4B49-B87D-D82AADB5BBAF}"/>
            </c:ext>
          </c:extLst>
        </c:ser>
        <c:ser>
          <c:idx val="1"/>
          <c:order val="1"/>
          <c:tx>
            <c:strRef>
              <c:f>'portfolio loss'!$AF$1</c:f>
              <c:strCache>
                <c:ptCount val="1"/>
                <c:pt idx="0">
                  <c:v>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'portfolio loss'!$AF$2:$AF$25</c:f>
              <c:numCache>
                <c:formatCode>0%</c:formatCode>
                <c:ptCount val="24"/>
                <c:pt idx="0" formatCode="General">
                  <c:v>0</c:v>
                </c:pt>
                <c:pt idx="1">
                  <c:v>5.39486039458419E-4</c:v>
                </c:pt>
                <c:pt idx="2">
                  <c:v>9.6970392825956159E-4</c:v>
                </c:pt>
                <c:pt idx="3">
                  <c:v>1.8329512752453033E-3</c:v>
                </c:pt>
                <c:pt idx="4">
                  <c:v>3.6606426433722812E-3</c:v>
                </c:pt>
                <c:pt idx="5">
                  <c:v>7.7382273531788857E-3</c:v>
                </c:pt>
                <c:pt idx="6">
                  <c:v>1.7207673809621387E-2</c:v>
                </c:pt>
                <c:pt idx="7">
                  <c:v>3.926642367216937E-2</c:v>
                </c:pt>
                <c:pt idx="8">
                  <c:v>8.6420167236203577E-2</c:v>
                </c:pt>
                <c:pt idx="9">
                  <c:v>0.16311764399011711</c:v>
                </c:pt>
                <c:pt idx="10">
                  <c:v>0.22617123654909455</c:v>
                </c:pt>
                <c:pt idx="11">
                  <c:v>0.20733155613025889</c:v>
                </c:pt>
                <c:pt idx="12">
                  <c:v>0.1294659040813827</c:v>
                </c:pt>
                <c:pt idx="13">
                  <c:v>6.3285001897463555E-2</c:v>
                </c:pt>
                <c:pt idx="14">
                  <c:v>2.8028594064055778E-2</c:v>
                </c:pt>
                <c:pt idx="15">
                  <c:v>1.2352805150825374E-2</c:v>
                </c:pt>
                <c:pt idx="16">
                  <c:v>5.6619691189185861E-3</c:v>
                </c:pt>
                <c:pt idx="17">
                  <c:v>2.7409706841553527E-3</c:v>
                </c:pt>
                <c:pt idx="18">
                  <c:v>1.4042783414891513E-3</c:v>
                </c:pt>
                <c:pt idx="19">
                  <c:v>7.588254142745221E-4</c:v>
                </c:pt>
                <c:pt idx="20">
                  <c:v>4.3026254446965062E-4</c:v>
                </c:pt>
                <c:pt idx="21">
                  <c:v>2.546224606551073E-4</c:v>
                </c:pt>
                <c:pt idx="22">
                  <c:v>1.5648202475115891E-4</c:v>
                </c:pt>
                <c:pt idx="23">
                  <c:v>9.942961244058246E-5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45-4B49-B87D-D82AADB5BB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72204256"/>
        <c:axId val="1472190816"/>
      </c:lineChart>
      <c:catAx>
        <c:axId val="147220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2190816"/>
        <c:crosses val="autoZero"/>
        <c:auto val="1"/>
        <c:lblAlgn val="ctr"/>
        <c:lblOffset val="100"/>
        <c:noMultiLvlLbl val="0"/>
      </c:catAx>
      <c:valAx>
        <c:axId val="1472190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2204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loss, normal, 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'portfolio loss'!$T$1</c:f>
              <c:strCache>
                <c:ptCount val="1"/>
                <c:pt idx="0">
                  <c:v>feq %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'portfolio loss'!$T$2:$T$25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2.05761316872428E-3</c:v>
                </c:pt>
                <c:pt idx="5">
                  <c:v>4.11522633744856E-3</c:v>
                </c:pt>
                <c:pt idx="6">
                  <c:v>2.05761316872428E-3</c:v>
                </c:pt>
                <c:pt idx="7">
                  <c:v>1.8518518518518517E-2</c:v>
                </c:pt>
                <c:pt idx="8">
                  <c:v>6.9958847736625515E-2</c:v>
                </c:pt>
                <c:pt idx="9">
                  <c:v>0.19958847736625515</c:v>
                </c:pt>
                <c:pt idx="10">
                  <c:v>0.26748971193415638</c:v>
                </c:pt>
                <c:pt idx="11">
                  <c:v>0.24897119341563786</c:v>
                </c:pt>
                <c:pt idx="12">
                  <c:v>0.11728395061728394</c:v>
                </c:pt>
                <c:pt idx="13">
                  <c:v>5.1440329218106998E-2</c:v>
                </c:pt>
                <c:pt idx="14">
                  <c:v>8.23045267489712E-3</c:v>
                </c:pt>
                <c:pt idx="15">
                  <c:v>4.11522633744856E-3</c:v>
                </c:pt>
                <c:pt idx="16">
                  <c:v>2.05761316872428E-3</c:v>
                </c:pt>
                <c:pt idx="17">
                  <c:v>0</c:v>
                </c:pt>
                <c:pt idx="18">
                  <c:v>2.05761316872428E-3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2.05761316872428E-3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F1-4E36-BA64-16D5293E4B84}"/>
            </c:ext>
          </c:extLst>
        </c:ser>
        <c:ser>
          <c:idx val="1"/>
          <c:order val="1"/>
          <c:tx>
            <c:strRef>
              <c:f>'portfolio loss'!$Z$1</c:f>
              <c:strCache>
                <c:ptCount val="1"/>
                <c:pt idx="0">
                  <c:v>Normal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'portfolio loss'!$Z$2:$Z$25</c:f>
              <c:numCache>
                <c:formatCode>0%</c:formatCode>
                <c:ptCount val="24"/>
                <c:pt idx="1">
                  <c:v>2.5574653023108261E-8</c:v>
                </c:pt>
                <c:pt idx="2">
                  <c:v>6.7778650172280863E-7</c:v>
                </c:pt>
                <c:pt idx="3">
                  <c:v>1.2345213295501884E-5</c:v>
                </c:pt>
                <c:pt idx="4">
                  <c:v>1.5464608172384905E-4</c:v>
                </c:pt>
                <c:pt idx="5">
                  <c:v>1.3332945518988999E-3</c:v>
                </c:pt>
                <c:pt idx="6">
                  <c:v>7.917016788000086E-3</c:v>
                </c:pt>
                <c:pt idx="7">
                  <c:v>3.2398376110858898E-2</c:v>
                </c:pt>
                <c:pt idx="8">
                  <c:v>9.1422272370256713E-2</c:v>
                </c:pt>
                <c:pt idx="9">
                  <c:v>0.17796657096684779</c:v>
                </c:pt>
                <c:pt idx="10">
                  <c:v>0.23906240273394058</c:v>
                </c:pt>
                <c:pt idx="11">
                  <c:v>0.22163038549628178</c:v>
                </c:pt>
                <c:pt idx="12">
                  <c:v>0.14180035724887419</c:v>
                </c:pt>
                <c:pt idx="13">
                  <c:v>6.2598981895180317E-2</c:v>
                </c:pt>
                <c:pt idx="14">
                  <c:v>1.9060922837881078E-2</c:v>
                </c:pt>
                <c:pt idx="15">
                  <c:v>4.0012405162456188E-3</c:v>
                </c:pt>
                <c:pt idx="16">
                  <c:v>5.7871109915508256E-4</c:v>
                </c:pt>
                <c:pt idx="17">
                  <c:v>5.7631012057357545E-5</c:v>
                </c:pt>
                <c:pt idx="18">
                  <c:v>3.948850456292341E-6</c:v>
                </c:pt>
                <c:pt idx="19">
                  <c:v>1.8603375728787341E-7</c:v>
                </c:pt>
                <c:pt idx="20">
                  <c:v>6.0215735731006248E-9</c:v>
                </c:pt>
                <c:pt idx="21">
                  <c:v>1.3382206454082279E-10</c:v>
                </c:pt>
                <c:pt idx="22">
                  <c:v>2.0405899192610377E-12</c:v>
                </c:pt>
                <c:pt idx="23">
                  <c:v>2.1427304375265521E-14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7F1-4E36-BA64-16D5293E4B84}"/>
            </c:ext>
          </c:extLst>
        </c:ser>
        <c:ser>
          <c:idx val="2"/>
          <c:order val="2"/>
          <c:tx>
            <c:strRef>
              <c:f>'portfolio loss'!$AF$1</c:f>
              <c:strCache>
                <c:ptCount val="1"/>
                <c:pt idx="0">
                  <c:v>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'portfolio loss'!$AF$2:$AF$25</c:f>
              <c:numCache>
                <c:formatCode>0%</c:formatCode>
                <c:ptCount val="24"/>
                <c:pt idx="0" formatCode="General">
                  <c:v>0</c:v>
                </c:pt>
                <c:pt idx="1">
                  <c:v>5.39486039458419E-4</c:v>
                </c:pt>
                <c:pt idx="2">
                  <c:v>9.6970392825956159E-4</c:v>
                </c:pt>
                <c:pt idx="3">
                  <c:v>1.8329512752453033E-3</c:v>
                </c:pt>
                <c:pt idx="4">
                  <c:v>3.6606426433722812E-3</c:v>
                </c:pt>
                <c:pt idx="5">
                  <c:v>7.7382273531788857E-3</c:v>
                </c:pt>
                <c:pt idx="6">
                  <c:v>1.7207673809621387E-2</c:v>
                </c:pt>
                <c:pt idx="7">
                  <c:v>3.926642367216937E-2</c:v>
                </c:pt>
                <c:pt idx="8">
                  <c:v>8.6420167236203577E-2</c:v>
                </c:pt>
                <c:pt idx="9">
                  <c:v>0.16311764399011711</c:v>
                </c:pt>
                <c:pt idx="10">
                  <c:v>0.22617123654909455</c:v>
                </c:pt>
                <c:pt idx="11">
                  <c:v>0.20733155613025889</c:v>
                </c:pt>
                <c:pt idx="12">
                  <c:v>0.1294659040813827</c:v>
                </c:pt>
                <c:pt idx="13">
                  <c:v>6.3285001897463555E-2</c:v>
                </c:pt>
                <c:pt idx="14">
                  <c:v>2.8028594064055778E-2</c:v>
                </c:pt>
                <c:pt idx="15">
                  <c:v>1.2352805150825374E-2</c:v>
                </c:pt>
                <c:pt idx="16">
                  <c:v>5.6619691189185861E-3</c:v>
                </c:pt>
                <c:pt idx="17">
                  <c:v>2.7409706841553527E-3</c:v>
                </c:pt>
                <c:pt idx="18">
                  <c:v>1.4042783414891513E-3</c:v>
                </c:pt>
                <c:pt idx="19">
                  <c:v>7.588254142745221E-4</c:v>
                </c:pt>
                <c:pt idx="20">
                  <c:v>4.3026254446965062E-4</c:v>
                </c:pt>
                <c:pt idx="21">
                  <c:v>2.546224606551073E-4</c:v>
                </c:pt>
                <c:pt idx="22">
                  <c:v>1.5648202475115891E-4</c:v>
                </c:pt>
                <c:pt idx="23">
                  <c:v>9.942961244058246E-5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7F1-4E36-BA64-16D5293E4B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72190336"/>
        <c:axId val="1472207136"/>
      </c:lineChart>
      <c:catAx>
        <c:axId val="1472190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2207136"/>
        <c:crosses val="autoZero"/>
        <c:auto val="1"/>
        <c:lblAlgn val="ctr"/>
        <c:lblOffset val="100"/>
        <c:noMultiLvlLbl val="0"/>
      </c:catAx>
      <c:valAx>
        <c:axId val="1472207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2190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'portfolio loss'!$T$1</c:f>
              <c:strCache>
                <c:ptCount val="1"/>
                <c:pt idx="0">
                  <c:v>feq %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'portfolio loss'!$T$2:$T$25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2.05761316872428E-3</c:v>
                </c:pt>
                <c:pt idx="5">
                  <c:v>4.11522633744856E-3</c:v>
                </c:pt>
                <c:pt idx="6">
                  <c:v>2.05761316872428E-3</c:v>
                </c:pt>
                <c:pt idx="7">
                  <c:v>1.8518518518518517E-2</c:v>
                </c:pt>
                <c:pt idx="8">
                  <c:v>6.9958847736625515E-2</c:v>
                </c:pt>
                <c:pt idx="9">
                  <c:v>0.19958847736625515</c:v>
                </c:pt>
                <c:pt idx="10">
                  <c:v>0.26748971193415638</c:v>
                </c:pt>
                <c:pt idx="11">
                  <c:v>0.24897119341563786</c:v>
                </c:pt>
                <c:pt idx="12">
                  <c:v>0.11728395061728394</c:v>
                </c:pt>
                <c:pt idx="13">
                  <c:v>5.1440329218106998E-2</c:v>
                </c:pt>
                <c:pt idx="14">
                  <c:v>8.23045267489712E-3</c:v>
                </c:pt>
                <c:pt idx="15">
                  <c:v>4.11522633744856E-3</c:v>
                </c:pt>
                <c:pt idx="16">
                  <c:v>2.05761316872428E-3</c:v>
                </c:pt>
                <c:pt idx="17">
                  <c:v>0</c:v>
                </c:pt>
                <c:pt idx="18">
                  <c:v>2.05761316872428E-3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2.05761316872428E-3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27-4CFB-B55C-850316828400}"/>
            </c:ext>
          </c:extLst>
        </c:ser>
        <c:ser>
          <c:idx val="1"/>
          <c:order val="1"/>
          <c:tx>
            <c:strRef>
              <c:f>'portfolio loss'!$AF$1</c:f>
              <c:strCache>
                <c:ptCount val="1"/>
                <c:pt idx="0">
                  <c:v>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'portfolio loss'!$AF$2:$AF$25</c:f>
              <c:numCache>
                <c:formatCode>0%</c:formatCode>
                <c:ptCount val="24"/>
                <c:pt idx="0" formatCode="General">
                  <c:v>0</c:v>
                </c:pt>
                <c:pt idx="1">
                  <c:v>5.39486039458419E-4</c:v>
                </c:pt>
                <c:pt idx="2">
                  <c:v>9.6970392825956159E-4</c:v>
                </c:pt>
                <c:pt idx="3">
                  <c:v>1.8329512752453033E-3</c:v>
                </c:pt>
                <c:pt idx="4">
                  <c:v>3.6606426433722812E-3</c:v>
                </c:pt>
                <c:pt idx="5">
                  <c:v>7.7382273531788857E-3</c:v>
                </c:pt>
                <c:pt idx="6">
                  <c:v>1.7207673809621387E-2</c:v>
                </c:pt>
                <c:pt idx="7">
                  <c:v>3.926642367216937E-2</c:v>
                </c:pt>
                <c:pt idx="8">
                  <c:v>8.6420167236203577E-2</c:v>
                </c:pt>
                <c:pt idx="9">
                  <c:v>0.16311764399011711</c:v>
                </c:pt>
                <c:pt idx="10">
                  <c:v>0.22617123654909455</c:v>
                </c:pt>
                <c:pt idx="11">
                  <c:v>0.20733155613025889</c:v>
                </c:pt>
                <c:pt idx="12">
                  <c:v>0.1294659040813827</c:v>
                </c:pt>
                <c:pt idx="13">
                  <c:v>6.3285001897463555E-2</c:v>
                </c:pt>
                <c:pt idx="14">
                  <c:v>2.8028594064055778E-2</c:v>
                </c:pt>
                <c:pt idx="15">
                  <c:v>1.2352805150825374E-2</c:v>
                </c:pt>
                <c:pt idx="16">
                  <c:v>5.6619691189185861E-3</c:v>
                </c:pt>
                <c:pt idx="17">
                  <c:v>2.7409706841553527E-3</c:v>
                </c:pt>
                <c:pt idx="18">
                  <c:v>1.4042783414891513E-3</c:v>
                </c:pt>
                <c:pt idx="19">
                  <c:v>7.588254142745221E-4</c:v>
                </c:pt>
                <c:pt idx="20">
                  <c:v>4.3026254446965062E-4</c:v>
                </c:pt>
                <c:pt idx="21">
                  <c:v>2.546224606551073E-4</c:v>
                </c:pt>
                <c:pt idx="22">
                  <c:v>1.5648202475115891E-4</c:v>
                </c:pt>
                <c:pt idx="23">
                  <c:v>9.942961244058246E-5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27-4CFB-B55C-8503168284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4071504"/>
        <c:axId val="514079184"/>
      </c:barChart>
      <c:catAx>
        <c:axId val="514071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079184"/>
        <c:crosses val="autoZero"/>
        <c:auto val="1"/>
        <c:lblAlgn val="ctr"/>
        <c:lblOffset val="100"/>
        <c:noMultiLvlLbl val="0"/>
      </c:catAx>
      <c:valAx>
        <c:axId val="51407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071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Loss Vs Normal Loss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'portfolio loss'!$T$1</c:f>
              <c:strCache>
                <c:ptCount val="1"/>
                <c:pt idx="0">
                  <c:v>feq %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'portfolio loss'!$R$2:$R$25</c:f>
              <c:numCache>
                <c:formatCode>General</c:formatCode>
                <c:ptCount val="24"/>
                <c:pt idx="0">
                  <c:v>-500</c:v>
                </c:pt>
                <c:pt idx="1">
                  <c:v>-450</c:v>
                </c:pt>
                <c:pt idx="2">
                  <c:v>-400</c:v>
                </c:pt>
                <c:pt idx="3">
                  <c:v>-350</c:v>
                </c:pt>
                <c:pt idx="4">
                  <c:v>-300</c:v>
                </c:pt>
                <c:pt idx="5">
                  <c:v>-250</c:v>
                </c:pt>
                <c:pt idx="6">
                  <c:v>-200</c:v>
                </c:pt>
                <c:pt idx="7">
                  <c:v>-150</c:v>
                </c:pt>
                <c:pt idx="8">
                  <c:v>-100</c:v>
                </c:pt>
                <c:pt idx="9">
                  <c:v>-50</c:v>
                </c:pt>
                <c:pt idx="10">
                  <c:v>0</c:v>
                </c:pt>
                <c:pt idx="11">
                  <c:v>50</c:v>
                </c:pt>
                <c:pt idx="12">
                  <c:v>100</c:v>
                </c:pt>
                <c:pt idx="13">
                  <c:v>150</c:v>
                </c:pt>
                <c:pt idx="14">
                  <c:v>200</c:v>
                </c:pt>
                <c:pt idx="15">
                  <c:v>250</c:v>
                </c:pt>
                <c:pt idx="16">
                  <c:v>300</c:v>
                </c:pt>
                <c:pt idx="17">
                  <c:v>350</c:v>
                </c:pt>
                <c:pt idx="18">
                  <c:v>400</c:v>
                </c:pt>
                <c:pt idx="19">
                  <c:v>450</c:v>
                </c:pt>
                <c:pt idx="20">
                  <c:v>500</c:v>
                </c:pt>
                <c:pt idx="21">
                  <c:v>550</c:v>
                </c:pt>
                <c:pt idx="22">
                  <c:v>600</c:v>
                </c:pt>
                <c:pt idx="23">
                  <c:v>650</c:v>
                </c:pt>
              </c:numCache>
            </c:numRef>
          </c:cat>
          <c:val>
            <c:numRef>
              <c:f>'portfolio loss'!$T$2:$T$25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2.05761316872428E-3</c:v>
                </c:pt>
                <c:pt idx="5">
                  <c:v>4.11522633744856E-3</c:v>
                </c:pt>
                <c:pt idx="6">
                  <c:v>2.05761316872428E-3</c:v>
                </c:pt>
                <c:pt idx="7">
                  <c:v>1.8518518518518517E-2</c:v>
                </c:pt>
                <c:pt idx="8">
                  <c:v>6.9958847736625515E-2</c:v>
                </c:pt>
                <c:pt idx="9">
                  <c:v>0.19958847736625515</c:v>
                </c:pt>
                <c:pt idx="10">
                  <c:v>0.26748971193415638</c:v>
                </c:pt>
                <c:pt idx="11">
                  <c:v>0.24897119341563786</c:v>
                </c:pt>
                <c:pt idx="12">
                  <c:v>0.11728395061728394</c:v>
                </c:pt>
                <c:pt idx="13">
                  <c:v>5.1440329218106998E-2</c:v>
                </c:pt>
                <c:pt idx="14">
                  <c:v>8.23045267489712E-3</c:v>
                </c:pt>
                <c:pt idx="15">
                  <c:v>4.11522633744856E-3</c:v>
                </c:pt>
                <c:pt idx="16">
                  <c:v>2.05761316872428E-3</c:v>
                </c:pt>
                <c:pt idx="17">
                  <c:v>0</c:v>
                </c:pt>
                <c:pt idx="18">
                  <c:v>2.05761316872428E-3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2.05761316872428E-3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9C-4954-8B79-E15DE96DF0EF}"/>
            </c:ext>
          </c:extLst>
        </c:ser>
        <c:ser>
          <c:idx val="1"/>
          <c:order val="1"/>
          <c:tx>
            <c:strRef>
              <c:f>'portfolio loss'!$Z$1</c:f>
              <c:strCache>
                <c:ptCount val="1"/>
                <c:pt idx="0">
                  <c:v>Normal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'portfolio loss'!$R$2:$R$25</c:f>
              <c:numCache>
                <c:formatCode>General</c:formatCode>
                <c:ptCount val="24"/>
                <c:pt idx="0">
                  <c:v>-500</c:v>
                </c:pt>
                <c:pt idx="1">
                  <c:v>-450</c:v>
                </c:pt>
                <c:pt idx="2">
                  <c:v>-400</c:v>
                </c:pt>
                <c:pt idx="3">
                  <c:v>-350</c:v>
                </c:pt>
                <c:pt idx="4">
                  <c:v>-300</c:v>
                </c:pt>
                <c:pt idx="5">
                  <c:v>-250</c:v>
                </c:pt>
                <c:pt idx="6">
                  <c:v>-200</c:v>
                </c:pt>
                <c:pt idx="7">
                  <c:v>-150</c:v>
                </c:pt>
                <c:pt idx="8">
                  <c:v>-100</c:v>
                </c:pt>
                <c:pt idx="9">
                  <c:v>-50</c:v>
                </c:pt>
                <c:pt idx="10">
                  <c:v>0</c:v>
                </c:pt>
                <c:pt idx="11">
                  <c:v>50</c:v>
                </c:pt>
                <c:pt idx="12">
                  <c:v>100</c:v>
                </c:pt>
                <c:pt idx="13">
                  <c:v>150</c:v>
                </c:pt>
                <c:pt idx="14">
                  <c:v>200</c:v>
                </c:pt>
                <c:pt idx="15">
                  <c:v>250</c:v>
                </c:pt>
                <c:pt idx="16">
                  <c:v>300</c:v>
                </c:pt>
                <c:pt idx="17">
                  <c:v>350</c:v>
                </c:pt>
                <c:pt idx="18">
                  <c:v>400</c:v>
                </c:pt>
                <c:pt idx="19">
                  <c:v>450</c:v>
                </c:pt>
                <c:pt idx="20">
                  <c:v>500</c:v>
                </c:pt>
                <c:pt idx="21">
                  <c:v>550</c:v>
                </c:pt>
                <c:pt idx="22">
                  <c:v>600</c:v>
                </c:pt>
                <c:pt idx="23">
                  <c:v>650</c:v>
                </c:pt>
              </c:numCache>
            </c:numRef>
          </c:cat>
          <c:val>
            <c:numRef>
              <c:f>'portfolio loss'!$Z$2:$Z$25</c:f>
              <c:numCache>
                <c:formatCode>0%</c:formatCode>
                <c:ptCount val="24"/>
                <c:pt idx="1">
                  <c:v>2.5574653023108261E-8</c:v>
                </c:pt>
                <c:pt idx="2">
                  <c:v>6.7778650172280863E-7</c:v>
                </c:pt>
                <c:pt idx="3">
                  <c:v>1.2345213295501884E-5</c:v>
                </c:pt>
                <c:pt idx="4">
                  <c:v>1.5464608172384905E-4</c:v>
                </c:pt>
                <c:pt idx="5">
                  <c:v>1.3332945518988999E-3</c:v>
                </c:pt>
                <c:pt idx="6">
                  <c:v>7.917016788000086E-3</c:v>
                </c:pt>
                <c:pt idx="7">
                  <c:v>3.2398376110858898E-2</c:v>
                </c:pt>
                <c:pt idx="8">
                  <c:v>9.1422272370256713E-2</c:v>
                </c:pt>
                <c:pt idx="9">
                  <c:v>0.17796657096684779</c:v>
                </c:pt>
                <c:pt idx="10">
                  <c:v>0.23906240273394058</c:v>
                </c:pt>
                <c:pt idx="11">
                  <c:v>0.22163038549628178</c:v>
                </c:pt>
                <c:pt idx="12">
                  <c:v>0.14180035724887419</c:v>
                </c:pt>
                <c:pt idx="13">
                  <c:v>6.2598981895180317E-2</c:v>
                </c:pt>
                <c:pt idx="14">
                  <c:v>1.9060922837881078E-2</c:v>
                </c:pt>
                <c:pt idx="15">
                  <c:v>4.0012405162456188E-3</c:v>
                </c:pt>
                <c:pt idx="16">
                  <c:v>5.7871109915508256E-4</c:v>
                </c:pt>
                <c:pt idx="17">
                  <c:v>5.7631012057357545E-5</c:v>
                </c:pt>
                <c:pt idx="18">
                  <c:v>3.948850456292341E-6</c:v>
                </c:pt>
                <c:pt idx="19">
                  <c:v>1.8603375728787341E-7</c:v>
                </c:pt>
                <c:pt idx="20">
                  <c:v>6.0215735731006248E-9</c:v>
                </c:pt>
                <c:pt idx="21">
                  <c:v>1.3382206454082279E-10</c:v>
                </c:pt>
                <c:pt idx="22">
                  <c:v>2.0405899192610377E-12</c:v>
                </c:pt>
                <c:pt idx="23">
                  <c:v>2.1427304375265521E-14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9C-4954-8B79-E15DE96DF0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69041743"/>
        <c:axId val="269029263"/>
      </c:barChart>
      <c:catAx>
        <c:axId val="269041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9029263"/>
        <c:crosses val="autoZero"/>
        <c:auto val="1"/>
        <c:lblAlgn val="ctr"/>
        <c:lblOffset val="100"/>
        <c:noMultiLvlLbl val="0"/>
      </c:catAx>
      <c:valAx>
        <c:axId val="269029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9041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Loss Vs t Loss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'portfolio loss'!$T$1</c:f>
              <c:strCache>
                <c:ptCount val="1"/>
                <c:pt idx="0">
                  <c:v>feq %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'portfolio loss'!$R$2:$R$25</c:f>
              <c:numCache>
                <c:formatCode>General</c:formatCode>
                <c:ptCount val="24"/>
                <c:pt idx="0">
                  <c:v>-500</c:v>
                </c:pt>
                <c:pt idx="1">
                  <c:v>-450</c:v>
                </c:pt>
                <c:pt idx="2">
                  <c:v>-400</c:v>
                </c:pt>
                <c:pt idx="3">
                  <c:v>-350</c:v>
                </c:pt>
                <c:pt idx="4">
                  <c:v>-300</c:v>
                </c:pt>
                <c:pt idx="5">
                  <c:v>-250</c:v>
                </c:pt>
                <c:pt idx="6">
                  <c:v>-200</c:v>
                </c:pt>
                <c:pt idx="7">
                  <c:v>-150</c:v>
                </c:pt>
                <c:pt idx="8">
                  <c:v>-100</c:v>
                </c:pt>
                <c:pt idx="9">
                  <c:v>-50</c:v>
                </c:pt>
                <c:pt idx="10">
                  <c:v>0</c:v>
                </c:pt>
                <c:pt idx="11">
                  <c:v>50</c:v>
                </c:pt>
                <c:pt idx="12">
                  <c:v>100</c:v>
                </c:pt>
                <c:pt idx="13">
                  <c:v>150</c:v>
                </c:pt>
                <c:pt idx="14">
                  <c:v>200</c:v>
                </c:pt>
                <c:pt idx="15">
                  <c:v>250</c:v>
                </c:pt>
                <c:pt idx="16">
                  <c:v>300</c:v>
                </c:pt>
                <c:pt idx="17">
                  <c:v>350</c:v>
                </c:pt>
                <c:pt idx="18">
                  <c:v>400</c:v>
                </c:pt>
                <c:pt idx="19">
                  <c:v>450</c:v>
                </c:pt>
                <c:pt idx="20">
                  <c:v>500</c:v>
                </c:pt>
                <c:pt idx="21">
                  <c:v>550</c:v>
                </c:pt>
                <c:pt idx="22">
                  <c:v>600</c:v>
                </c:pt>
                <c:pt idx="23">
                  <c:v>650</c:v>
                </c:pt>
              </c:numCache>
            </c:numRef>
          </c:cat>
          <c:val>
            <c:numRef>
              <c:f>'portfolio loss'!$T$2:$T$25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2.05761316872428E-3</c:v>
                </c:pt>
                <c:pt idx="5">
                  <c:v>4.11522633744856E-3</c:v>
                </c:pt>
                <c:pt idx="6">
                  <c:v>2.05761316872428E-3</c:v>
                </c:pt>
                <c:pt idx="7">
                  <c:v>1.8518518518518517E-2</c:v>
                </c:pt>
                <c:pt idx="8">
                  <c:v>6.9958847736625515E-2</c:v>
                </c:pt>
                <c:pt idx="9">
                  <c:v>0.19958847736625515</c:v>
                </c:pt>
                <c:pt idx="10">
                  <c:v>0.26748971193415638</c:v>
                </c:pt>
                <c:pt idx="11">
                  <c:v>0.24897119341563786</c:v>
                </c:pt>
                <c:pt idx="12">
                  <c:v>0.11728395061728394</c:v>
                </c:pt>
                <c:pt idx="13">
                  <c:v>5.1440329218106998E-2</c:v>
                </c:pt>
                <c:pt idx="14">
                  <c:v>8.23045267489712E-3</c:v>
                </c:pt>
                <c:pt idx="15">
                  <c:v>4.11522633744856E-3</c:v>
                </c:pt>
                <c:pt idx="16">
                  <c:v>2.05761316872428E-3</c:v>
                </c:pt>
                <c:pt idx="17">
                  <c:v>0</c:v>
                </c:pt>
                <c:pt idx="18">
                  <c:v>2.05761316872428E-3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2.05761316872428E-3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05-42A9-8B7E-855112451018}"/>
            </c:ext>
          </c:extLst>
        </c:ser>
        <c:ser>
          <c:idx val="1"/>
          <c:order val="1"/>
          <c:tx>
            <c:strRef>
              <c:f>'portfolio loss'!$AF$1</c:f>
              <c:strCache>
                <c:ptCount val="1"/>
                <c:pt idx="0">
                  <c:v>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'portfolio loss'!$R$2:$R$25</c:f>
              <c:numCache>
                <c:formatCode>General</c:formatCode>
                <c:ptCount val="24"/>
                <c:pt idx="0">
                  <c:v>-500</c:v>
                </c:pt>
                <c:pt idx="1">
                  <c:v>-450</c:v>
                </c:pt>
                <c:pt idx="2">
                  <c:v>-400</c:v>
                </c:pt>
                <c:pt idx="3">
                  <c:v>-350</c:v>
                </c:pt>
                <c:pt idx="4">
                  <c:v>-300</c:v>
                </c:pt>
                <c:pt idx="5">
                  <c:v>-250</c:v>
                </c:pt>
                <c:pt idx="6">
                  <c:v>-200</c:v>
                </c:pt>
                <c:pt idx="7">
                  <c:v>-150</c:v>
                </c:pt>
                <c:pt idx="8">
                  <c:v>-100</c:v>
                </c:pt>
                <c:pt idx="9">
                  <c:v>-50</c:v>
                </c:pt>
                <c:pt idx="10">
                  <c:v>0</c:v>
                </c:pt>
                <c:pt idx="11">
                  <c:v>50</c:v>
                </c:pt>
                <c:pt idx="12">
                  <c:v>100</c:v>
                </c:pt>
                <c:pt idx="13">
                  <c:v>150</c:v>
                </c:pt>
                <c:pt idx="14">
                  <c:v>200</c:v>
                </c:pt>
                <c:pt idx="15">
                  <c:v>250</c:v>
                </c:pt>
                <c:pt idx="16">
                  <c:v>300</c:v>
                </c:pt>
                <c:pt idx="17">
                  <c:v>350</c:v>
                </c:pt>
                <c:pt idx="18">
                  <c:v>400</c:v>
                </c:pt>
                <c:pt idx="19">
                  <c:v>450</c:v>
                </c:pt>
                <c:pt idx="20">
                  <c:v>500</c:v>
                </c:pt>
                <c:pt idx="21">
                  <c:v>550</c:v>
                </c:pt>
                <c:pt idx="22">
                  <c:v>600</c:v>
                </c:pt>
                <c:pt idx="23">
                  <c:v>650</c:v>
                </c:pt>
              </c:numCache>
            </c:numRef>
          </c:cat>
          <c:val>
            <c:numRef>
              <c:f>'portfolio loss'!$AF$2:$AF$25</c:f>
              <c:numCache>
                <c:formatCode>0%</c:formatCode>
                <c:ptCount val="24"/>
                <c:pt idx="0" formatCode="General">
                  <c:v>0</c:v>
                </c:pt>
                <c:pt idx="1">
                  <c:v>5.39486039458419E-4</c:v>
                </c:pt>
                <c:pt idx="2">
                  <c:v>9.6970392825956159E-4</c:v>
                </c:pt>
                <c:pt idx="3">
                  <c:v>1.8329512752453033E-3</c:v>
                </c:pt>
                <c:pt idx="4">
                  <c:v>3.6606426433722812E-3</c:v>
                </c:pt>
                <c:pt idx="5">
                  <c:v>7.7382273531788857E-3</c:v>
                </c:pt>
                <c:pt idx="6">
                  <c:v>1.7207673809621387E-2</c:v>
                </c:pt>
                <c:pt idx="7">
                  <c:v>3.926642367216937E-2</c:v>
                </c:pt>
                <c:pt idx="8">
                  <c:v>8.6420167236203577E-2</c:v>
                </c:pt>
                <c:pt idx="9">
                  <c:v>0.16311764399011711</c:v>
                </c:pt>
                <c:pt idx="10">
                  <c:v>0.22617123654909455</c:v>
                </c:pt>
                <c:pt idx="11">
                  <c:v>0.20733155613025889</c:v>
                </c:pt>
                <c:pt idx="12">
                  <c:v>0.1294659040813827</c:v>
                </c:pt>
                <c:pt idx="13">
                  <c:v>6.3285001897463555E-2</c:v>
                </c:pt>
                <c:pt idx="14">
                  <c:v>2.8028594064055778E-2</c:v>
                </c:pt>
                <c:pt idx="15">
                  <c:v>1.2352805150825374E-2</c:v>
                </c:pt>
                <c:pt idx="16">
                  <c:v>5.6619691189185861E-3</c:v>
                </c:pt>
                <c:pt idx="17">
                  <c:v>2.7409706841553527E-3</c:v>
                </c:pt>
                <c:pt idx="18">
                  <c:v>1.4042783414891513E-3</c:v>
                </c:pt>
                <c:pt idx="19">
                  <c:v>7.588254142745221E-4</c:v>
                </c:pt>
                <c:pt idx="20">
                  <c:v>4.3026254446965062E-4</c:v>
                </c:pt>
                <c:pt idx="21">
                  <c:v>2.546224606551073E-4</c:v>
                </c:pt>
                <c:pt idx="22">
                  <c:v>1.5648202475115891E-4</c:v>
                </c:pt>
                <c:pt idx="23">
                  <c:v>9.942961244058246E-5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B05-42A9-8B7E-8551124510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68937103"/>
        <c:axId val="268952463"/>
      </c:barChart>
      <c:catAx>
        <c:axId val="268937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8952463"/>
        <c:crosses val="autoZero"/>
        <c:auto val="1"/>
        <c:lblAlgn val="ctr"/>
        <c:lblOffset val="100"/>
        <c:noMultiLvlLbl val="0"/>
      </c:catAx>
      <c:valAx>
        <c:axId val="268952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8937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'portfolio VaR'!$S$2</c:f>
              <c:strCache>
                <c:ptCount val="1"/>
                <c:pt idx="0">
                  <c:v>reletive freq.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'portfolio VaR'!$Q$3:$Q$26</c:f>
              <c:numCache>
                <c:formatCode>General</c:formatCode>
                <c:ptCount val="24"/>
                <c:pt idx="0">
                  <c:v>-500</c:v>
                </c:pt>
                <c:pt idx="1">
                  <c:v>-450</c:v>
                </c:pt>
                <c:pt idx="2">
                  <c:v>-400</c:v>
                </c:pt>
                <c:pt idx="3">
                  <c:v>-350</c:v>
                </c:pt>
                <c:pt idx="4">
                  <c:v>-300</c:v>
                </c:pt>
                <c:pt idx="5">
                  <c:v>-250</c:v>
                </c:pt>
                <c:pt idx="6">
                  <c:v>-200</c:v>
                </c:pt>
                <c:pt idx="7">
                  <c:v>-150</c:v>
                </c:pt>
                <c:pt idx="8">
                  <c:v>-100</c:v>
                </c:pt>
                <c:pt idx="9">
                  <c:v>-50</c:v>
                </c:pt>
                <c:pt idx="10">
                  <c:v>0</c:v>
                </c:pt>
                <c:pt idx="11">
                  <c:v>50</c:v>
                </c:pt>
                <c:pt idx="12">
                  <c:v>100</c:v>
                </c:pt>
                <c:pt idx="13">
                  <c:v>150</c:v>
                </c:pt>
                <c:pt idx="14">
                  <c:v>200</c:v>
                </c:pt>
                <c:pt idx="15">
                  <c:v>250</c:v>
                </c:pt>
                <c:pt idx="16">
                  <c:v>300</c:v>
                </c:pt>
                <c:pt idx="17">
                  <c:v>350</c:v>
                </c:pt>
                <c:pt idx="18">
                  <c:v>400</c:v>
                </c:pt>
                <c:pt idx="19">
                  <c:v>450</c:v>
                </c:pt>
                <c:pt idx="20">
                  <c:v>500</c:v>
                </c:pt>
                <c:pt idx="21">
                  <c:v>550</c:v>
                </c:pt>
                <c:pt idx="22">
                  <c:v>600</c:v>
                </c:pt>
                <c:pt idx="23">
                  <c:v>650</c:v>
                </c:pt>
              </c:numCache>
            </c:numRef>
          </c:xVal>
          <c:yVal>
            <c:numRef>
              <c:f>'portfolio VaR'!$S$3:$S$26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4.11522633744856E-3</c:v>
                </c:pt>
                <c:pt idx="6">
                  <c:v>2.05761316872428E-3</c:v>
                </c:pt>
                <c:pt idx="7">
                  <c:v>1.8518518518518517E-2</c:v>
                </c:pt>
                <c:pt idx="8">
                  <c:v>6.9958847736625515E-2</c:v>
                </c:pt>
                <c:pt idx="9">
                  <c:v>0.19958847736625515</c:v>
                </c:pt>
                <c:pt idx="10">
                  <c:v>0.26748971193415638</c:v>
                </c:pt>
                <c:pt idx="11">
                  <c:v>0.24897119341563786</c:v>
                </c:pt>
                <c:pt idx="12">
                  <c:v>0.11728395061728394</c:v>
                </c:pt>
                <c:pt idx="13">
                  <c:v>5.1440329218106998E-2</c:v>
                </c:pt>
                <c:pt idx="14">
                  <c:v>8.23045267489712E-3</c:v>
                </c:pt>
                <c:pt idx="15">
                  <c:v>4.11522633744856E-3</c:v>
                </c:pt>
                <c:pt idx="16">
                  <c:v>2.05761316872428E-3</c:v>
                </c:pt>
                <c:pt idx="17">
                  <c:v>0</c:v>
                </c:pt>
                <c:pt idx="18">
                  <c:v>2.05761316872428E-3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2.05761316872428E-3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90-43F6-BFB9-80AAAC329A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7203536"/>
        <c:axId val="2057077664"/>
      </c:scatterChart>
      <c:valAx>
        <c:axId val="297203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7077664"/>
        <c:crosses val="autoZero"/>
        <c:crossBetween val="midCat"/>
      </c:valAx>
      <c:valAx>
        <c:axId val="2057077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7203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VaR</a:t>
            </a:r>
            <a:r>
              <a:rPr lang="en-US" baseline="0"/>
              <a:t> &amp; CI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'portfolio VaR'!$B$17</c:f>
              <c:strCache>
                <c:ptCount val="1"/>
                <c:pt idx="0">
                  <c:v>VaR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'portfolio VaR'!$A$18:$A$37</c:f>
              <c:numCache>
                <c:formatCode>0.000</c:formatCode>
                <c:ptCount val="20"/>
                <c:pt idx="0">
                  <c:v>0.995</c:v>
                </c:pt>
                <c:pt idx="1">
                  <c:v>0.99</c:v>
                </c:pt>
                <c:pt idx="2">
                  <c:v>0.98499999999999999</c:v>
                </c:pt>
                <c:pt idx="3">
                  <c:v>0.98</c:v>
                </c:pt>
                <c:pt idx="4">
                  <c:v>0.97499999999999998</c:v>
                </c:pt>
                <c:pt idx="5">
                  <c:v>0.97</c:v>
                </c:pt>
                <c:pt idx="6">
                  <c:v>0.96499999999999997</c:v>
                </c:pt>
                <c:pt idx="7">
                  <c:v>0.96</c:v>
                </c:pt>
                <c:pt idx="8">
                  <c:v>0.95499999999999996</c:v>
                </c:pt>
                <c:pt idx="9">
                  <c:v>0.95</c:v>
                </c:pt>
                <c:pt idx="10">
                  <c:v>0.94499999999999995</c:v>
                </c:pt>
                <c:pt idx="11">
                  <c:v>0.94</c:v>
                </c:pt>
                <c:pt idx="12">
                  <c:v>0.93500000000000005</c:v>
                </c:pt>
                <c:pt idx="13">
                  <c:v>0.93</c:v>
                </c:pt>
                <c:pt idx="14">
                  <c:v>0.92500000000000004</c:v>
                </c:pt>
                <c:pt idx="15">
                  <c:v>0.92</c:v>
                </c:pt>
                <c:pt idx="16">
                  <c:v>0.91500000000000004</c:v>
                </c:pt>
                <c:pt idx="17">
                  <c:v>0.91</c:v>
                </c:pt>
                <c:pt idx="18">
                  <c:v>0.90500000000000003</c:v>
                </c:pt>
                <c:pt idx="19">
                  <c:v>0.9</c:v>
                </c:pt>
              </c:numCache>
            </c:numRef>
          </c:xVal>
          <c:yVal>
            <c:numRef>
              <c:f>'portfolio VaR'!$B$18:$B$37</c:f>
              <c:numCache>
                <c:formatCode>General</c:formatCode>
                <c:ptCount val="20"/>
                <c:pt idx="0">
                  <c:v>309.75361944682629</c:v>
                </c:pt>
                <c:pt idx="1">
                  <c:v>206.64312010883174</c:v>
                </c:pt>
                <c:pt idx="2">
                  <c:v>177.45535565582981</c:v>
                </c:pt>
                <c:pt idx="3">
                  <c:v>151.17828759716826</c:v>
                </c:pt>
                <c:pt idx="4">
                  <c:v>138.50776488581644</c:v>
                </c:pt>
                <c:pt idx="5">
                  <c:v>135.13820641315397</c:v>
                </c:pt>
                <c:pt idx="6">
                  <c:v>129.57751497816523</c:v>
                </c:pt>
                <c:pt idx="7">
                  <c:v>125.13970340168352</c:v>
                </c:pt>
                <c:pt idx="8">
                  <c:v>124.02616798974069</c:v>
                </c:pt>
                <c:pt idx="9">
                  <c:v>120.12015338336914</c:v>
                </c:pt>
                <c:pt idx="10">
                  <c:v>116.61687989064571</c:v>
                </c:pt>
                <c:pt idx="11">
                  <c:v>113.40412810999857</c:v>
                </c:pt>
                <c:pt idx="12">
                  <c:v>102.8013843964917</c:v>
                </c:pt>
                <c:pt idx="13">
                  <c:v>100.35965791660082</c:v>
                </c:pt>
                <c:pt idx="14">
                  <c:v>97.231982785212864</c:v>
                </c:pt>
                <c:pt idx="15">
                  <c:v>94.497731649086276</c:v>
                </c:pt>
                <c:pt idx="16">
                  <c:v>90.89174112110544</c:v>
                </c:pt>
                <c:pt idx="17">
                  <c:v>90.695192260644689</c:v>
                </c:pt>
                <c:pt idx="18">
                  <c:v>88.076516441058715</c:v>
                </c:pt>
                <c:pt idx="19">
                  <c:v>86.930411683347856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A7-4FD6-AFEC-7A1A637582E6}"/>
            </c:ext>
          </c:extLst>
        </c:ser>
        <c:ser>
          <c:idx val="1"/>
          <c:order val="1"/>
          <c:tx>
            <c:strRef>
              <c:f>'portfolio VaR'!$D$17</c:f>
              <c:strCache>
                <c:ptCount val="1"/>
                <c:pt idx="0">
                  <c:v>CI_low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'portfolio VaR'!$A$18:$A$37</c:f>
              <c:numCache>
                <c:formatCode>0.000</c:formatCode>
                <c:ptCount val="20"/>
                <c:pt idx="0">
                  <c:v>0.995</c:v>
                </c:pt>
                <c:pt idx="1">
                  <c:v>0.99</c:v>
                </c:pt>
                <c:pt idx="2">
                  <c:v>0.98499999999999999</c:v>
                </c:pt>
                <c:pt idx="3">
                  <c:v>0.98</c:v>
                </c:pt>
                <c:pt idx="4">
                  <c:v>0.97499999999999998</c:v>
                </c:pt>
                <c:pt idx="5">
                  <c:v>0.97</c:v>
                </c:pt>
                <c:pt idx="6">
                  <c:v>0.96499999999999997</c:v>
                </c:pt>
                <c:pt idx="7">
                  <c:v>0.96</c:v>
                </c:pt>
                <c:pt idx="8">
                  <c:v>0.95499999999999996</c:v>
                </c:pt>
                <c:pt idx="9">
                  <c:v>0.95</c:v>
                </c:pt>
                <c:pt idx="10">
                  <c:v>0.94499999999999995</c:v>
                </c:pt>
                <c:pt idx="11">
                  <c:v>0.94</c:v>
                </c:pt>
                <c:pt idx="12">
                  <c:v>0.93500000000000005</c:v>
                </c:pt>
                <c:pt idx="13">
                  <c:v>0.93</c:v>
                </c:pt>
                <c:pt idx="14">
                  <c:v>0.92500000000000004</c:v>
                </c:pt>
                <c:pt idx="15">
                  <c:v>0.92</c:v>
                </c:pt>
                <c:pt idx="16">
                  <c:v>0.91500000000000004</c:v>
                </c:pt>
                <c:pt idx="17">
                  <c:v>0.91</c:v>
                </c:pt>
                <c:pt idx="18">
                  <c:v>0.90500000000000003</c:v>
                </c:pt>
                <c:pt idx="19">
                  <c:v>0.9</c:v>
                </c:pt>
              </c:numCache>
            </c:numRef>
          </c:xVal>
          <c:yVal>
            <c:numRef>
              <c:f>'portfolio VaR'!$D$18:$D$37</c:f>
              <c:numCache>
                <c:formatCode>General</c:formatCode>
                <c:ptCount val="20"/>
                <c:pt idx="0">
                  <c:v>274.71476373680838</c:v>
                </c:pt>
                <c:pt idx="1">
                  <c:v>179.82678509876143</c:v>
                </c:pt>
                <c:pt idx="2">
                  <c:v>154.39970174977725</c:v>
                </c:pt>
                <c:pt idx="3">
                  <c:v>130.40841092423503</c:v>
                </c:pt>
                <c:pt idx="4">
                  <c:v>119.31938192423181</c:v>
                </c:pt>
                <c:pt idx="5">
                  <c:v>117.12945177647703</c:v>
                </c:pt>
                <c:pt idx="6">
                  <c:v>112.49309034382941</c:v>
                </c:pt>
                <c:pt idx="7">
                  <c:v>108.80525604093843</c:v>
                </c:pt>
                <c:pt idx="8">
                  <c:v>108.3162442709306</c:v>
                </c:pt>
                <c:pt idx="9">
                  <c:v>104.94084506492455</c:v>
                </c:pt>
                <c:pt idx="10">
                  <c:v>101.89567894194434</c:v>
                </c:pt>
                <c:pt idx="11">
                  <c:v>99.083633975713553</c:v>
                </c:pt>
                <c:pt idx="12">
                  <c:v>88.835212030339676</c:v>
                </c:pt>
                <c:pt idx="13">
                  <c:v>86.7096721747711</c:v>
                </c:pt>
                <c:pt idx="14">
                  <c:v>83.866368149545664</c:v>
                </c:pt>
                <c:pt idx="15">
                  <c:v>81.389607779633693</c:v>
                </c:pt>
                <c:pt idx="16">
                  <c:v>78.018146420195848</c:v>
                </c:pt>
                <c:pt idx="17">
                  <c:v>78.036322343871191</c:v>
                </c:pt>
                <c:pt idx="18">
                  <c:v>75.615143367269411</c:v>
                </c:pt>
                <c:pt idx="19">
                  <c:v>74.651434035980316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DA7-4FD6-AFEC-7A1A637582E6}"/>
            </c:ext>
          </c:extLst>
        </c:ser>
        <c:ser>
          <c:idx val="2"/>
          <c:order val="2"/>
          <c:tx>
            <c:strRef>
              <c:f>'portfolio VaR'!$E$17</c:f>
              <c:strCache>
                <c:ptCount val="1"/>
                <c:pt idx="0">
                  <c:v>CI_up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sysDash"/>
              <a:round/>
            </a:ln>
            <a:effectLst>
              <a:outerShdw blurRad="50800" dist="50800" dir="5400000" algn="ctr" rotWithShape="0">
                <a:schemeClr val="bg1"/>
              </a:outerShdw>
            </a:effectLst>
          </c:spPr>
          <c:marker>
            <c:symbol val="none"/>
          </c:marker>
          <c:dPt>
            <c:idx val="3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0-BD01-465F-AF60-454DC889E5F4}"/>
              </c:ext>
            </c:extLst>
          </c:dPt>
          <c:xVal>
            <c:numRef>
              <c:f>'portfolio VaR'!$A$18:$A$37</c:f>
              <c:numCache>
                <c:formatCode>0.000</c:formatCode>
                <c:ptCount val="20"/>
                <c:pt idx="0">
                  <c:v>0.995</c:v>
                </c:pt>
                <c:pt idx="1">
                  <c:v>0.99</c:v>
                </c:pt>
                <c:pt idx="2">
                  <c:v>0.98499999999999999</c:v>
                </c:pt>
                <c:pt idx="3">
                  <c:v>0.98</c:v>
                </c:pt>
                <c:pt idx="4">
                  <c:v>0.97499999999999998</c:v>
                </c:pt>
                <c:pt idx="5">
                  <c:v>0.97</c:v>
                </c:pt>
                <c:pt idx="6">
                  <c:v>0.96499999999999997</c:v>
                </c:pt>
                <c:pt idx="7">
                  <c:v>0.96</c:v>
                </c:pt>
                <c:pt idx="8">
                  <c:v>0.95499999999999996</c:v>
                </c:pt>
                <c:pt idx="9">
                  <c:v>0.95</c:v>
                </c:pt>
                <c:pt idx="10">
                  <c:v>0.94499999999999995</c:v>
                </c:pt>
                <c:pt idx="11">
                  <c:v>0.94</c:v>
                </c:pt>
                <c:pt idx="12">
                  <c:v>0.93500000000000005</c:v>
                </c:pt>
                <c:pt idx="13">
                  <c:v>0.93</c:v>
                </c:pt>
                <c:pt idx="14">
                  <c:v>0.92500000000000004</c:v>
                </c:pt>
                <c:pt idx="15">
                  <c:v>0.92</c:v>
                </c:pt>
                <c:pt idx="16">
                  <c:v>0.91500000000000004</c:v>
                </c:pt>
                <c:pt idx="17">
                  <c:v>0.91</c:v>
                </c:pt>
                <c:pt idx="18">
                  <c:v>0.90500000000000003</c:v>
                </c:pt>
                <c:pt idx="19">
                  <c:v>0.9</c:v>
                </c:pt>
              </c:numCache>
            </c:numRef>
          </c:xVal>
          <c:yVal>
            <c:numRef>
              <c:f>'portfolio VaR'!$E$18:$E$37</c:f>
              <c:numCache>
                <c:formatCode>General</c:formatCode>
                <c:ptCount val="20"/>
                <c:pt idx="0">
                  <c:v>344.7924751568442</c:v>
                </c:pt>
                <c:pt idx="1">
                  <c:v>233.45945511890204</c:v>
                </c:pt>
                <c:pt idx="2">
                  <c:v>200.51100956188236</c:v>
                </c:pt>
                <c:pt idx="3">
                  <c:v>171.9481642701015</c:v>
                </c:pt>
                <c:pt idx="4">
                  <c:v>157.69614784740108</c:v>
                </c:pt>
                <c:pt idx="5">
                  <c:v>153.14696104983091</c:v>
                </c:pt>
                <c:pt idx="6">
                  <c:v>146.66193961250104</c:v>
                </c:pt>
                <c:pt idx="7">
                  <c:v>141.47415076242862</c:v>
                </c:pt>
                <c:pt idx="8">
                  <c:v>139.73609170855076</c:v>
                </c:pt>
                <c:pt idx="9">
                  <c:v>135.29946170181373</c:v>
                </c:pt>
                <c:pt idx="10">
                  <c:v>131.33808083934707</c:v>
                </c:pt>
                <c:pt idx="11">
                  <c:v>127.72462224428358</c:v>
                </c:pt>
                <c:pt idx="12">
                  <c:v>116.76755676264372</c:v>
                </c:pt>
                <c:pt idx="13">
                  <c:v>114.00964365843055</c:v>
                </c:pt>
                <c:pt idx="14">
                  <c:v>110.59759742088006</c:v>
                </c:pt>
                <c:pt idx="15">
                  <c:v>107.60585551853886</c:v>
                </c:pt>
                <c:pt idx="16">
                  <c:v>103.76533582201503</c:v>
                </c:pt>
                <c:pt idx="17">
                  <c:v>103.35406217741819</c:v>
                </c:pt>
                <c:pt idx="18">
                  <c:v>100.53788951484802</c:v>
                </c:pt>
                <c:pt idx="19">
                  <c:v>99.209389330715396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DA7-4FD6-AFEC-7A1A637582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7473712"/>
        <c:axId val="807475632"/>
      </c:scatterChart>
      <c:valAx>
        <c:axId val="807473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7475632"/>
        <c:crosses val="autoZero"/>
        <c:crossBetween val="midCat"/>
      </c:valAx>
      <c:valAx>
        <c:axId val="80747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74737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VaR</a:t>
            </a:r>
            <a:r>
              <a:rPr lang="en-US" baseline="0"/>
              <a:t> vs 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'portfolio VaR'!$B$17</c:f>
              <c:strCache>
                <c:ptCount val="1"/>
                <c:pt idx="0">
                  <c:v>VaR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'portfolio VaR'!$A$18:$A$37</c:f>
              <c:numCache>
                <c:formatCode>0.000</c:formatCode>
                <c:ptCount val="20"/>
                <c:pt idx="0">
                  <c:v>0.995</c:v>
                </c:pt>
                <c:pt idx="1">
                  <c:v>0.99</c:v>
                </c:pt>
                <c:pt idx="2">
                  <c:v>0.98499999999999999</c:v>
                </c:pt>
                <c:pt idx="3">
                  <c:v>0.98</c:v>
                </c:pt>
                <c:pt idx="4">
                  <c:v>0.97499999999999998</c:v>
                </c:pt>
                <c:pt idx="5">
                  <c:v>0.97</c:v>
                </c:pt>
                <c:pt idx="6">
                  <c:v>0.96499999999999997</c:v>
                </c:pt>
                <c:pt idx="7">
                  <c:v>0.96</c:v>
                </c:pt>
                <c:pt idx="8">
                  <c:v>0.95499999999999996</c:v>
                </c:pt>
                <c:pt idx="9">
                  <c:v>0.95</c:v>
                </c:pt>
                <c:pt idx="10">
                  <c:v>0.94499999999999995</c:v>
                </c:pt>
                <c:pt idx="11">
                  <c:v>0.94</c:v>
                </c:pt>
                <c:pt idx="12">
                  <c:v>0.93500000000000005</c:v>
                </c:pt>
                <c:pt idx="13">
                  <c:v>0.93</c:v>
                </c:pt>
                <c:pt idx="14">
                  <c:v>0.92500000000000004</c:v>
                </c:pt>
                <c:pt idx="15">
                  <c:v>0.92</c:v>
                </c:pt>
                <c:pt idx="16">
                  <c:v>0.91500000000000004</c:v>
                </c:pt>
                <c:pt idx="17">
                  <c:v>0.91</c:v>
                </c:pt>
                <c:pt idx="18">
                  <c:v>0.90500000000000003</c:v>
                </c:pt>
                <c:pt idx="19">
                  <c:v>0.9</c:v>
                </c:pt>
              </c:numCache>
            </c:numRef>
          </c:xVal>
          <c:yVal>
            <c:numRef>
              <c:f>'portfolio VaR'!$B$18:$B$37</c:f>
              <c:numCache>
                <c:formatCode>General</c:formatCode>
                <c:ptCount val="20"/>
                <c:pt idx="0">
                  <c:v>309.75361944682629</c:v>
                </c:pt>
                <c:pt idx="1">
                  <c:v>206.64312010883174</c:v>
                </c:pt>
                <c:pt idx="2">
                  <c:v>177.45535565582981</c:v>
                </c:pt>
                <c:pt idx="3">
                  <c:v>151.17828759716826</c:v>
                </c:pt>
                <c:pt idx="4">
                  <c:v>138.50776488581644</c:v>
                </c:pt>
                <c:pt idx="5">
                  <c:v>135.13820641315397</c:v>
                </c:pt>
                <c:pt idx="6">
                  <c:v>129.57751497816523</c:v>
                </c:pt>
                <c:pt idx="7">
                  <c:v>125.13970340168352</c:v>
                </c:pt>
                <c:pt idx="8">
                  <c:v>124.02616798974069</c:v>
                </c:pt>
                <c:pt idx="9">
                  <c:v>120.12015338336914</c:v>
                </c:pt>
                <c:pt idx="10">
                  <c:v>116.61687989064571</c:v>
                </c:pt>
                <c:pt idx="11">
                  <c:v>113.40412810999857</c:v>
                </c:pt>
                <c:pt idx="12">
                  <c:v>102.8013843964917</c:v>
                </c:pt>
                <c:pt idx="13">
                  <c:v>100.35965791660082</c:v>
                </c:pt>
                <c:pt idx="14">
                  <c:v>97.231982785212864</c:v>
                </c:pt>
                <c:pt idx="15">
                  <c:v>94.497731649086276</c:v>
                </c:pt>
                <c:pt idx="16">
                  <c:v>90.89174112110544</c:v>
                </c:pt>
                <c:pt idx="17">
                  <c:v>90.695192260644689</c:v>
                </c:pt>
                <c:pt idx="18">
                  <c:v>88.076516441058715</c:v>
                </c:pt>
                <c:pt idx="19">
                  <c:v>86.930411683347856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C37-4668-935C-E8512C5C4277}"/>
            </c:ext>
          </c:extLst>
        </c:ser>
        <c:ser>
          <c:idx val="1"/>
          <c:order val="1"/>
          <c:tx>
            <c:strRef>
              <c:f>'portfolio VaR'!$F$17</c:f>
              <c:strCache>
                <c:ptCount val="1"/>
                <c:pt idx="0">
                  <c:v>ES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'portfolio VaR'!$A$18:$A$37</c:f>
              <c:numCache>
                <c:formatCode>0.000</c:formatCode>
                <c:ptCount val="20"/>
                <c:pt idx="0">
                  <c:v>0.995</c:v>
                </c:pt>
                <c:pt idx="1">
                  <c:v>0.99</c:v>
                </c:pt>
                <c:pt idx="2">
                  <c:v>0.98499999999999999</c:v>
                </c:pt>
                <c:pt idx="3">
                  <c:v>0.98</c:v>
                </c:pt>
                <c:pt idx="4">
                  <c:v>0.97499999999999998</c:v>
                </c:pt>
                <c:pt idx="5">
                  <c:v>0.97</c:v>
                </c:pt>
                <c:pt idx="6">
                  <c:v>0.96499999999999997</c:v>
                </c:pt>
                <c:pt idx="7">
                  <c:v>0.96</c:v>
                </c:pt>
                <c:pt idx="8">
                  <c:v>0.95499999999999996</c:v>
                </c:pt>
                <c:pt idx="9">
                  <c:v>0.95</c:v>
                </c:pt>
                <c:pt idx="10">
                  <c:v>0.94499999999999995</c:v>
                </c:pt>
                <c:pt idx="11">
                  <c:v>0.94</c:v>
                </c:pt>
                <c:pt idx="12">
                  <c:v>0.93500000000000005</c:v>
                </c:pt>
                <c:pt idx="13">
                  <c:v>0.93</c:v>
                </c:pt>
                <c:pt idx="14">
                  <c:v>0.92500000000000004</c:v>
                </c:pt>
                <c:pt idx="15">
                  <c:v>0.92</c:v>
                </c:pt>
                <c:pt idx="16">
                  <c:v>0.91500000000000004</c:v>
                </c:pt>
                <c:pt idx="17">
                  <c:v>0.91</c:v>
                </c:pt>
                <c:pt idx="18">
                  <c:v>0.90500000000000003</c:v>
                </c:pt>
                <c:pt idx="19">
                  <c:v>0.9</c:v>
                </c:pt>
              </c:numCache>
            </c:numRef>
          </c:xVal>
          <c:yVal>
            <c:numRef>
              <c:f>'portfolio VaR'!$F$18:$F$37</c:f>
              <c:numCache>
                <c:formatCode>General</c:formatCode>
                <c:ptCount val="20"/>
                <c:pt idx="0">
                  <c:v>476.00823919977847</c:v>
                </c:pt>
                <c:pt idx="1">
                  <c:v>355.49649931838212</c:v>
                </c:pt>
                <c:pt idx="2">
                  <c:v>283.7809388069748</c:v>
                </c:pt>
                <c:pt idx="3">
                  <c:v>257.72872209995978</c:v>
                </c:pt>
                <c:pt idx="4">
                  <c:v>229.24404307228892</c:v>
                </c:pt>
                <c:pt idx="5">
                  <c:v>216.06082729868533</c:v>
                </c:pt>
                <c:pt idx="6">
                  <c:v>201.26486091021241</c:v>
                </c:pt>
                <c:pt idx="7">
                  <c:v>193.35742645647539</c:v>
                </c:pt>
                <c:pt idx="8">
                  <c:v>186.76904128691828</c:v>
                </c:pt>
                <c:pt idx="9">
                  <c:v>178.68656053230475</c:v>
                </c:pt>
                <c:pt idx="10">
                  <c:v>174.08547033071676</c:v>
                </c:pt>
                <c:pt idx="11">
                  <c:v>168.04449909108018</c:v>
                </c:pt>
                <c:pt idx="12">
                  <c:v>163.89790582612642</c:v>
                </c:pt>
                <c:pt idx="13">
                  <c:v>158.38334484598005</c:v>
                </c:pt>
                <c:pt idx="14">
                  <c:v>155.05963873671928</c:v>
                </c:pt>
                <c:pt idx="15">
                  <c:v>151.96272943125152</c:v>
                </c:pt>
                <c:pt idx="16">
                  <c:v>147.61284943696251</c:v>
                </c:pt>
                <c:pt idx="17">
                  <c:v>144.97381734867847</c:v>
                </c:pt>
                <c:pt idx="18">
                  <c:v>141.37205724455907</c:v>
                </c:pt>
                <c:pt idx="19">
                  <c:v>139.12363359896972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C37-4668-935C-E8512C5C42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7964304"/>
        <c:axId val="817969104"/>
      </c:scatterChart>
      <c:valAx>
        <c:axId val="81796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7969104"/>
        <c:crosses val="autoZero"/>
        <c:crossBetween val="midCat"/>
      </c:valAx>
      <c:valAx>
        <c:axId val="817969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79643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VaR vs N VaR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'Normal VaR'!$B$15</c:f>
              <c:strCache>
                <c:ptCount val="1"/>
                <c:pt idx="0">
                  <c:v>VaR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'Normal VaR'!$A$16:$A$35</c:f>
              <c:numCache>
                <c:formatCode>0.000</c:formatCode>
                <c:ptCount val="20"/>
                <c:pt idx="0">
                  <c:v>0.995</c:v>
                </c:pt>
                <c:pt idx="1">
                  <c:v>0.99</c:v>
                </c:pt>
                <c:pt idx="2">
                  <c:v>0.98499999999999999</c:v>
                </c:pt>
                <c:pt idx="3">
                  <c:v>0.98</c:v>
                </c:pt>
                <c:pt idx="4">
                  <c:v>0.97499999999999998</c:v>
                </c:pt>
                <c:pt idx="5">
                  <c:v>0.97</c:v>
                </c:pt>
                <c:pt idx="6">
                  <c:v>0.96499999999999997</c:v>
                </c:pt>
                <c:pt idx="7">
                  <c:v>0.96</c:v>
                </c:pt>
                <c:pt idx="8">
                  <c:v>0.95499999999999996</c:v>
                </c:pt>
                <c:pt idx="9">
                  <c:v>0.95</c:v>
                </c:pt>
                <c:pt idx="10">
                  <c:v>0.94499999999999995</c:v>
                </c:pt>
                <c:pt idx="11">
                  <c:v>0.94</c:v>
                </c:pt>
                <c:pt idx="12">
                  <c:v>0.93500000000000005</c:v>
                </c:pt>
                <c:pt idx="13">
                  <c:v>0.93</c:v>
                </c:pt>
                <c:pt idx="14">
                  <c:v>0.92500000000000004</c:v>
                </c:pt>
                <c:pt idx="15">
                  <c:v>0.92</c:v>
                </c:pt>
                <c:pt idx="16">
                  <c:v>0.91500000000000004</c:v>
                </c:pt>
                <c:pt idx="17">
                  <c:v>0.91</c:v>
                </c:pt>
                <c:pt idx="18">
                  <c:v>0.90500000000000003</c:v>
                </c:pt>
                <c:pt idx="19">
                  <c:v>0.9</c:v>
                </c:pt>
              </c:numCache>
            </c:numRef>
          </c:xVal>
          <c:yVal>
            <c:numRef>
              <c:f>'Normal VaR'!$B$16:$B$35</c:f>
              <c:numCache>
                <c:formatCode>General</c:formatCode>
                <c:ptCount val="20"/>
                <c:pt idx="0">
                  <c:v>309.25914720092391</c:v>
                </c:pt>
                <c:pt idx="1">
                  <c:v>206.52750830242215</c:v>
                </c:pt>
                <c:pt idx="2">
                  <c:v>177.44410044835701</c:v>
                </c:pt>
                <c:pt idx="3">
                  <c:v>151.03964786147776</c:v>
                </c:pt>
                <c:pt idx="4">
                  <c:v>138.46752699056213</c:v>
                </c:pt>
                <c:pt idx="5">
                  <c:v>135.0531107689917</c:v>
                </c:pt>
                <c:pt idx="6">
                  <c:v>129.46804204779204</c:v>
                </c:pt>
                <c:pt idx="7">
                  <c:v>125.07899714258104</c:v>
                </c:pt>
                <c:pt idx="8">
                  <c:v>124.02395520069267</c:v>
                </c:pt>
                <c:pt idx="9">
                  <c:v>120.10745744924998</c:v>
                </c:pt>
                <c:pt idx="10">
                  <c:v>116.5275624803942</c:v>
                </c:pt>
                <c:pt idx="11">
                  <c:v>112.72415798612622</c:v>
                </c:pt>
                <c:pt idx="12">
                  <c:v>102.70678447655867</c:v>
                </c:pt>
                <c:pt idx="13">
                  <c:v>100.29388037590459</c:v>
                </c:pt>
                <c:pt idx="14">
                  <c:v>97.158230347461839</c:v>
                </c:pt>
                <c:pt idx="15">
                  <c:v>94.384289772582804</c:v>
                </c:pt>
                <c:pt idx="16">
                  <c:v>90.890738988152847</c:v>
                </c:pt>
                <c:pt idx="17">
                  <c:v>90.674696504993562</c:v>
                </c:pt>
                <c:pt idx="18">
                  <c:v>88.044720949408074</c:v>
                </c:pt>
                <c:pt idx="19">
                  <c:v>86.915304422242301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2F-4AE8-9F6F-9D32C4BF1FB4}"/>
            </c:ext>
          </c:extLst>
        </c:ser>
        <c:ser>
          <c:idx val="1"/>
          <c:order val="1"/>
          <c:tx>
            <c:strRef>
              <c:f>'Normal VaR'!$G$15</c:f>
              <c:strCache>
                <c:ptCount val="1"/>
                <c:pt idx="0">
                  <c:v>Normal VaR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'Normal VaR'!$A$16:$A$35</c:f>
              <c:numCache>
                <c:formatCode>0.000</c:formatCode>
                <c:ptCount val="20"/>
                <c:pt idx="0">
                  <c:v>0.995</c:v>
                </c:pt>
                <c:pt idx="1">
                  <c:v>0.99</c:v>
                </c:pt>
                <c:pt idx="2">
                  <c:v>0.98499999999999999</c:v>
                </c:pt>
                <c:pt idx="3">
                  <c:v>0.98</c:v>
                </c:pt>
                <c:pt idx="4">
                  <c:v>0.97499999999999998</c:v>
                </c:pt>
                <c:pt idx="5">
                  <c:v>0.97</c:v>
                </c:pt>
                <c:pt idx="6">
                  <c:v>0.96499999999999997</c:v>
                </c:pt>
                <c:pt idx="7">
                  <c:v>0.96</c:v>
                </c:pt>
                <c:pt idx="8">
                  <c:v>0.95499999999999996</c:v>
                </c:pt>
                <c:pt idx="9">
                  <c:v>0.95</c:v>
                </c:pt>
                <c:pt idx="10">
                  <c:v>0.94499999999999995</c:v>
                </c:pt>
                <c:pt idx="11">
                  <c:v>0.94</c:v>
                </c:pt>
                <c:pt idx="12">
                  <c:v>0.93500000000000005</c:v>
                </c:pt>
                <c:pt idx="13">
                  <c:v>0.93</c:v>
                </c:pt>
                <c:pt idx="14">
                  <c:v>0.92500000000000004</c:v>
                </c:pt>
                <c:pt idx="15">
                  <c:v>0.92</c:v>
                </c:pt>
                <c:pt idx="16">
                  <c:v>0.91500000000000004</c:v>
                </c:pt>
                <c:pt idx="17">
                  <c:v>0.91</c:v>
                </c:pt>
                <c:pt idx="18">
                  <c:v>0.90500000000000003</c:v>
                </c:pt>
                <c:pt idx="19">
                  <c:v>0.9</c:v>
                </c:pt>
              </c:numCache>
            </c:numRef>
          </c:xVal>
          <c:yVal>
            <c:numRef>
              <c:f>'Normal VaR'!$G$16:$G$35</c:f>
              <c:numCache>
                <c:formatCode>General</c:formatCode>
                <c:ptCount val="20"/>
                <c:pt idx="0">
                  <c:v>197.71663478770159</c:v>
                </c:pt>
                <c:pt idx="1">
                  <c:v>177.57806931155409</c:v>
                </c:pt>
                <c:pt idx="2">
                  <c:v>164.96469832947849</c:v>
                </c:pt>
                <c:pt idx="3">
                  <c:v>155.57341716502981</c:v>
                </c:pt>
                <c:pt idx="4">
                  <c:v>148.00293835825465</c:v>
                </c:pt>
                <c:pt idx="5">
                  <c:v>141.61217086978453</c:v>
                </c:pt>
                <c:pt idx="6">
                  <c:v>136.05182313800077</c:v>
                </c:pt>
                <c:pt idx="7">
                  <c:v>131.10966911665193</c:v>
                </c:pt>
                <c:pt idx="8">
                  <c:v>126.64669854661469</c:v>
                </c:pt>
                <c:pt idx="9">
                  <c:v>122.56669414150858</c:v>
                </c:pt>
                <c:pt idx="10">
                  <c:v>118.80018023693302</c:v>
                </c:pt>
                <c:pt idx="11">
                  <c:v>115.29528066097785</c:v>
                </c:pt>
                <c:pt idx="12">
                  <c:v>112.01219127188172</c:v>
                </c:pt>
                <c:pt idx="13">
                  <c:v>108.91967351293053</c:v>
                </c:pt>
                <c:pt idx="14">
                  <c:v>105.99274035775287</c:v>
                </c:pt>
                <c:pt idx="15">
                  <c:v>103.21107773913967</c:v>
                </c:pt>
                <c:pt idx="16">
                  <c:v>100.55793692968695</c:v>
                </c:pt>
                <c:pt idx="17">
                  <c:v>98.019338277499017</c:v>
                </c:pt>
                <c:pt idx="18">
                  <c:v>95.583486548679332</c:v>
                </c:pt>
                <c:pt idx="19">
                  <c:v>93.240333595601541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42F-4AE8-9F6F-9D32C4BF1F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6429248"/>
        <c:axId val="806430208"/>
      </c:scatterChart>
      <c:valAx>
        <c:axId val="806429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6430208"/>
        <c:crosses val="autoZero"/>
        <c:crossBetween val="midCat"/>
      </c:valAx>
      <c:valAx>
        <c:axId val="806430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64292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ES vs N 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'Normal VaR'!$F$15</c:f>
              <c:strCache>
                <c:ptCount val="1"/>
                <c:pt idx="0">
                  <c:v>ES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'Normal VaR'!$A$16:$A$35</c:f>
              <c:numCache>
                <c:formatCode>0.000</c:formatCode>
                <c:ptCount val="20"/>
                <c:pt idx="0">
                  <c:v>0.995</c:v>
                </c:pt>
                <c:pt idx="1">
                  <c:v>0.99</c:v>
                </c:pt>
                <c:pt idx="2">
                  <c:v>0.98499999999999999</c:v>
                </c:pt>
                <c:pt idx="3">
                  <c:v>0.98</c:v>
                </c:pt>
                <c:pt idx="4">
                  <c:v>0.97499999999999998</c:v>
                </c:pt>
                <c:pt idx="5">
                  <c:v>0.97</c:v>
                </c:pt>
                <c:pt idx="6">
                  <c:v>0.96499999999999997</c:v>
                </c:pt>
                <c:pt idx="7">
                  <c:v>0.96</c:v>
                </c:pt>
                <c:pt idx="8">
                  <c:v>0.95499999999999996</c:v>
                </c:pt>
                <c:pt idx="9">
                  <c:v>0.95</c:v>
                </c:pt>
                <c:pt idx="10">
                  <c:v>0.94499999999999995</c:v>
                </c:pt>
                <c:pt idx="11">
                  <c:v>0.94</c:v>
                </c:pt>
                <c:pt idx="12">
                  <c:v>0.93500000000000005</c:v>
                </c:pt>
                <c:pt idx="13">
                  <c:v>0.93</c:v>
                </c:pt>
                <c:pt idx="14">
                  <c:v>0.92500000000000004</c:v>
                </c:pt>
                <c:pt idx="15">
                  <c:v>0.92</c:v>
                </c:pt>
                <c:pt idx="16">
                  <c:v>0.91500000000000004</c:v>
                </c:pt>
                <c:pt idx="17">
                  <c:v>0.91</c:v>
                </c:pt>
                <c:pt idx="18">
                  <c:v>0.90500000000000003</c:v>
                </c:pt>
                <c:pt idx="19">
                  <c:v>0.9</c:v>
                </c:pt>
              </c:numCache>
            </c:numRef>
          </c:xVal>
          <c:yVal>
            <c:numRef>
              <c:f>'Normal VaR'!$F$16:$F$35</c:f>
              <c:numCache>
                <c:formatCode>General</c:formatCode>
                <c:ptCount val="20"/>
                <c:pt idx="0">
                  <c:v>476.00823919977847</c:v>
                </c:pt>
                <c:pt idx="1">
                  <c:v>355.49649931838212</c:v>
                </c:pt>
                <c:pt idx="2">
                  <c:v>283.7809388069748</c:v>
                </c:pt>
                <c:pt idx="3">
                  <c:v>257.72872209995978</c:v>
                </c:pt>
                <c:pt idx="4">
                  <c:v>229.24404307228892</c:v>
                </c:pt>
                <c:pt idx="5">
                  <c:v>216.06082729868533</c:v>
                </c:pt>
                <c:pt idx="6">
                  <c:v>201.26486091021241</c:v>
                </c:pt>
                <c:pt idx="7">
                  <c:v>193.35742645647539</c:v>
                </c:pt>
                <c:pt idx="8">
                  <c:v>186.76904128691828</c:v>
                </c:pt>
                <c:pt idx="9">
                  <c:v>178.68656053230475</c:v>
                </c:pt>
                <c:pt idx="10">
                  <c:v>174.08547033071676</c:v>
                </c:pt>
                <c:pt idx="11">
                  <c:v>168.04449909108018</c:v>
                </c:pt>
                <c:pt idx="12">
                  <c:v>163.89790582612642</c:v>
                </c:pt>
                <c:pt idx="13">
                  <c:v>158.38334484598005</c:v>
                </c:pt>
                <c:pt idx="14">
                  <c:v>155.05963873671928</c:v>
                </c:pt>
                <c:pt idx="15">
                  <c:v>151.96272943125152</c:v>
                </c:pt>
                <c:pt idx="16">
                  <c:v>147.61284943696251</c:v>
                </c:pt>
                <c:pt idx="17">
                  <c:v>144.97381734867847</c:v>
                </c:pt>
                <c:pt idx="18">
                  <c:v>141.37205724455907</c:v>
                </c:pt>
                <c:pt idx="19">
                  <c:v>139.12363359896972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9C-46AD-A9B7-84E6F078D9AD}"/>
            </c:ext>
          </c:extLst>
        </c:ser>
        <c:ser>
          <c:idx val="1"/>
          <c:order val="1"/>
          <c:tx>
            <c:strRef>
              <c:f>'Normal VaR'!$H$15</c:f>
              <c:strCache>
                <c:ptCount val="1"/>
                <c:pt idx="0">
                  <c:v>Normal ES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'Normal VaR'!$A$16:$A$35</c:f>
              <c:numCache>
                <c:formatCode>0.000</c:formatCode>
                <c:ptCount val="20"/>
                <c:pt idx="0">
                  <c:v>0.995</c:v>
                </c:pt>
                <c:pt idx="1">
                  <c:v>0.99</c:v>
                </c:pt>
                <c:pt idx="2">
                  <c:v>0.98499999999999999</c:v>
                </c:pt>
                <c:pt idx="3">
                  <c:v>0.98</c:v>
                </c:pt>
                <c:pt idx="4">
                  <c:v>0.97499999999999998</c:v>
                </c:pt>
                <c:pt idx="5">
                  <c:v>0.97</c:v>
                </c:pt>
                <c:pt idx="6">
                  <c:v>0.96499999999999997</c:v>
                </c:pt>
                <c:pt idx="7">
                  <c:v>0.96</c:v>
                </c:pt>
                <c:pt idx="8">
                  <c:v>0.95499999999999996</c:v>
                </c:pt>
                <c:pt idx="9">
                  <c:v>0.95</c:v>
                </c:pt>
                <c:pt idx="10">
                  <c:v>0.94499999999999995</c:v>
                </c:pt>
                <c:pt idx="11">
                  <c:v>0.94</c:v>
                </c:pt>
                <c:pt idx="12">
                  <c:v>0.93500000000000005</c:v>
                </c:pt>
                <c:pt idx="13">
                  <c:v>0.93</c:v>
                </c:pt>
                <c:pt idx="14">
                  <c:v>0.92500000000000004</c:v>
                </c:pt>
                <c:pt idx="15">
                  <c:v>0.92</c:v>
                </c:pt>
                <c:pt idx="16">
                  <c:v>0.91500000000000004</c:v>
                </c:pt>
                <c:pt idx="17">
                  <c:v>0.91</c:v>
                </c:pt>
                <c:pt idx="18">
                  <c:v>0.90500000000000003</c:v>
                </c:pt>
                <c:pt idx="19">
                  <c:v>0.9</c:v>
                </c:pt>
              </c:numCache>
            </c:numRef>
          </c:xVal>
          <c:yVal>
            <c:numRef>
              <c:f>'Normal VaR'!$H$16:$H$35</c:f>
              <c:numCache>
                <c:formatCode>General</c:formatCode>
                <c:ptCount val="20"/>
                <c:pt idx="0">
                  <c:v>223.23432270067775</c:v>
                </c:pt>
                <c:pt idx="1">
                  <c:v>204.93193735769245</c:v>
                </c:pt>
                <c:pt idx="2">
                  <c:v>193.58901897721731</c:v>
                </c:pt>
                <c:pt idx="3">
                  <c:v>185.21102622323085</c:v>
                </c:pt>
                <c:pt idx="4">
                  <c:v>178.50272979572529</c:v>
                </c:pt>
                <c:pt idx="5">
                  <c:v>172.87338036341518</c:v>
                </c:pt>
                <c:pt idx="6">
                  <c:v>168.00191042304451</c:v>
                </c:pt>
                <c:pt idx="7">
                  <c:v>163.69365224382184</c:v>
                </c:pt>
                <c:pt idx="8">
                  <c:v>159.82133118360505</c:v>
                </c:pt>
                <c:pt idx="9">
                  <c:v>156.29699817266953</c:v>
                </c:pt>
                <c:pt idx="10">
                  <c:v>153.05724315437516</c:v>
                </c:pt>
                <c:pt idx="11">
                  <c:v>150.05478461475661</c:v>
                </c:pt>
                <c:pt idx="12">
                  <c:v>147.25339069878189</c:v>
                </c:pt>
                <c:pt idx="13">
                  <c:v>144.62466094805663</c:v>
                </c:pt>
                <c:pt idx="14">
                  <c:v>142.14590464394564</c:v>
                </c:pt>
                <c:pt idx="15">
                  <c:v>139.79869489287307</c:v>
                </c:pt>
                <c:pt idx="16">
                  <c:v>137.56785501447453</c:v>
                </c:pt>
                <c:pt idx="17">
                  <c:v>135.44073048798759</c:v>
                </c:pt>
                <c:pt idx="18">
                  <c:v>133.40665481575587</c:v>
                </c:pt>
                <c:pt idx="19">
                  <c:v>131.4565502927376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79C-46AD-A9B7-84E6F078D9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6149904"/>
        <c:axId val="796155184"/>
      </c:scatterChart>
      <c:valAx>
        <c:axId val="796149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6155184"/>
        <c:crosses val="autoZero"/>
        <c:crossBetween val="midCat"/>
      </c:valAx>
      <c:valAx>
        <c:axId val="796155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61499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VaR vs t VaR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 VaR'!$B$15</c:f>
              <c:strCache>
                <c:ptCount val="1"/>
                <c:pt idx="0">
                  <c:v>VaR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 VaR'!$A$16:$A$35</c:f>
              <c:numCache>
                <c:formatCode>0.000</c:formatCode>
                <c:ptCount val="20"/>
                <c:pt idx="0">
                  <c:v>0.995</c:v>
                </c:pt>
                <c:pt idx="1">
                  <c:v>0.99</c:v>
                </c:pt>
                <c:pt idx="2">
                  <c:v>0.98499999999999999</c:v>
                </c:pt>
                <c:pt idx="3">
                  <c:v>0.98</c:v>
                </c:pt>
                <c:pt idx="4">
                  <c:v>0.97499999999999998</c:v>
                </c:pt>
                <c:pt idx="5">
                  <c:v>0.97</c:v>
                </c:pt>
                <c:pt idx="6">
                  <c:v>0.96499999999999997</c:v>
                </c:pt>
                <c:pt idx="7">
                  <c:v>0.96</c:v>
                </c:pt>
                <c:pt idx="8">
                  <c:v>0.95499999999999996</c:v>
                </c:pt>
                <c:pt idx="9">
                  <c:v>0.95</c:v>
                </c:pt>
                <c:pt idx="10">
                  <c:v>0.94499999999999995</c:v>
                </c:pt>
                <c:pt idx="11">
                  <c:v>0.94</c:v>
                </c:pt>
                <c:pt idx="12">
                  <c:v>0.93500000000000005</c:v>
                </c:pt>
                <c:pt idx="13">
                  <c:v>0.93</c:v>
                </c:pt>
                <c:pt idx="14">
                  <c:v>0.92500000000000004</c:v>
                </c:pt>
                <c:pt idx="15">
                  <c:v>0.92</c:v>
                </c:pt>
                <c:pt idx="16">
                  <c:v>0.91500000000000004</c:v>
                </c:pt>
                <c:pt idx="17">
                  <c:v>0.91</c:v>
                </c:pt>
                <c:pt idx="18">
                  <c:v>0.90500000000000003</c:v>
                </c:pt>
                <c:pt idx="19">
                  <c:v>0.9</c:v>
                </c:pt>
              </c:numCache>
            </c:numRef>
          </c:xVal>
          <c:yVal>
            <c:numRef>
              <c:f>'t VaR'!$B$16:$B$35</c:f>
              <c:numCache>
                <c:formatCode>General</c:formatCode>
                <c:ptCount val="20"/>
                <c:pt idx="0">
                  <c:v>309.25914720092391</c:v>
                </c:pt>
                <c:pt idx="1">
                  <c:v>206.52750830242215</c:v>
                </c:pt>
                <c:pt idx="2">
                  <c:v>177.44410044835701</c:v>
                </c:pt>
                <c:pt idx="3">
                  <c:v>151.03964786147776</c:v>
                </c:pt>
                <c:pt idx="4">
                  <c:v>138.46752699056213</c:v>
                </c:pt>
                <c:pt idx="5">
                  <c:v>135.0531107689917</c:v>
                </c:pt>
                <c:pt idx="6">
                  <c:v>129.46804204779204</c:v>
                </c:pt>
                <c:pt idx="7">
                  <c:v>125.07899714258104</c:v>
                </c:pt>
                <c:pt idx="8">
                  <c:v>124.02395520069267</c:v>
                </c:pt>
                <c:pt idx="9">
                  <c:v>120.10745744924998</c:v>
                </c:pt>
                <c:pt idx="10">
                  <c:v>116.5275624803942</c:v>
                </c:pt>
                <c:pt idx="11">
                  <c:v>112.72415798612622</c:v>
                </c:pt>
                <c:pt idx="12">
                  <c:v>102.70678447655867</c:v>
                </c:pt>
                <c:pt idx="13">
                  <c:v>100.29388037590459</c:v>
                </c:pt>
                <c:pt idx="14">
                  <c:v>97.158230347461839</c:v>
                </c:pt>
                <c:pt idx="15">
                  <c:v>94.384289772582804</c:v>
                </c:pt>
                <c:pt idx="16">
                  <c:v>90.890738988152847</c:v>
                </c:pt>
                <c:pt idx="17">
                  <c:v>90.674696504993562</c:v>
                </c:pt>
                <c:pt idx="18">
                  <c:v>88.044720949408074</c:v>
                </c:pt>
                <c:pt idx="19">
                  <c:v>86.915304422242301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81-4ADE-8338-6CD4FB6A6954}"/>
            </c:ext>
          </c:extLst>
        </c:ser>
        <c:ser>
          <c:idx val="1"/>
          <c:order val="1"/>
          <c:tx>
            <c:strRef>
              <c:f>'t VaR'!$H$15</c:f>
              <c:strCache>
                <c:ptCount val="1"/>
                <c:pt idx="0">
                  <c:v>t VaR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't VaR'!$A$16:$A$35</c:f>
              <c:numCache>
                <c:formatCode>0.000</c:formatCode>
                <c:ptCount val="20"/>
                <c:pt idx="0">
                  <c:v>0.995</c:v>
                </c:pt>
                <c:pt idx="1">
                  <c:v>0.99</c:v>
                </c:pt>
                <c:pt idx="2">
                  <c:v>0.98499999999999999</c:v>
                </c:pt>
                <c:pt idx="3">
                  <c:v>0.98</c:v>
                </c:pt>
                <c:pt idx="4">
                  <c:v>0.97499999999999998</c:v>
                </c:pt>
                <c:pt idx="5">
                  <c:v>0.97</c:v>
                </c:pt>
                <c:pt idx="6">
                  <c:v>0.96499999999999997</c:v>
                </c:pt>
                <c:pt idx="7">
                  <c:v>0.96</c:v>
                </c:pt>
                <c:pt idx="8">
                  <c:v>0.95499999999999996</c:v>
                </c:pt>
                <c:pt idx="9">
                  <c:v>0.95</c:v>
                </c:pt>
                <c:pt idx="10">
                  <c:v>0.94499999999999995</c:v>
                </c:pt>
                <c:pt idx="11">
                  <c:v>0.94</c:v>
                </c:pt>
                <c:pt idx="12">
                  <c:v>0.93500000000000005</c:v>
                </c:pt>
                <c:pt idx="13">
                  <c:v>0.93</c:v>
                </c:pt>
                <c:pt idx="14">
                  <c:v>0.92500000000000004</c:v>
                </c:pt>
                <c:pt idx="15">
                  <c:v>0.92</c:v>
                </c:pt>
                <c:pt idx="16">
                  <c:v>0.91500000000000004</c:v>
                </c:pt>
                <c:pt idx="17">
                  <c:v>0.91</c:v>
                </c:pt>
                <c:pt idx="18">
                  <c:v>0.90500000000000003</c:v>
                </c:pt>
                <c:pt idx="19">
                  <c:v>0.9</c:v>
                </c:pt>
              </c:numCache>
            </c:numRef>
          </c:xVal>
          <c:yVal>
            <c:numRef>
              <c:f>'t VaR'!$H$16:$H$35</c:f>
              <c:numCache>
                <c:formatCode>General</c:formatCode>
                <c:ptCount val="20"/>
                <c:pt idx="0">
                  <c:v>247.07443633860353</c:v>
                </c:pt>
                <c:pt idx="1">
                  <c:v>204.50088603085274</c:v>
                </c:pt>
                <c:pt idx="2">
                  <c:v>181.39886586868744</c:v>
                </c:pt>
                <c:pt idx="3">
                  <c:v>165.67870637416553</c:v>
                </c:pt>
                <c:pt idx="4">
                  <c:v>153.81508963748041</c:v>
                </c:pt>
                <c:pt idx="5">
                  <c:v>144.30787560585077</c:v>
                </c:pt>
                <c:pt idx="6">
                  <c:v>136.38340378300285</c:v>
                </c:pt>
                <c:pt idx="7">
                  <c:v>129.59205458384727</c:v>
                </c:pt>
                <c:pt idx="8">
                  <c:v>123.65014883194615</c:v>
                </c:pt>
                <c:pt idx="9">
                  <c:v>118.3675903393584</c:v>
                </c:pt>
                <c:pt idx="10">
                  <c:v>113.61097553471528</c:v>
                </c:pt>
                <c:pt idx="11">
                  <c:v>109.28320102454076</c:v>
                </c:pt>
                <c:pt idx="12">
                  <c:v>105.3114568469644</c:v>
                </c:pt>
                <c:pt idx="13">
                  <c:v>101.63978942544237</c:v>
                </c:pt>
                <c:pt idx="14">
                  <c:v>98.224298899454794</c:v>
                </c:pt>
                <c:pt idx="15">
                  <c:v>95.029927446825525</c:v>
                </c:pt>
                <c:pt idx="16">
                  <c:v>92.02824680448478</c:v>
                </c:pt>
                <c:pt idx="17">
                  <c:v>89.195894636795103</c:v>
                </c:pt>
                <c:pt idx="18">
                  <c:v>86.51344458451436</c:v>
                </c:pt>
                <c:pt idx="19">
                  <c:v>83.964573578948048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B81-4ADE-8338-6CD4FB6A69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2681808"/>
        <c:axId val="862676528"/>
      </c:scatterChart>
      <c:valAx>
        <c:axId val="862681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2676528"/>
        <c:crosses val="autoZero"/>
        <c:crossBetween val="midCat"/>
      </c:valAx>
      <c:valAx>
        <c:axId val="86267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2681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</cx:chartData>
  <cx:chart>
    <cx:title pos="t" align="ctr" overlay="0">
      <cx:tx>
        <cx:txData>
          <cx:v>LOSS Histogram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8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Aptos Narrow" panose="02110004020202020204"/>
            </a:rPr>
            <a:t>LOSS Histogram</a:t>
          </a:r>
        </a:p>
      </cx:txPr>
    </cx:title>
    <cx:plotArea>
      <cx:plotAreaRegion>
        <cx:series layoutId="clusteredColumn" uniqueId="{86AAD20D-DAA7-4095-B502-2C4A94AFA2EE}" formatIdx="0">
          <cx:tx>
            <cx:txData>
              <cx:f>_xlchart.v1.0</cx:f>
              <cx:v>loss</cx:v>
            </cx:txData>
          </cx:tx>
          <cx:dataLabels pos="inEnd">
            <cx:visibility seriesName="0" categoryName="0" value="1"/>
          </cx:dataLabels>
          <cx:dataId val="0"/>
          <cx:layoutPr>
            <cx:binning intervalClosed="r" underflow="auto">
              <cx:binSize val="50"/>
            </cx:binning>
          </cx:layoutPr>
        </cx:series>
        <cx:series layoutId="clusteredColumn" hidden="1" uniqueId="{1CA2B65C-3E6B-4376-BA09-1269A8B3DA38}" formatIdx="1">
          <cx:tx>
            <cx:txData>
              <cx:f>_xlchart.v1.2</cx:f>
              <cx:v>Bins</cx:v>
            </cx:txData>
          </cx:tx>
          <cx:dataLabels pos="inEnd">
            <cx:visibility seriesName="0" categoryName="0" value="1"/>
          </cx:dataLabels>
          <cx:dataId val="1"/>
          <cx:layoutPr>
            <cx:binning intervalClosed="r"/>
          </cx:layoutPr>
        </cx:series>
      </cx:plotAreaRegion>
      <cx:axis id="0">
        <cx:catScaling gapWidth="0"/>
        <cx:majorTickMarks type="cross"/>
        <cx:minorTickMarks type="cross"/>
        <cx:tickLabels/>
        <cx:numFmt formatCode="General" sourceLinked="0"/>
      </cx:axis>
      <cx:axis id="1" hidden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6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5" Type="http://schemas.openxmlformats.org/officeDocument/2006/relationships/customXml" Target="../ink/ink3.xm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customXml" Target="../ink/ink5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0.xml"/><Relationship Id="rId3" Type="http://schemas.openxmlformats.org/officeDocument/2006/relationships/chart" Target="../charts/chart5.xml"/><Relationship Id="rId7" Type="http://schemas.openxmlformats.org/officeDocument/2006/relationships/chart" Target="../charts/chart9.xml"/><Relationship Id="rId2" Type="http://schemas.openxmlformats.org/officeDocument/2006/relationships/chart" Target="../charts/chart4.xml"/><Relationship Id="rId1" Type="http://schemas.microsoft.com/office/2014/relationships/chartEx" Target="../charts/chartEx1.xml"/><Relationship Id="rId6" Type="http://schemas.openxmlformats.org/officeDocument/2006/relationships/chart" Target="../charts/chart8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2750760</xdr:colOff>
      <xdr:row>2</xdr:row>
      <xdr:rowOff>480000</xdr:rowOff>
    </xdr:from>
    <xdr:to>
      <xdr:col>6</xdr:col>
      <xdr:colOff>2751120</xdr:colOff>
      <xdr:row>2</xdr:row>
      <xdr:rowOff>480360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87D9B448-A862-2664-6620-B948272F658F}"/>
                </a:ext>
              </a:extLst>
            </xdr14:cNvPr>
            <xdr14:cNvContentPartPr/>
          </xdr14:nvContentPartPr>
          <xdr14:nvPr macro=""/>
          <xdr14:xfrm>
            <a:off x="7185600" y="1516320"/>
            <a:ext cx="360" cy="360"/>
          </xdr14:xfrm>
        </xdr:contentPart>
      </mc:Choice>
      <mc:Fallback xmlns=""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87D9B448-A862-2664-6620-B948272F658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7176960" y="1462320"/>
              <a:ext cx="18000" cy="10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1493280</xdr:colOff>
      <xdr:row>3</xdr:row>
      <xdr:rowOff>114120</xdr:rowOff>
    </xdr:from>
    <xdr:to>
      <xdr:col>6</xdr:col>
      <xdr:colOff>1493640</xdr:colOff>
      <xdr:row>3</xdr:row>
      <xdr:rowOff>114480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3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D01EA0D4-4668-B281-A136-8B78B08CE6A0}"/>
                </a:ext>
              </a:extLst>
            </xdr14:cNvPr>
            <xdr14:cNvContentPartPr/>
          </xdr14:nvContentPartPr>
          <xdr14:nvPr macro=""/>
          <xdr14:xfrm>
            <a:off x="5928120" y="1668600"/>
            <a:ext cx="360" cy="360"/>
          </xdr14:xfrm>
        </xdr:contentPart>
      </mc:Choice>
      <mc:Fallback xmlns="">
        <xdr:pic>
          <xdr:nvPicPr>
            <xdr:cNvPr id="11" name="Ink 10">
              <a:extLst>
                <a:ext uri="{FF2B5EF4-FFF2-40B4-BE49-F238E27FC236}">
                  <a16:creationId xmlns:a16="http://schemas.microsoft.com/office/drawing/2014/main" id="{D01EA0D4-4668-B281-A136-8B78B08CE6A0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919480" y="1614600"/>
              <a:ext cx="18000" cy="10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304620</xdr:colOff>
      <xdr:row>1</xdr:row>
      <xdr:rowOff>304800</xdr:rowOff>
    </xdr:from>
    <xdr:to>
      <xdr:col>14</xdr:col>
      <xdr:colOff>304980</xdr:colOff>
      <xdr:row>1</xdr:row>
      <xdr:rowOff>305160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5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95C8757B-29D4-DEB6-A1CA-F9421CFBBE82}"/>
                </a:ext>
              </a:extLst>
            </xdr14:cNvPr>
            <xdr14:cNvContentPartPr/>
          </xdr14:nvContentPartPr>
          <xdr14:nvPr macro=""/>
          <xdr14:xfrm>
            <a:off x="13342440" y="822960"/>
            <a:ext cx="360" cy="360"/>
          </xdr14:xfrm>
        </xdr:contentPart>
      </mc:Choice>
      <mc:Fallback xmlns=""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95C8757B-29D4-DEB6-A1CA-F9421CFBBE82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3333800" y="768960"/>
              <a:ext cx="18000" cy="10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197940</xdr:colOff>
      <xdr:row>3</xdr:row>
      <xdr:rowOff>190440</xdr:rowOff>
    </xdr:from>
    <xdr:to>
      <xdr:col>15</xdr:col>
      <xdr:colOff>198300</xdr:colOff>
      <xdr:row>4</xdr:row>
      <xdr:rowOff>300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7">
          <xdr14:nvContentPartPr>
            <xdr14:cNvPr id="16" name="Ink 15">
              <a:extLst>
                <a:ext uri="{FF2B5EF4-FFF2-40B4-BE49-F238E27FC236}">
                  <a16:creationId xmlns:a16="http://schemas.microsoft.com/office/drawing/2014/main" id="{75BB476E-160F-3698-764E-2EE8599D9A0A}"/>
                </a:ext>
              </a:extLst>
            </xdr14:cNvPr>
            <xdr14:cNvContentPartPr/>
          </xdr14:nvContentPartPr>
          <xdr14:nvPr macro=""/>
          <xdr14:xfrm>
            <a:off x="13845360" y="1744920"/>
            <a:ext cx="360" cy="360"/>
          </xdr14:xfrm>
        </xdr:contentPart>
      </mc:Choice>
      <mc:Fallback xmlns=""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75BB476E-160F-3698-764E-2EE8599D9A0A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3836720" y="1690920"/>
              <a:ext cx="18000" cy="10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1478220</xdr:colOff>
      <xdr:row>1</xdr:row>
      <xdr:rowOff>98880</xdr:rowOff>
    </xdr:from>
    <xdr:to>
      <xdr:col>14</xdr:col>
      <xdr:colOff>1478580</xdr:colOff>
      <xdr:row>1</xdr:row>
      <xdr:rowOff>99240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9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A85778B3-37D5-9C8F-D4DA-AFC6CEE80532}"/>
                </a:ext>
              </a:extLst>
            </xdr14:cNvPr>
            <xdr14:cNvContentPartPr/>
          </xdr14:nvContentPartPr>
          <xdr14:nvPr macro=""/>
          <xdr14:xfrm>
            <a:off x="14516040" y="617040"/>
            <a:ext cx="360" cy="360"/>
          </xdr14:xfrm>
        </xdr:contentPart>
      </mc:Choice>
      <mc:Fallback xmlns=""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A85778B3-37D5-9C8F-D4DA-AFC6CEE80532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14507400" y="563040"/>
              <a:ext cx="18000" cy="10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312420</xdr:colOff>
      <xdr:row>0</xdr:row>
      <xdr:rowOff>72390</xdr:rowOff>
    </xdr:from>
    <xdr:to>
      <xdr:col>16</xdr:col>
      <xdr:colOff>7620</xdr:colOff>
      <xdr:row>13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5441FB-5A13-794C-B61C-B06045E824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198120</xdr:colOff>
      <xdr:row>14</xdr:row>
      <xdr:rowOff>87630</xdr:rowOff>
    </xdr:from>
    <xdr:to>
      <xdr:col>15</xdr:col>
      <xdr:colOff>502920</xdr:colOff>
      <xdr:row>27</xdr:row>
      <xdr:rowOff>163830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F0A57BE-07F5-8DEF-60C6-F4963F99DD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53340</xdr:colOff>
      <xdr:row>0</xdr:row>
      <xdr:rowOff>0</xdr:rowOff>
    </xdr:from>
    <xdr:to>
      <xdr:col>23</xdr:col>
      <xdr:colOff>358140</xdr:colOff>
      <xdr:row>13</xdr:row>
      <xdr:rowOff>106680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690A3BE-9DA2-30A8-9606-77A048FAB4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74</xdr:row>
      <xdr:rowOff>5816</xdr:rowOff>
    </xdr:from>
    <xdr:to>
      <xdr:col>6</xdr:col>
      <xdr:colOff>167640</xdr:colOff>
      <xdr:row>89</xdr:row>
      <xdr:rowOff>5816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470E35B1-0443-21E7-DF5D-FD9DA1606E5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3599896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58</xdr:row>
      <xdr:rowOff>62162</xdr:rowOff>
    </xdr:from>
    <xdr:to>
      <xdr:col>6</xdr:col>
      <xdr:colOff>170447</xdr:colOff>
      <xdr:row>73</xdr:row>
      <xdr:rowOff>98257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C922FAF-5C78-56E6-BF8C-C7D78B66B8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40105</xdr:colOff>
      <xdr:row>17</xdr:row>
      <xdr:rowOff>12032</xdr:rowOff>
    </xdr:from>
    <xdr:to>
      <xdr:col>6</xdr:col>
      <xdr:colOff>210552</xdr:colOff>
      <xdr:row>32</xdr:row>
      <xdr:rowOff>48127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C91D824-B447-E003-BE32-710CB55EDC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401053</xdr:colOff>
      <xdr:row>41</xdr:row>
      <xdr:rowOff>92241</xdr:rowOff>
    </xdr:from>
    <xdr:to>
      <xdr:col>24</xdr:col>
      <xdr:colOff>30079</xdr:colOff>
      <xdr:row>56</xdr:row>
      <xdr:rowOff>128336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A7EB31C-D228-3E4D-D1BA-09F3A2770E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501315</xdr:colOff>
      <xdr:row>56</xdr:row>
      <xdr:rowOff>112295</xdr:rowOff>
    </xdr:from>
    <xdr:to>
      <xdr:col>24</xdr:col>
      <xdr:colOff>130341</xdr:colOff>
      <xdr:row>71</xdr:row>
      <xdr:rowOff>148390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D51E570-82EC-719A-A8AE-21596526F6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501314</xdr:colOff>
      <xdr:row>34</xdr:row>
      <xdr:rowOff>50131</xdr:rowOff>
    </xdr:from>
    <xdr:to>
      <xdr:col>14</xdr:col>
      <xdr:colOff>501314</xdr:colOff>
      <xdr:row>52</xdr:row>
      <xdr:rowOff>130342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4387402-68A2-C520-4ED6-C0DF080EF1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120315</xdr:colOff>
      <xdr:row>26</xdr:row>
      <xdr:rowOff>12032</xdr:rowOff>
    </xdr:from>
    <xdr:to>
      <xdr:col>6</xdr:col>
      <xdr:colOff>290762</xdr:colOff>
      <xdr:row>41</xdr:row>
      <xdr:rowOff>48126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0049048-21E9-500C-D9D2-83DED3CF88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15</xdr:col>
      <xdr:colOff>471236</xdr:colOff>
      <xdr:row>23</xdr:row>
      <xdr:rowOff>52137</xdr:rowOff>
    </xdr:from>
    <xdr:to>
      <xdr:col>23</xdr:col>
      <xdr:colOff>150394</xdr:colOff>
      <xdr:row>38</xdr:row>
      <xdr:rowOff>88231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85E9694-28E7-7635-E1D5-24DF7203F6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342900</xdr:colOff>
      <xdr:row>5</xdr:row>
      <xdr:rowOff>41910</xdr:rowOff>
    </xdr:from>
    <xdr:to>
      <xdr:col>27</xdr:col>
      <xdr:colOff>38100</xdr:colOff>
      <xdr:row>20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3A4AF74-5990-BDF8-9BE9-D20D714E75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358140</xdr:colOff>
      <xdr:row>20</xdr:row>
      <xdr:rowOff>95250</xdr:rowOff>
    </xdr:from>
    <xdr:to>
      <xdr:col>27</xdr:col>
      <xdr:colOff>53340</xdr:colOff>
      <xdr:row>35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A518EF8-0642-6865-7160-CFE162697C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365760</xdr:colOff>
      <xdr:row>36</xdr:row>
      <xdr:rowOff>11430</xdr:rowOff>
    </xdr:from>
    <xdr:to>
      <xdr:col>27</xdr:col>
      <xdr:colOff>60960</xdr:colOff>
      <xdr:row>51</xdr:row>
      <xdr:rowOff>11430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E158580-3982-1E1D-A5A0-4400234D19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472440</xdr:colOff>
      <xdr:row>30</xdr:row>
      <xdr:rowOff>11430</xdr:rowOff>
    </xdr:from>
    <xdr:to>
      <xdr:col>21</xdr:col>
      <xdr:colOff>525780</xdr:colOff>
      <xdr:row>45</xdr:row>
      <xdr:rowOff>11430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B451EF0-546B-4FE2-0760-04579EB1A5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373380</xdr:colOff>
      <xdr:row>12</xdr:row>
      <xdr:rowOff>118110</xdr:rowOff>
    </xdr:from>
    <xdr:to>
      <xdr:col>26</xdr:col>
      <xdr:colOff>68580</xdr:colOff>
      <xdr:row>27</xdr:row>
      <xdr:rowOff>118110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1AF66EB-588E-8E08-0908-204EC600D8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129540</xdr:colOff>
      <xdr:row>26</xdr:row>
      <xdr:rowOff>3810</xdr:rowOff>
    </xdr:from>
    <xdr:to>
      <xdr:col>17</xdr:col>
      <xdr:colOff>434340</xdr:colOff>
      <xdr:row>41</xdr:row>
      <xdr:rowOff>3810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65813D-D8CE-8ABA-31AE-EEA92991E0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$%20Portfolio%20Los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py of googlsheet"/>
      <sheetName val=" DATA"/>
      <sheetName val="data"/>
      <sheetName val="portfolio loss"/>
      <sheetName val="portfolio VaR"/>
    </sheetNames>
    <sheetDataSet>
      <sheetData sheetId="0"/>
      <sheetData sheetId="1"/>
      <sheetData sheetId="2"/>
      <sheetData sheetId="3">
        <row r="2">
          <cell r="O2">
            <v>54.689411339611979</v>
          </cell>
        </row>
        <row r="3">
          <cell r="O3">
            <v>95.7455922906247</v>
          </cell>
        </row>
        <row r="4">
          <cell r="O4">
            <v>49.355587542488138</v>
          </cell>
        </row>
        <row r="5">
          <cell r="O5">
            <v>-82.631783135391743</v>
          </cell>
        </row>
        <row r="6">
          <cell r="O6">
            <v>-25.051678815310879</v>
          </cell>
        </row>
        <row r="7">
          <cell r="O7">
            <v>-81.493536727894025</v>
          </cell>
        </row>
        <row r="8">
          <cell r="O8">
            <v>-171.56991317204665</v>
          </cell>
        </row>
        <row r="9">
          <cell r="O9">
            <v>-119.02132470511788</v>
          </cell>
        </row>
        <row r="10">
          <cell r="O10">
            <v>22.379580084392728</v>
          </cell>
        </row>
        <row r="11">
          <cell r="O11">
            <v>11.677803198326728</v>
          </cell>
        </row>
        <row r="12">
          <cell r="O12">
            <v>-23.947602589863891</v>
          </cell>
        </row>
        <row r="13">
          <cell r="O13">
            <v>3.5048525791244174</v>
          </cell>
        </row>
        <row r="14">
          <cell r="O14">
            <v>2.7794713163057168</v>
          </cell>
        </row>
        <row r="15">
          <cell r="O15">
            <v>-62.30308725386385</v>
          </cell>
        </row>
        <row r="16">
          <cell r="O16">
            <v>-252.90183915158923</v>
          </cell>
        </row>
        <row r="17">
          <cell r="O17">
            <v>-31.787149650226638</v>
          </cell>
        </row>
        <row r="18">
          <cell r="O18">
            <v>19.611130900751959</v>
          </cell>
        </row>
        <row r="19">
          <cell r="O19">
            <v>-109.30352406859674</v>
          </cell>
        </row>
        <row r="20">
          <cell r="O20">
            <v>-37.615100915147195</v>
          </cell>
        </row>
        <row r="21">
          <cell r="O21">
            <v>15.270728888022859</v>
          </cell>
        </row>
        <row r="22">
          <cell r="O22">
            <v>0.8797046999734448</v>
          </cell>
        </row>
        <row r="23">
          <cell r="O23">
            <v>-76.499755840914077</v>
          </cell>
        </row>
        <row r="24">
          <cell r="O24">
            <v>21.17612782687138</v>
          </cell>
        </row>
        <row r="25">
          <cell r="O25">
            <v>-42.674972344742855</v>
          </cell>
        </row>
        <row r="26">
          <cell r="O26">
            <v>-11.881237133315153</v>
          </cell>
        </row>
        <row r="27">
          <cell r="O27">
            <v>8.6639006419572979</v>
          </cell>
        </row>
        <row r="28">
          <cell r="O28">
            <v>-109.04652413221629</v>
          </cell>
        </row>
        <row r="29">
          <cell r="O29">
            <v>56.262220734886796</v>
          </cell>
        </row>
        <row r="30">
          <cell r="O30">
            <v>5.349017550215649</v>
          </cell>
        </row>
        <row r="31">
          <cell r="O31">
            <v>-9.5123466668792389</v>
          </cell>
        </row>
        <row r="32">
          <cell r="O32">
            <v>-32.763456791069984</v>
          </cell>
        </row>
        <row r="33">
          <cell r="O33">
            <v>-44.373182650035233</v>
          </cell>
        </row>
        <row r="34">
          <cell r="O34">
            <v>-14.484391392366888</v>
          </cell>
        </row>
        <row r="35">
          <cell r="O35">
            <v>-28.298777555464767</v>
          </cell>
        </row>
        <row r="36">
          <cell r="O36">
            <v>-80.935258295312451</v>
          </cell>
        </row>
        <row r="37">
          <cell r="O37">
            <v>-120.69839883038367</v>
          </cell>
        </row>
        <row r="38">
          <cell r="O38">
            <v>78.984250446619626</v>
          </cell>
        </row>
        <row r="39">
          <cell r="O39">
            <v>-1.4999491921753361</v>
          </cell>
        </row>
        <row r="40">
          <cell r="O40">
            <v>-89.698174821132852</v>
          </cell>
        </row>
        <row r="41">
          <cell r="O41">
            <v>51.687579560461018</v>
          </cell>
        </row>
        <row r="42">
          <cell r="O42">
            <v>-44.7309651276355</v>
          </cell>
        </row>
        <row r="43">
          <cell r="O43">
            <v>-21.817299022924999</v>
          </cell>
        </row>
        <row r="44">
          <cell r="O44">
            <v>-89.81383768744854</v>
          </cell>
        </row>
        <row r="45">
          <cell r="O45">
            <v>39.983120100872839</v>
          </cell>
        </row>
        <row r="46">
          <cell r="O46">
            <v>-4.8969526324926846</v>
          </cell>
        </row>
        <row r="47">
          <cell r="O47">
            <v>85.729261576934732</v>
          </cell>
        </row>
        <row r="48">
          <cell r="O48">
            <v>88.133413636644036</v>
          </cell>
        </row>
        <row r="49">
          <cell r="O49">
            <v>-35.125674348617395</v>
          </cell>
        </row>
        <row r="50">
          <cell r="O50">
            <v>4.1536703225574456E-2</v>
          </cell>
        </row>
        <row r="51">
          <cell r="O51">
            <v>-75.840254675582401</v>
          </cell>
        </row>
        <row r="52">
          <cell r="O52">
            <v>29.401156663665461</v>
          </cell>
        </row>
        <row r="53">
          <cell r="O53">
            <v>-28.371973290342794</v>
          </cell>
        </row>
        <row r="54">
          <cell r="O54">
            <v>28.429621195897198</v>
          </cell>
        </row>
        <row r="55">
          <cell r="O55">
            <v>-18.283673222878861</v>
          </cell>
        </row>
        <row r="56">
          <cell r="O56">
            <v>125.8074722518104</v>
          </cell>
        </row>
        <row r="57">
          <cell r="O57">
            <v>83.437879611050448</v>
          </cell>
        </row>
        <row r="58">
          <cell r="O58">
            <v>-70.12085364304221</v>
          </cell>
        </row>
        <row r="59">
          <cell r="O59">
            <v>-46.553975089038431</v>
          </cell>
        </row>
        <row r="60">
          <cell r="O60">
            <v>-35.27242477848813</v>
          </cell>
        </row>
        <row r="61">
          <cell r="O61">
            <v>16.554109993250677</v>
          </cell>
        </row>
        <row r="62">
          <cell r="O62">
            <v>-97.805757559406629</v>
          </cell>
        </row>
        <row r="63">
          <cell r="O63">
            <v>-5.7244657770679623</v>
          </cell>
        </row>
        <row r="64">
          <cell r="O64">
            <v>-59.270741477217598</v>
          </cell>
        </row>
        <row r="65">
          <cell r="O65">
            <v>-7.0002639999784151</v>
          </cell>
        </row>
        <row r="66">
          <cell r="O66">
            <v>-17.492295938835014</v>
          </cell>
        </row>
        <row r="67">
          <cell r="O67">
            <v>96.691131575038526</v>
          </cell>
        </row>
        <row r="68">
          <cell r="O68">
            <v>-65.723655232133751</v>
          </cell>
        </row>
        <row r="69">
          <cell r="O69">
            <v>8.3999495041534828</v>
          </cell>
        </row>
        <row r="70">
          <cell r="O70">
            <v>62.066442660488974</v>
          </cell>
        </row>
        <row r="71">
          <cell r="O71">
            <v>-88.06587522135851</v>
          </cell>
        </row>
        <row r="72">
          <cell r="O72">
            <v>9.9595654599725094</v>
          </cell>
        </row>
        <row r="73">
          <cell r="O73">
            <v>2.3962211439684324</v>
          </cell>
        </row>
        <row r="74">
          <cell r="O74">
            <v>4.7727038530647405</v>
          </cell>
        </row>
        <row r="75">
          <cell r="O75">
            <v>-27.641140595456818</v>
          </cell>
        </row>
        <row r="76">
          <cell r="O76">
            <v>133.94686739488134</v>
          </cell>
        </row>
        <row r="77">
          <cell r="O77">
            <v>-70.174738234260076</v>
          </cell>
        </row>
        <row r="78">
          <cell r="O78">
            <v>-75.869883755580304</v>
          </cell>
        </row>
        <row r="79">
          <cell r="O79">
            <v>-48.111803213565508</v>
          </cell>
        </row>
        <row r="80">
          <cell r="O80">
            <v>7.0354654432321695</v>
          </cell>
        </row>
        <row r="81">
          <cell r="O81">
            <v>0.3876281030188693</v>
          </cell>
        </row>
        <row r="82">
          <cell r="O82">
            <v>-138.61688515577407</v>
          </cell>
        </row>
        <row r="83">
          <cell r="O83">
            <v>-28.541839994710244</v>
          </cell>
        </row>
        <row r="84">
          <cell r="O84">
            <v>12.265792123213032</v>
          </cell>
        </row>
        <row r="85">
          <cell r="O85">
            <v>-31.392964343869608</v>
          </cell>
        </row>
        <row r="86">
          <cell r="O86">
            <v>23.833002851524725</v>
          </cell>
        </row>
        <row r="87">
          <cell r="O87">
            <v>-14.393420707398036</v>
          </cell>
        </row>
        <row r="88">
          <cell r="O88">
            <v>-83.325861008077482</v>
          </cell>
        </row>
        <row r="89">
          <cell r="O89">
            <v>16.162282458577465</v>
          </cell>
        </row>
        <row r="90">
          <cell r="O90">
            <v>28.400587379695935</v>
          </cell>
        </row>
        <row r="91">
          <cell r="O91">
            <v>-55.607866850014034</v>
          </cell>
        </row>
        <row r="92">
          <cell r="O92">
            <v>-102.05731009813462</v>
          </cell>
        </row>
        <row r="93">
          <cell r="O93">
            <v>31.072754092265313</v>
          </cell>
        </row>
        <row r="94">
          <cell r="O94">
            <v>28.061213321303512</v>
          </cell>
        </row>
        <row r="95">
          <cell r="O95">
            <v>-106.54086362997805</v>
          </cell>
        </row>
        <row r="96">
          <cell r="O96">
            <v>-13.765924372000882</v>
          </cell>
        </row>
        <row r="97">
          <cell r="O97">
            <v>63.317714014412559</v>
          </cell>
        </row>
        <row r="98">
          <cell r="O98">
            <v>24.732355875057692</v>
          </cell>
        </row>
        <row r="99">
          <cell r="O99">
            <v>-6.7238111953192856</v>
          </cell>
        </row>
        <row r="100">
          <cell r="O100">
            <v>-29.790111091628205</v>
          </cell>
        </row>
        <row r="101">
          <cell r="O101">
            <v>-78.31765025603454</v>
          </cell>
        </row>
        <row r="102">
          <cell r="O102">
            <v>-41.374902060875684</v>
          </cell>
        </row>
        <row r="103">
          <cell r="O103">
            <v>-6.1621971463828231</v>
          </cell>
        </row>
        <row r="104">
          <cell r="O104">
            <v>1.9094566870899143</v>
          </cell>
        </row>
        <row r="105">
          <cell r="O105">
            <v>-19.244982975375024</v>
          </cell>
        </row>
        <row r="106">
          <cell r="O106">
            <v>-36.398263018882062</v>
          </cell>
        </row>
        <row r="107">
          <cell r="O107">
            <v>-8.4915522256633267</v>
          </cell>
        </row>
        <row r="108">
          <cell r="O108">
            <v>99.438772346853511</v>
          </cell>
        </row>
        <row r="109">
          <cell r="O109">
            <v>-66.688829046161118</v>
          </cell>
        </row>
        <row r="110">
          <cell r="O110">
            <v>18.104207457939992</v>
          </cell>
        </row>
        <row r="111">
          <cell r="O111">
            <v>36.876108397660573</v>
          </cell>
        </row>
        <row r="112">
          <cell r="O112">
            <v>-52.639800643964918</v>
          </cell>
        </row>
        <row r="113">
          <cell r="O113">
            <v>48.364837913321026</v>
          </cell>
        </row>
        <row r="114">
          <cell r="O114">
            <v>90.471091320025153</v>
          </cell>
        </row>
        <row r="115">
          <cell r="O115">
            <v>24.46053908797694</v>
          </cell>
        </row>
        <row r="116">
          <cell r="O116">
            <v>66.517087867796363</v>
          </cell>
        </row>
        <row r="117">
          <cell r="O117">
            <v>45.224331023098784</v>
          </cell>
        </row>
        <row r="118">
          <cell r="O118">
            <v>124.01977548804643</v>
          </cell>
        </row>
        <row r="119">
          <cell r="O119">
            <v>-17.776821629910046</v>
          </cell>
        </row>
        <row r="120">
          <cell r="O120">
            <v>-6.0189217113238556</v>
          </cell>
        </row>
        <row r="121">
          <cell r="O121">
            <v>48.414760559731803</v>
          </cell>
        </row>
        <row r="122">
          <cell r="O122">
            <v>-92.272993273267275</v>
          </cell>
        </row>
        <row r="123">
          <cell r="O123">
            <v>-149.44868425482127</v>
          </cell>
        </row>
        <row r="124">
          <cell r="O124">
            <v>11.54991682139007</v>
          </cell>
        </row>
        <row r="125">
          <cell r="O125">
            <v>14.844549016677774</v>
          </cell>
        </row>
        <row r="126">
          <cell r="O126">
            <v>-91.844569372919068</v>
          </cell>
        </row>
        <row r="127">
          <cell r="O127">
            <v>-26.083235958260047</v>
          </cell>
        </row>
        <row r="128">
          <cell r="O128">
            <v>124.06894857800216</v>
          </cell>
        </row>
        <row r="129">
          <cell r="O129">
            <v>-55.32292799867173</v>
          </cell>
        </row>
        <row r="130">
          <cell r="O130">
            <v>-94.159997151145944</v>
          </cell>
        </row>
        <row r="131">
          <cell r="O131">
            <v>-146.98518960166439</v>
          </cell>
        </row>
        <row r="132">
          <cell r="O132">
            <v>-26.024634000299557</v>
          </cell>
        </row>
        <row r="133">
          <cell r="O133">
            <v>-86.229772584214516</v>
          </cell>
        </row>
        <row r="134">
          <cell r="O134">
            <v>-44.393826523986718</v>
          </cell>
        </row>
        <row r="135">
          <cell r="O135">
            <v>2.7183009119271446</v>
          </cell>
        </row>
        <row r="136">
          <cell r="O136">
            <v>-27.193942229421737</v>
          </cell>
        </row>
        <row r="137">
          <cell r="O137">
            <v>-126.96004699532023</v>
          </cell>
        </row>
        <row r="138">
          <cell r="O138">
            <v>48.604051794050974</v>
          </cell>
        </row>
        <row r="139">
          <cell r="O139">
            <v>-7.2792927037444315</v>
          </cell>
        </row>
        <row r="140">
          <cell r="O140">
            <v>-6.727489365845031</v>
          </cell>
        </row>
        <row r="141">
          <cell r="O141">
            <v>6.0438281595215813</v>
          </cell>
        </row>
        <row r="142">
          <cell r="O142">
            <v>43.286970814460801</v>
          </cell>
        </row>
        <row r="143">
          <cell r="O143">
            <v>41.696061402421037</v>
          </cell>
        </row>
        <row r="144">
          <cell r="O144">
            <v>-39.353994607910863</v>
          </cell>
        </row>
        <row r="145">
          <cell r="O145">
            <v>21.468363963656884</v>
          </cell>
        </row>
        <row r="146">
          <cell r="O146">
            <v>124.28981577424929</v>
          </cell>
        </row>
        <row r="147">
          <cell r="O147">
            <v>-23.292528912093985</v>
          </cell>
        </row>
        <row r="148">
          <cell r="O148">
            <v>-51.520902900390865</v>
          </cell>
        </row>
        <row r="149">
          <cell r="O149">
            <v>-58.169944946132091</v>
          </cell>
        </row>
        <row r="150">
          <cell r="O150">
            <v>68.106683171987243</v>
          </cell>
        </row>
        <row r="151">
          <cell r="O151">
            <v>-80.456416808070571</v>
          </cell>
        </row>
        <row r="152">
          <cell r="O152">
            <v>-35.310794474708018</v>
          </cell>
        </row>
        <row r="153">
          <cell r="O153">
            <v>80.009716361058963</v>
          </cell>
        </row>
        <row r="154">
          <cell r="O154">
            <v>31.649045930858847</v>
          </cell>
        </row>
        <row r="155">
          <cell r="O155">
            <v>53.686586975225509</v>
          </cell>
        </row>
        <row r="156">
          <cell r="O156">
            <v>-147.55191212334103</v>
          </cell>
        </row>
        <row r="157">
          <cell r="O157">
            <v>126.48099494761118</v>
          </cell>
        </row>
        <row r="158">
          <cell r="O158">
            <v>90.895395958932568</v>
          </cell>
        </row>
        <row r="159">
          <cell r="O159">
            <v>-53.368191360132187</v>
          </cell>
        </row>
        <row r="160">
          <cell r="O160">
            <v>-37.729630449141041</v>
          </cell>
        </row>
        <row r="161">
          <cell r="O161">
            <v>-25.219525903388785</v>
          </cell>
        </row>
        <row r="162">
          <cell r="O162">
            <v>41.153812860526159</v>
          </cell>
        </row>
        <row r="163">
          <cell r="O163">
            <v>-61.82752861989502</v>
          </cell>
        </row>
        <row r="164">
          <cell r="O164">
            <v>74.750780190299338</v>
          </cell>
        </row>
        <row r="165">
          <cell r="O165">
            <v>-14.600688195867406</v>
          </cell>
        </row>
        <row r="166">
          <cell r="O166">
            <v>7.6533380820947059</v>
          </cell>
        </row>
        <row r="167">
          <cell r="O167">
            <v>-26.728545644076803</v>
          </cell>
        </row>
        <row r="168">
          <cell r="O168">
            <v>11.257735539096757</v>
          </cell>
        </row>
        <row r="169">
          <cell r="O169">
            <v>-110.06280825690737</v>
          </cell>
        </row>
        <row r="170">
          <cell r="O170">
            <v>-86.634560254999087</v>
          </cell>
        </row>
        <row r="171">
          <cell r="O171">
            <v>6.7362509861741273</v>
          </cell>
        </row>
        <row r="172">
          <cell r="O172">
            <v>80.558704409733764</v>
          </cell>
        </row>
        <row r="173">
          <cell r="O173">
            <v>-109.91259311258182</v>
          </cell>
        </row>
        <row r="174">
          <cell r="O174">
            <v>-43.104914975425345</v>
          </cell>
        </row>
        <row r="175">
          <cell r="O175">
            <v>-104.47847557723617</v>
          </cell>
        </row>
        <row r="176">
          <cell r="O176">
            <v>60.62987649157003</v>
          </cell>
        </row>
        <row r="177">
          <cell r="O177">
            <v>6.8672581623104634E-2</v>
          </cell>
        </row>
        <row r="178">
          <cell r="O178">
            <v>30.39031875650835</v>
          </cell>
        </row>
        <row r="179">
          <cell r="O179">
            <v>61.79991536437592</v>
          </cell>
        </row>
        <row r="180">
          <cell r="O180">
            <v>90.63598229987474</v>
          </cell>
        </row>
        <row r="181">
          <cell r="O181">
            <v>-103.04481036856851</v>
          </cell>
        </row>
        <row r="182">
          <cell r="O182">
            <v>5.6154932862500573</v>
          </cell>
        </row>
        <row r="183">
          <cell r="O183">
            <v>115.21738177365842</v>
          </cell>
        </row>
        <row r="184">
          <cell r="O184">
            <v>28.793317997240592</v>
          </cell>
        </row>
        <row r="185">
          <cell r="O185">
            <v>-106.18743535980684</v>
          </cell>
        </row>
        <row r="186">
          <cell r="O186">
            <v>37.192798347286953</v>
          </cell>
        </row>
        <row r="187">
          <cell r="O187">
            <v>7.9808877497816866</v>
          </cell>
        </row>
        <row r="188">
          <cell r="O188">
            <v>-108.86584505606515</v>
          </cell>
        </row>
        <row r="189">
          <cell r="O189">
            <v>205.02455481909601</v>
          </cell>
        </row>
        <row r="190">
          <cell r="O190">
            <v>122.1114812738997</v>
          </cell>
        </row>
        <row r="191">
          <cell r="O191">
            <v>216.58573546006664</v>
          </cell>
        </row>
        <row r="192">
          <cell r="O192">
            <v>-7.6065294691470626</v>
          </cell>
        </row>
        <row r="193">
          <cell r="O193">
            <v>-89.010660810381523</v>
          </cell>
        </row>
        <row r="194">
          <cell r="O194">
            <v>-87.518993429443071</v>
          </cell>
        </row>
        <row r="195">
          <cell r="O195">
            <v>-32.062943080174591</v>
          </cell>
        </row>
        <row r="196">
          <cell r="O196">
            <v>-29.037927992862024</v>
          </cell>
        </row>
        <row r="197">
          <cell r="O197">
            <v>-124.04182517310619</v>
          </cell>
        </row>
        <row r="198">
          <cell r="O198">
            <v>-41.101109398596236</v>
          </cell>
        </row>
        <row r="199">
          <cell r="O199">
            <v>-132.18788801505434</v>
          </cell>
        </row>
        <row r="200">
          <cell r="O200">
            <v>-66.921234690864367</v>
          </cell>
        </row>
        <row r="201">
          <cell r="O201">
            <v>-95.909771661599734</v>
          </cell>
        </row>
        <row r="202">
          <cell r="O202">
            <v>24.598978115360296</v>
          </cell>
        </row>
        <row r="203">
          <cell r="O203">
            <v>-59.561880658809969</v>
          </cell>
        </row>
        <row r="204">
          <cell r="O204">
            <v>28.361168487073883</v>
          </cell>
        </row>
        <row r="205">
          <cell r="O205">
            <v>-138.39821748511895</v>
          </cell>
        </row>
        <row r="206">
          <cell r="O206">
            <v>-11.675705390418443</v>
          </cell>
        </row>
        <row r="207">
          <cell r="O207">
            <v>30.299781638064815</v>
          </cell>
        </row>
        <row r="208">
          <cell r="O208">
            <v>-18.025261670305554</v>
          </cell>
        </row>
        <row r="209">
          <cell r="O209">
            <v>-12.678792884616996</v>
          </cell>
        </row>
        <row r="210">
          <cell r="O210">
            <v>133.09539293886337</v>
          </cell>
        </row>
        <row r="211">
          <cell r="O211">
            <v>30.34259569351525</v>
          </cell>
        </row>
        <row r="212">
          <cell r="O212">
            <v>3.7258900684992113</v>
          </cell>
        </row>
        <row r="213">
          <cell r="O213">
            <v>149.23733129749962</v>
          </cell>
        </row>
        <row r="214">
          <cell r="O214">
            <v>-63.266975180775262</v>
          </cell>
        </row>
        <row r="215">
          <cell r="O215">
            <v>51.803408898227644</v>
          </cell>
        </row>
        <row r="216">
          <cell r="O216">
            <v>-28.720089791087958</v>
          </cell>
        </row>
        <row r="217">
          <cell r="O217">
            <v>-127.08022456016261</v>
          </cell>
        </row>
        <row r="218">
          <cell r="O218">
            <v>-67.825232403212794</v>
          </cell>
        </row>
        <row r="219">
          <cell r="O219">
            <v>-27.157784123806778</v>
          </cell>
        </row>
        <row r="220">
          <cell r="O220">
            <v>-19.801259545336507</v>
          </cell>
        </row>
        <row r="221">
          <cell r="O221">
            <v>27.901450317629497</v>
          </cell>
        </row>
        <row r="222">
          <cell r="O222">
            <v>-175.8853115594975</v>
          </cell>
        </row>
        <row r="223">
          <cell r="O223">
            <v>87.798724250847954</v>
          </cell>
        </row>
        <row r="224">
          <cell r="O224">
            <v>-31.156981201398594</v>
          </cell>
        </row>
        <row r="225">
          <cell r="O225">
            <v>-94.020101348323806</v>
          </cell>
        </row>
        <row r="226">
          <cell r="O226">
            <v>73.250073195571531</v>
          </cell>
        </row>
        <row r="227">
          <cell r="O227">
            <v>-123.87718529564881</v>
          </cell>
        </row>
        <row r="228">
          <cell r="O228">
            <v>-46.64329268308029</v>
          </cell>
        </row>
        <row r="229">
          <cell r="O229">
            <v>58.943356976271389</v>
          </cell>
        </row>
        <row r="230">
          <cell r="O230">
            <v>85.908922941280252</v>
          </cell>
        </row>
        <row r="231">
          <cell r="O231">
            <v>12.310902079205334</v>
          </cell>
        </row>
        <row r="232">
          <cell r="O232">
            <v>74.033252660225116</v>
          </cell>
        </row>
        <row r="233">
          <cell r="O233">
            <v>-27.198250270308563</v>
          </cell>
        </row>
        <row r="234">
          <cell r="O234">
            <v>35.209105010559142</v>
          </cell>
        </row>
        <row r="235">
          <cell r="O235">
            <v>17.050892025064968</v>
          </cell>
        </row>
        <row r="236">
          <cell r="O236">
            <v>-61.762995459359445</v>
          </cell>
        </row>
        <row r="237">
          <cell r="O237">
            <v>21.848050256856368</v>
          </cell>
        </row>
        <row r="238">
          <cell r="O238">
            <v>-64.944514305798293</v>
          </cell>
        </row>
        <row r="239">
          <cell r="O239">
            <v>-49.922119469583777</v>
          </cell>
        </row>
        <row r="240">
          <cell r="O240">
            <v>52.232568219085806</v>
          </cell>
        </row>
        <row r="241">
          <cell r="O241">
            <v>-5.0648885587033874</v>
          </cell>
        </row>
        <row r="242">
          <cell r="O242">
            <v>-45.460939989723556</v>
          </cell>
        </row>
        <row r="243">
          <cell r="O243">
            <v>-43.46004061514941</v>
          </cell>
        </row>
        <row r="244">
          <cell r="O244">
            <v>97.67449741171913</v>
          </cell>
        </row>
        <row r="245">
          <cell r="O245">
            <v>20.430842979667432</v>
          </cell>
        </row>
        <row r="246">
          <cell r="O246">
            <v>75.952477997419919</v>
          </cell>
        </row>
        <row r="247">
          <cell r="O247">
            <v>-53.708365751612291</v>
          </cell>
        </row>
        <row r="248">
          <cell r="O248">
            <v>15.206448835175252</v>
          </cell>
        </row>
        <row r="249">
          <cell r="O249">
            <v>-43.443890193844709</v>
          </cell>
        </row>
        <row r="250">
          <cell r="O250">
            <v>94.327568834331032</v>
          </cell>
        </row>
        <row r="251">
          <cell r="O251">
            <v>116.17841260395653</v>
          </cell>
        </row>
        <row r="252">
          <cell r="O252">
            <v>-78.904960753181513</v>
          </cell>
        </row>
        <row r="253">
          <cell r="O253">
            <v>23.226027641445398</v>
          </cell>
        </row>
        <row r="254">
          <cell r="O254">
            <v>-97.441580274789885</v>
          </cell>
        </row>
        <row r="255">
          <cell r="O255">
            <v>80.962322298841173</v>
          </cell>
        </row>
        <row r="256">
          <cell r="O256">
            <v>-127.45357391094876</v>
          </cell>
        </row>
        <row r="257">
          <cell r="O257">
            <v>85.278790014923288</v>
          </cell>
        </row>
        <row r="258">
          <cell r="O258">
            <v>-36.94062770356868</v>
          </cell>
        </row>
        <row r="259">
          <cell r="O259">
            <v>177.67295633363756</v>
          </cell>
        </row>
        <row r="260">
          <cell r="O260">
            <v>31.328168443133109</v>
          </cell>
        </row>
        <row r="261">
          <cell r="O261">
            <v>-29.383838379908411</v>
          </cell>
        </row>
        <row r="262">
          <cell r="O262">
            <v>59.56325417080734</v>
          </cell>
        </row>
        <row r="263">
          <cell r="O263">
            <v>-57.980558704181021</v>
          </cell>
        </row>
        <row r="264">
          <cell r="O264">
            <v>10.414359915479508</v>
          </cell>
        </row>
        <row r="265">
          <cell r="O265">
            <v>49.298658386273019</v>
          </cell>
        </row>
        <row r="266">
          <cell r="O266">
            <v>-23.38324330416981</v>
          </cell>
        </row>
        <row r="267">
          <cell r="O267">
            <v>-55.400825128290307</v>
          </cell>
        </row>
        <row r="268">
          <cell r="O268">
            <v>-48.227668673949665</v>
          </cell>
        </row>
        <row r="269">
          <cell r="O269">
            <v>-10.192053949827823</v>
          </cell>
        </row>
        <row r="270">
          <cell r="O270">
            <v>-39.538358178080671</v>
          </cell>
        </row>
        <row r="271">
          <cell r="O271">
            <v>-116.79088240551209</v>
          </cell>
        </row>
        <row r="272">
          <cell r="O272">
            <v>-31.218537488417496</v>
          </cell>
        </row>
        <row r="273">
          <cell r="O273">
            <v>-42.333836629877624</v>
          </cell>
        </row>
        <row r="274">
          <cell r="O274">
            <v>-59.999503663155338</v>
          </cell>
        </row>
        <row r="275">
          <cell r="O275">
            <v>-66.152581483705944</v>
          </cell>
        </row>
        <row r="276">
          <cell r="O276">
            <v>9.7600114242250129</v>
          </cell>
        </row>
        <row r="277">
          <cell r="O277">
            <v>16.689788736903211</v>
          </cell>
        </row>
        <row r="278">
          <cell r="O278">
            <v>39.546356510309124</v>
          </cell>
        </row>
        <row r="279">
          <cell r="O279">
            <v>-33.073802284101475</v>
          </cell>
        </row>
        <row r="280">
          <cell r="O280">
            <v>41.222717952088715</v>
          </cell>
        </row>
        <row r="281">
          <cell r="O281">
            <v>9.0604136430301878</v>
          </cell>
        </row>
        <row r="282">
          <cell r="O282">
            <v>-0.93710036466109159</v>
          </cell>
        </row>
        <row r="283">
          <cell r="O283">
            <v>52.986941842114902</v>
          </cell>
        </row>
        <row r="284">
          <cell r="O284">
            <v>176.92260916878331</v>
          </cell>
        </row>
        <row r="285">
          <cell r="O285">
            <v>101.61551544452414</v>
          </cell>
        </row>
        <row r="286">
          <cell r="O286">
            <v>-50.343853275955553</v>
          </cell>
        </row>
        <row r="287">
          <cell r="O287">
            <v>-2.9612601624066883</v>
          </cell>
        </row>
        <row r="288">
          <cell r="O288">
            <v>-59.343086646449592</v>
          </cell>
        </row>
        <row r="289">
          <cell r="O289">
            <v>69.758562435825297</v>
          </cell>
        </row>
        <row r="290">
          <cell r="O290">
            <v>39.415923299307906</v>
          </cell>
        </row>
        <row r="291">
          <cell r="O291">
            <v>-27.725273852744067</v>
          </cell>
        </row>
        <row r="292">
          <cell r="O292">
            <v>-138.60349991102521</v>
          </cell>
        </row>
        <row r="293">
          <cell r="O293">
            <v>33.741194282443757</v>
          </cell>
        </row>
        <row r="294">
          <cell r="O294">
            <v>35.001556118342705</v>
          </cell>
        </row>
        <row r="295">
          <cell r="O295">
            <v>129.60879295827181</v>
          </cell>
        </row>
        <row r="296">
          <cell r="O296">
            <v>10.494316640724719</v>
          </cell>
        </row>
        <row r="297">
          <cell r="O297">
            <v>-33.816378561037709</v>
          </cell>
        </row>
        <row r="298">
          <cell r="O298">
            <v>-154.62738034126596</v>
          </cell>
        </row>
        <row r="299">
          <cell r="O299">
            <v>-42.987064824452318</v>
          </cell>
        </row>
        <row r="300">
          <cell r="O300">
            <v>-104.38581867198445</v>
          </cell>
        </row>
        <row r="301">
          <cell r="O301">
            <v>-147.53626545449515</v>
          </cell>
        </row>
        <row r="302">
          <cell r="O302">
            <v>-53.497277151465823</v>
          </cell>
        </row>
        <row r="303">
          <cell r="O303">
            <v>-64.397466311085736</v>
          </cell>
        </row>
        <row r="304">
          <cell r="O304">
            <v>-30.584082319730442</v>
          </cell>
        </row>
        <row r="305">
          <cell r="O305">
            <v>90.863712918220699</v>
          </cell>
        </row>
        <row r="306">
          <cell r="O306">
            <v>-55.355525934235629</v>
          </cell>
        </row>
        <row r="307">
          <cell r="O307">
            <v>-34.746295324495804</v>
          </cell>
        </row>
        <row r="308">
          <cell r="O308">
            <v>-45.001208340285302</v>
          </cell>
        </row>
        <row r="309">
          <cell r="O309">
            <v>24.089108381460392</v>
          </cell>
        </row>
        <row r="310">
          <cell r="O310">
            <v>115.6724506650753</v>
          </cell>
        </row>
        <row r="311">
          <cell r="O311">
            <v>-60.438187159634253</v>
          </cell>
        </row>
        <row r="312">
          <cell r="O312">
            <v>-62.436912819226563</v>
          </cell>
        </row>
        <row r="313">
          <cell r="O313">
            <v>-83.268635342596099</v>
          </cell>
        </row>
        <row r="314">
          <cell r="O314">
            <v>87.021055249981146</v>
          </cell>
        </row>
        <row r="315">
          <cell r="O315">
            <v>-43.724684725046245</v>
          </cell>
        </row>
        <row r="316">
          <cell r="O316">
            <v>-74.260377482234617</v>
          </cell>
        </row>
        <row r="317">
          <cell r="O317">
            <v>-32.745104035029726</v>
          </cell>
        </row>
        <row r="318">
          <cell r="O318">
            <v>-154.62413616214508</v>
          </cell>
        </row>
        <row r="319">
          <cell r="O319">
            <v>8.0320485217798705</v>
          </cell>
        </row>
        <row r="320">
          <cell r="O320">
            <v>-66.715613043152189</v>
          </cell>
        </row>
        <row r="321">
          <cell r="O321">
            <v>103.66006059280699</v>
          </cell>
        </row>
        <row r="322">
          <cell r="O322">
            <v>2.8235974084964255E-2</v>
          </cell>
        </row>
        <row r="323">
          <cell r="O323">
            <v>80.386291662201984</v>
          </cell>
        </row>
        <row r="324">
          <cell r="O324">
            <v>-5.2080381185296574</v>
          </cell>
        </row>
        <row r="325">
          <cell r="O325">
            <v>-22.760224989046037</v>
          </cell>
        </row>
        <row r="326">
          <cell r="O326">
            <v>-80.458025847465251</v>
          </cell>
        </row>
        <row r="327">
          <cell r="O327">
            <v>137.13967644716831</v>
          </cell>
        </row>
        <row r="328">
          <cell r="O328">
            <v>-52.913434303140093</v>
          </cell>
        </row>
        <row r="329">
          <cell r="O329">
            <v>-147.26952127711411</v>
          </cell>
        </row>
        <row r="330">
          <cell r="O330">
            <v>143.38349441298669</v>
          </cell>
        </row>
        <row r="331">
          <cell r="O331">
            <v>-256.71687583631865</v>
          </cell>
        </row>
        <row r="332">
          <cell r="O332">
            <v>24.149495690415279</v>
          </cell>
        </row>
        <row r="333">
          <cell r="O333">
            <v>32.134143240542471</v>
          </cell>
        </row>
        <row r="334">
          <cell r="O334">
            <v>181.7830632225614</v>
          </cell>
        </row>
        <row r="335">
          <cell r="O335">
            <v>67.322745072840917</v>
          </cell>
        </row>
        <row r="336">
          <cell r="O336">
            <v>-86.894232418741012</v>
          </cell>
        </row>
        <row r="337">
          <cell r="O337">
            <v>73.286643258776166</v>
          </cell>
        </row>
        <row r="338">
          <cell r="O338">
            <v>-191.11158323921882</v>
          </cell>
        </row>
        <row r="339">
          <cell r="O339">
            <v>-74.074883799254167</v>
          </cell>
        </row>
        <row r="340">
          <cell r="O340">
            <v>-26.35792299638706</v>
          </cell>
        </row>
        <row r="341">
          <cell r="O341">
            <v>-9.2350057163203019</v>
          </cell>
        </row>
        <row r="342">
          <cell r="O342">
            <v>86.869982638925649</v>
          </cell>
        </row>
        <row r="343">
          <cell r="O343">
            <v>40.062643254312206</v>
          </cell>
        </row>
        <row r="344">
          <cell r="O344">
            <v>-18.249931994989311</v>
          </cell>
        </row>
        <row r="345">
          <cell r="O345">
            <v>-57.729851085654445</v>
          </cell>
        </row>
        <row r="346">
          <cell r="O346">
            <v>103.88454637578616</v>
          </cell>
        </row>
        <row r="347">
          <cell r="O347">
            <v>6.983795036074298</v>
          </cell>
        </row>
        <row r="348">
          <cell r="O348">
            <v>70.903177087267977</v>
          </cell>
        </row>
        <row r="349">
          <cell r="O349">
            <v>92.320143734641533</v>
          </cell>
        </row>
        <row r="350">
          <cell r="O350">
            <v>-89.263051312684183</v>
          </cell>
        </row>
        <row r="351">
          <cell r="O351">
            <v>-53.573958566865258</v>
          </cell>
        </row>
        <row r="352">
          <cell r="O352">
            <v>253.38378341390489</v>
          </cell>
        </row>
        <row r="353">
          <cell r="O353">
            <v>599.73824580508699</v>
          </cell>
        </row>
        <row r="354">
          <cell r="O354">
            <v>352.27823259446996</v>
          </cell>
        </row>
        <row r="355">
          <cell r="O355">
            <v>-171.01314924541475</v>
          </cell>
        </row>
        <row r="356">
          <cell r="O356">
            <v>-75.696678455531583</v>
          </cell>
        </row>
        <row r="357">
          <cell r="O357">
            <v>-325.97146197149414</v>
          </cell>
        </row>
        <row r="358">
          <cell r="O358">
            <v>-93.519451133321127</v>
          </cell>
        </row>
        <row r="359">
          <cell r="O359">
            <v>-216.49308517472673</v>
          </cell>
        </row>
        <row r="360">
          <cell r="O360">
            <v>-90.443776988882746</v>
          </cell>
        </row>
        <row r="361">
          <cell r="O361">
            <v>9.3725549484661315</v>
          </cell>
        </row>
        <row r="362">
          <cell r="O362">
            <v>16.542401997725392</v>
          </cell>
        </row>
        <row r="363">
          <cell r="O363">
            <v>-32.659266548629603</v>
          </cell>
        </row>
        <row r="364">
          <cell r="O364">
            <v>-191.68892889978997</v>
          </cell>
        </row>
        <row r="365">
          <cell r="O365">
            <v>-110.62236898094852</v>
          </cell>
        </row>
        <row r="366">
          <cell r="O366">
            <v>-66.433816624494284</v>
          </cell>
        </row>
        <row r="367">
          <cell r="O367">
            <v>-36.506258206194616</v>
          </cell>
        </row>
        <row r="368">
          <cell r="O368">
            <v>-48.998566474409017</v>
          </cell>
        </row>
        <row r="369">
          <cell r="O369">
            <v>13.909566383736092</v>
          </cell>
        </row>
        <row r="370">
          <cell r="O370">
            <v>-185.17559989120855</v>
          </cell>
        </row>
        <row r="371">
          <cell r="O371">
            <v>-18.497233373285781</v>
          </cell>
        </row>
        <row r="372">
          <cell r="O372">
            <v>50.002078633173369</v>
          </cell>
        </row>
        <row r="373">
          <cell r="O373">
            <v>-5.8165511033876101</v>
          </cell>
        </row>
        <row r="374">
          <cell r="O374">
            <v>-57.848306535915981</v>
          </cell>
        </row>
        <row r="375">
          <cell r="O375">
            <v>-42.314727016513643</v>
          </cell>
        </row>
        <row r="376">
          <cell r="O376">
            <v>-94.155213584203011</v>
          </cell>
        </row>
        <row r="377">
          <cell r="O377">
            <v>32.296191027644454</v>
          </cell>
        </row>
        <row r="378">
          <cell r="O378">
            <v>-71.837626201338935</v>
          </cell>
        </row>
        <row r="379">
          <cell r="O379">
            <v>-33.639266845641032</v>
          </cell>
        </row>
        <row r="380">
          <cell r="O380">
            <v>-79.52309397391582</v>
          </cell>
        </row>
        <row r="381">
          <cell r="O381">
            <v>-61.695442074395032</v>
          </cell>
        </row>
        <row r="382">
          <cell r="O382">
            <v>12.203616771223096</v>
          </cell>
        </row>
        <row r="383">
          <cell r="O383">
            <v>55.089246283929242</v>
          </cell>
        </row>
        <row r="384">
          <cell r="O384">
            <v>31.505905718417125</v>
          </cell>
        </row>
        <row r="385">
          <cell r="O385">
            <v>-165.40650273730716</v>
          </cell>
        </row>
        <row r="386">
          <cell r="O386">
            <v>119.94241030570083</v>
          </cell>
        </row>
        <row r="387">
          <cell r="O387">
            <v>-57.44737277925924</v>
          </cell>
        </row>
        <row r="388">
          <cell r="O388">
            <v>-10.304397020963734</v>
          </cell>
        </row>
        <row r="389">
          <cell r="O389">
            <v>-60.258057790257226</v>
          </cell>
        </row>
        <row r="390">
          <cell r="O390">
            <v>-19.25114387951362</v>
          </cell>
        </row>
        <row r="391">
          <cell r="O391">
            <v>-53.869743189146902</v>
          </cell>
        </row>
        <row r="392">
          <cell r="O392">
            <v>-12.710657391768109</v>
          </cell>
        </row>
        <row r="393">
          <cell r="O393">
            <v>-7.8018318316153454</v>
          </cell>
        </row>
        <row r="394">
          <cell r="O394">
            <v>5.7966122984144022</v>
          </cell>
        </row>
        <row r="395">
          <cell r="O395">
            <v>14.872766317441346</v>
          </cell>
        </row>
        <row r="396">
          <cell r="O396">
            <v>-27.088741498610034</v>
          </cell>
        </row>
        <row r="397">
          <cell r="O397">
            <v>-33.347932940609098</v>
          </cell>
        </row>
        <row r="398">
          <cell r="O398">
            <v>117.80236551762027</v>
          </cell>
        </row>
        <row r="399">
          <cell r="O399">
            <v>-66.952125076473749</v>
          </cell>
        </row>
        <row r="400">
          <cell r="O400">
            <v>136.78338886695929</v>
          </cell>
        </row>
        <row r="401">
          <cell r="O401">
            <v>22.588428711089364</v>
          </cell>
        </row>
        <row r="402">
          <cell r="O402">
            <v>-0.92178853218501899</v>
          </cell>
        </row>
        <row r="403">
          <cell r="O403">
            <v>-54.810860790596053</v>
          </cell>
        </row>
        <row r="404">
          <cell r="O404">
            <v>-117.93262066092393</v>
          </cell>
        </row>
        <row r="405">
          <cell r="O405">
            <v>-3.4548019490794104</v>
          </cell>
        </row>
        <row r="406">
          <cell r="O406">
            <v>-65.571287282336925</v>
          </cell>
        </row>
        <row r="407">
          <cell r="O407">
            <v>-112.25180329081559</v>
          </cell>
        </row>
        <row r="408">
          <cell r="O408">
            <v>-5.9046356376293261</v>
          </cell>
        </row>
        <row r="409">
          <cell r="O409">
            <v>24.987459538318944</v>
          </cell>
        </row>
        <row r="410">
          <cell r="O410">
            <v>-7.7975279264937853</v>
          </cell>
        </row>
        <row r="411">
          <cell r="O411">
            <v>-59.593843769780506</v>
          </cell>
        </row>
        <row r="412">
          <cell r="O412">
            <v>27.80609000010918</v>
          </cell>
        </row>
        <row r="413">
          <cell r="O413">
            <v>-23.603386357968702</v>
          </cell>
        </row>
        <row r="414">
          <cell r="O414">
            <v>-83.440076430208137</v>
          </cell>
        </row>
        <row r="415">
          <cell r="O415">
            <v>-16.642968429336179</v>
          </cell>
        </row>
        <row r="416">
          <cell r="O416">
            <v>74.521818258253916</v>
          </cell>
        </row>
        <row r="417">
          <cell r="O417">
            <v>17.536279269743318</v>
          </cell>
        </row>
        <row r="418">
          <cell r="O418">
            <v>76.236355689725315</v>
          </cell>
        </row>
        <row r="419">
          <cell r="O419">
            <v>-10.803731864049041</v>
          </cell>
        </row>
        <row r="420">
          <cell r="O420">
            <v>-89.66428503692805</v>
          </cell>
        </row>
        <row r="421">
          <cell r="O421">
            <v>7.4440405873992859</v>
          </cell>
        </row>
        <row r="422">
          <cell r="O422">
            <v>-54.491929674866697</v>
          </cell>
        </row>
        <row r="423">
          <cell r="O423">
            <v>15.982902439469399</v>
          </cell>
        </row>
        <row r="424">
          <cell r="O424">
            <v>-94.026900669236056</v>
          </cell>
        </row>
        <row r="425">
          <cell r="O425">
            <v>-14.769957792894274</v>
          </cell>
        </row>
        <row r="426">
          <cell r="O426">
            <v>26.261768616452173</v>
          </cell>
        </row>
        <row r="427">
          <cell r="O427">
            <v>120.19632898808413</v>
          </cell>
        </row>
        <row r="428">
          <cell r="O428">
            <v>-32.406111057171074</v>
          </cell>
        </row>
        <row r="429">
          <cell r="O429">
            <v>59.911961447129215</v>
          </cell>
        </row>
        <row r="430">
          <cell r="O430">
            <v>57.610644294567464</v>
          </cell>
        </row>
        <row r="431">
          <cell r="O431">
            <v>102.2046772092217</v>
          </cell>
        </row>
        <row r="432">
          <cell r="O432">
            <v>-121.94184593924365</v>
          </cell>
        </row>
        <row r="433">
          <cell r="O433">
            <v>-3.7453142629638023</v>
          </cell>
        </row>
        <row r="434">
          <cell r="O434">
            <v>-84.102333377373725</v>
          </cell>
        </row>
        <row r="435">
          <cell r="O435">
            <v>-47.42916621635959</v>
          </cell>
        </row>
        <row r="436">
          <cell r="O436">
            <v>-7.3708057768781146</v>
          </cell>
        </row>
        <row r="437">
          <cell r="O437">
            <v>24.228041752583522</v>
          </cell>
        </row>
        <row r="438">
          <cell r="O438">
            <v>-66.760931435910607</v>
          </cell>
        </row>
        <row r="439">
          <cell r="O439">
            <v>-72.557550247847757</v>
          </cell>
        </row>
        <row r="440">
          <cell r="O440">
            <v>-3.0846452483328903</v>
          </cell>
        </row>
        <row r="441">
          <cell r="O441">
            <v>0.57287693130456319</v>
          </cell>
        </row>
        <row r="442">
          <cell r="O442">
            <v>23.887243557472175</v>
          </cell>
        </row>
        <row r="443">
          <cell r="O443">
            <v>3.0546793354078545</v>
          </cell>
        </row>
        <row r="444">
          <cell r="O444">
            <v>0.53255942401301581</v>
          </cell>
        </row>
        <row r="445">
          <cell r="O445">
            <v>26.334864971777279</v>
          </cell>
        </row>
        <row r="446">
          <cell r="O446">
            <v>-122.09013397349372</v>
          </cell>
        </row>
        <row r="447">
          <cell r="O447">
            <v>90.883606159490228</v>
          </cell>
        </row>
        <row r="448">
          <cell r="O448">
            <v>5.2460069565258891</v>
          </cell>
        </row>
        <row r="449">
          <cell r="O449">
            <v>-9.1288833464477648</v>
          </cell>
        </row>
        <row r="450">
          <cell r="O450">
            <v>53.059020783395681</v>
          </cell>
        </row>
        <row r="451">
          <cell r="O451">
            <v>156.16931808203117</v>
          </cell>
        </row>
        <row r="452">
          <cell r="O452">
            <v>-76.052816392191744</v>
          </cell>
        </row>
        <row r="453">
          <cell r="O453">
            <v>-66.95606112259884</v>
          </cell>
        </row>
        <row r="454">
          <cell r="O454">
            <v>5.9157750976173702</v>
          </cell>
        </row>
        <row r="455">
          <cell r="O455">
            <v>-73.247307309424286</v>
          </cell>
        </row>
        <row r="456">
          <cell r="O456">
            <v>29.603895679738343</v>
          </cell>
        </row>
        <row r="457">
          <cell r="O457">
            <v>7.6794404008396668</v>
          </cell>
        </row>
        <row r="458">
          <cell r="O458">
            <v>-80.898119892222894</v>
          </cell>
        </row>
        <row r="459">
          <cell r="O459">
            <v>11.494311950027623</v>
          </cell>
        </row>
        <row r="460">
          <cell r="O460">
            <v>-41.04669985050532</v>
          </cell>
        </row>
        <row r="461">
          <cell r="O461">
            <v>53.947407336803735</v>
          </cell>
        </row>
        <row r="462">
          <cell r="O462">
            <v>14.00978564370962</v>
          </cell>
        </row>
        <row r="463">
          <cell r="O463">
            <v>-46.018146233469452</v>
          </cell>
        </row>
        <row r="464">
          <cell r="O464">
            <v>27.762803886686015</v>
          </cell>
        </row>
        <row r="465">
          <cell r="O465">
            <v>-25.091148578736465</v>
          </cell>
        </row>
        <row r="466">
          <cell r="O466">
            <v>-3.084684707235283</v>
          </cell>
        </row>
        <row r="467">
          <cell r="O467">
            <v>29.666858510305246</v>
          </cell>
        </row>
        <row r="468">
          <cell r="O468">
            <v>75.100133021882357</v>
          </cell>
        </row>
        <row r="469">
          <cell r="O469">
            <v>-73.088902089082694</v>
          </cell>
        </row>
        <row r="470">
          <cell r="O470">
            <v>-34.727428024694746</v>
          </cell>
        </row>
        <row r="471">
          <cell r="O471">
            <v>-53.714557941631938</v>
          </cell>
        </row>
        <row r="472">
          <cell r="O472">
            <v>-87.925565051216836</v>
          </cell>
        </row>
        <row r="473">
          <cell r="O473">
            <v>-37.026803550485056</v>
          </cell>
        </row>
        <row r="474">
          <cell r="O474">
            <v>-25.698961252868685</v>
          </cell>
        </row>
        <row r="475">
          <cell r="O475">
            <v>2.2015635705502064</v>
          </cell>
        </row>
        <row r="476">
          <cell r="O476">
            <v>42.352612931239491</v>
          </cell>
        </row>
        <row r="477">
          <cell r="O477">
            <v>-60.082795100037401</v>
          </cell>
        </row>
        <row r="478">
          <cell r="O478">
            <v>61.570111166372953</v>
          </cell>
        </row>
        <row r="479">
          <cell r="O479">
            <v>138.74919225734266</v>
          </cell>
        </row>
        <row r="480">
          <cell r="O480">
            <v>-53.20039237457604</v>
          </cell>
        </row>
        <row r="481">
          <cell r="O481">
            <v>16.529501031731343</v>
          </cell>
        </row>
        <row r="482">
          <cell r="O482">
            <v>-27.922259233235309</v>
          </cell>
        </row>
        <row r="483">
          <cell r="O483">
            <v>-27.256168198937303</v>
          </cell>
        </row>
        <row r="484">
          <cell r="O484">
            <v>100.37845149965688</v>
          </cell>
        </row>
        <row r="485">
          <cell r="O485">
            <v>-109.24090037150927</v>
          </cell>
        </row>
        <row r="486">
          <cell r="O486">
            <v>4.386630007515123</v>
          </cell>
        </row>
        <row r="487">
          <cell r="O487">
            <v>17.714660663557879</v>
          </cell>
        </row>
      </sheetData>
      <sheetData sheetId="4"/>
    </sheetDataSet>
  </externalBook>
</externalLink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5-10-23T20:20:59.244"/>
    </inkml:context>
    <inkml:brush xml:id="br0">
      <inkml:brushProperty name="width" value="0.05" units="cm"/>
      <inkml:brushProperty name="height" value="0.3" units="cm"/>
      <inkml:brushProperty name="color" value="#849398"/>
      <inkml:brushProperty name="ignorePressure" value="1"/>
      <inkml:brushProperty name="inkEffects" value="pencil"/>
    </inkml:brush>
  </inkml:definitions>
  <inkml:trace contextRef="#ctx0" brushRef="#br0">1 0,'0'0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5-10-23T20:21:04.513"/>
    </inkml:context>
    <inkml:brush xml:id="br0">
      <inkml:brushProperty name="width" value="0.05" units="cm"/>
      <inkml:brushProperty name="height" value="0.3" units="cm"/>
      <inkml:brushProperty name="color" value="#849398"/>
      <inkml:brushProperty name="ignorePressure" value="1"/>
      <inkml:brushProperty name="inkEffects" value="pencil"/>
    </inkml:brush>
  </inkml:definitions>
  <inkml:trace contextRef="#ctx0" brushRef="#br0">1 0,'0'0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5-10-23T20:22:12.371"/>
    </inkml:context>
    <inkml:brush xml:id="br0">
      <inkml:brushProperty name="width" value="0.05" units="cm"/>
      <inkml:brushProperty name="height" value="0.3" units="cm"/>
      <inkml:brushProperty name="color" value="#849398"/>
      <inkml:brushProperty name="ignorePressure" value="1"/>
      <inkml:brushProperty name="inkEffects" value="pencil"/>
    </inkml:brush>
  </inkml:definitions>
  <inkml:trace contextRef="#ctx0" brushRef="#br0">1 0,'0'0</inkml:trace>
  <inkml:trace contextRef="#ctx0" brushRef="#br0" timeOffset="712.06">1 0,'0'0</inkml:trace>
  <inkml:trace contextRef="#ctx0" brushRef="#br0" timeOffset="927.14">1 0,'0'0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5-10-23T20:22:31.818"/>
    </inkml:context>
    <inkml:brush xml:id="br0">
      <inkml:brushProperty name="width" value="0.05" units="cm"/>
      <inkml:brushProperty name="height" value="0.3" units="cm"/>
      <inkml:brushProperty name="color" value="#849398"/>
      <inkml:brushProperty name="ignorePressure" value="1"/>
      <inkml:brushProperty name="inkEffects" value="pencil"/>
    </inkml:brush>
  </inkml:definitions>
  <inkml:trace contextRef="#ctx0" brushRef="#br0">1 0,'0'0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5-10-23T20:22:37.036"/>
    </inkml:context>
    <inkml:brush xml:id="br0">
      <inkml:brushProperty name="width" value="0.05" units="cm"/>
      <inkml:brushProperty name="height" value="0.3" units="cm"/>
      <inkml:brushProperty name="color" value="#849398"/>
      <inkml:brushProperty name="ignorePressure" value="1"/>
      <inkml:brushProperty name="inkEffects" value="pencil"/>
    </inkml:brush>
  </inkml:definitions>
  <inkml:trace contextRef="#ctx0" brushRef="#br0">1 0,'0'0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9C84D-0CE7-42A8-B51F-879E32E0CB2D}">
  <dimension ref="A1:AH1001"/>
  <sheetViews>
    <sheetView workbookViewId="0">
      <selection activeCell="O1" sqref="O1:O1048576"/>
    </sheetView>
  </sheetViews>
  <sheetFormatPr defaultRowHeight="14.4"/>
  <cols>
    <col min="1" max="1" width="14.88671875" customWidth="1"/>
    <col min="3" max="3" width="14.21875" customWidth="1"/>
    <col min="7" max="7" width="51.21875" customWidth="1"/>
    <col min="8" max="8" width="8.88671875" style="9"/>
    <col min="9" max="9" width="13.109375" customWidth="1"/>
    <col min="11" max="11" width="16.6640625" customWidth="1"/>
    <col min="15" max="15" width="39" customWidth="1"/>
    <col min="17" max="17" width="8.88671875" style="9"/>
    <col min="18" max="18" width="14.44140625" customWidth="1"/>
    <col min="19" max="19" width="15" customWidth="1"/>
  </cols>
  <sheetData>
    <row r="1" spans="1:34" ht="40.799999999999997" thickBot="1">
      <c r="A1" s="1" t="s">
        <v>0</v>
      </c>
      <c r="B1" s="1" t="s">
        <v>8</v>
      </c>
      <c r="C1" s="1" t="s">
        <v>0</v>
      </c>
      <c r="D1" s="1" t="s">
        <v>8</v>
      </c>
      <c r="E1" s="1" t="s">
        <v>9</v>
      </c>
      <c r="F1" s="1" t="s">
        <v>10</v>
      </c>
      <c r="G1" s="1"/>
      <c r="H1" s="8"/>
      <c r="I1" s="1" t="s">
        <v>0</v>
      </c>
      <c r="J1" s="1" t="s">
        <v>8</v>
      </c>
      <c r="K1" s="1" t="s">
        <v>0</v>
      </c>
      <c r="L1" s="1" t="s">
        <v>8</v>
      </c>
      <c r="M1" s="1" t="s">
        <v>11</v>
      </c>
      <c r="N1" s="1" t="s">
        <v>12</v>
      </c>
      <c r="O1" s="1"/>
      <c r="P1" s="1"/>
      <c r="Q1" s="8"/>
      <c r="R1" s="1" t="s">
        <v>0</v>
      </c>
      <c r="S1" s="1" t="s">
        <v>8</v>
      </c>
      <c r="T1" s="1"/>
      <c r="U1" s="1"/>
      <c r="V1" s="1"/>
      <c r="W1" s="1"/>
      <c r="X1" s="1"/>
      <c r="Y1" s="4"/>
      <c r="Z1" s="1"/>
      <c r="AA1" s="1"/>
      <c r="AB1" s="1"/>
      <c r="AC1" s="1"/>
      <c r="AD1" s="1"/>
      <c r="AE1" s="1"/>
      <c r="AF1" s="1"/>
      <c r="AG1" s="1"/>
      <c r="AH1" s="1"/>
    </row>
    <row r="2" spans="1:34" ht="54" thickBot="1">
      <c r="A2" s="3">
        <v>45223</v>
      </c>
      <c r="B2" s="4">
        <v>14879.94</v>
      </c>
      <c r="C2" s="3">
        <v>45223</v>
      </c>
      <c r="D2" s="4">
        <v>1.05948</v>
      </c>
      <c r="E2" s="4">
        <v>1.05948</v>
      </c>
      <c r="F2" s="4">
        <v>15764.99883</v>
      </c>
      <c r="G2" s="1" t="s">
        <v>14</v>
      </c>
      <c r="H2" s="8"/>
      <c r="I2" s="3">
        <v>45223</v>
      </c>
      <c r="J2" s="4">
        <v>7389.7</v>
      </c>
      <c r="K2" s="7">
        <v>45223.998611111114</v>
      </c>
      <c r="L2" s="4">
        <v>1.2159</v>
      </c>
      <c r="M2" s="4">
        <v>1.2159</v>
      </c>
      <c r="N2" s="4">
        <v>8985.1362300000001</v>
      </c>
      <c r="O2" s="4" t="s">
        <v>15</v>
      </c>
      <c r="P2" s="4"/>
      <c r="Q2" s="8"/>
      <c r="R2" s="3">
        <v>45223</v>
      </c>
      <c r="S2" s="4">
        <v>4247.68</v>
      </c>
      <c r="T2" s="1"/>
      <c r="U2" s="1"/>
      <c r="V2" s="1"/>
      <c r="W2" s="1"/>
      <c r="X2" s="1"/>
      <c r="Y2" s="4"/>
      <c r="Z2" s="1"/>
      <c r="AA2" s="1"/>
      <c r="AB2" s="1"/>
      <c r="AC2" s="1"/>
      <c r="AD2" s="1"/>
      <c r="AE2" s="1"/>
      <c r="AF2" s="1"/>
      <c r="AG2" s="1"/>
      <c r="AH2" s="1"/>
    </row>
    <row r="3" spans="1:34" ht="40.799999999999997" thickBot="1">
      <c r="A3" s="3">
        <v>45224</v>
      </c>
      <c r="B3" s="4">
        <v>14892.18</v>
      </c>
      <c r="C3" s="3">
        <v>45224</v>
      </c>
      <c r="D3" s="4">
        <v>1.0566599999999999</v>
      </c>
      <c r="E3" s="4">
        <v>1.0566599999999999</v>
      </c>
      <c r="F3" s="4">
        <v>15735.97092</v>
      </c>
      <c r="G3" s="1"/>
      <c r="H3" s="8"/>
      <c r="I3" s="3">
        <v>45224</v>
      </c>
      <c r="J3" s="4">
        <v>7414.34</v>
      </c>
      <c r="K3" s="7">
        <v>45224.998611111114</v>
      </c>
      <c r="L3" s="4">
        <v>1.2101200000000001</v>
      </c>
      <c r="M3" s="4">
        <v>1.2101200000000001</v>
      </c>
      <c r="N3" s="4">
        <v>8972.2411209999991</v>
      </c>
      <c r="O3" s="4"/>
      <c r="P3" s="4"/>
      <c r="Q3" s="8"/>
      <c r="R3" s="3">
        <v>45224</v>
      </c>
      <c r="S3" s="4">
        <v>4186.7700000000004</v>
      </c>
      <c r="T3" s="1" t="s">
        <v>13</v>
      </c>
      <c r="U3" s="1"/>
      <c r="V3" s="1"/>
      <c r="W3" s="1"/>
      <c r="X3" s="1"/>
      <c r="Y3" s="4"/>
      <c r="Z3" s="1"/>
      <c r="AA3" s="1"/>
      <c r="AB3" s="1"/>
      <c r="AC3" s="1"/>
      <c r="AD3" s="1"/>
      <c r="AE3" s="1"/>
      <c r="AF3" s="1"/>
      <c r="AG3" s="1"/>
      <c r="AH3" s="1"/>
    </row>
    <row r="4" spans="1:34" ht="15" thickBot="1">
      <c r="A4" s="3">
        <v>45225</v>
      </c>
      <c r="B4" s="4">
        <v>14731.05</v>
      </c>
      <c r="C4" s="3">
        <v>45225</v>
      </c>
      <c r="D4" s="4">
        <v>1.0564</v>
      </c>
      <c r="E4" s="4">
        <v>1.0564</v>
      </c>
      <c r="F4" s="4">
        <v>15561.881219999999</v>
      </c>
      <c r="G4" s="1"/>
      <c r="H4" s="8"/>
      <c r="I4" s="3">
        <v>45225</v>
      </c>
      <c r="J4" s="4">
        <v>7354.57</v>
      </c>
      <c r="K4" s="7">
        <v>45225.998611111114</v>
      </c>
      <c r="L4" s="4">
        <v>1.2134499999999999</v>
      </c>
      <c r="M4" s="4">
        <v>1.2134499999999999</v>
      </c>
      <c r="N4" s="4">
        <v>8924.402967</v>
      </c>
      <c r="O4" s="4"/>
      <c r="P4" s="4"/>
      <c r="Q4" s="8"/>
      <c r="R4" s="3">
        <v>45225</v>
      </c>
      <c r="S4" s="4">
        <v>4137.2299999999996</v>
      </c>
      <c r="T4" s="1"/>
      <c r="U4" s="1"/>
      <c r="V4" s="1"/>
      <c r="W4" s="1"/>
      <c r="X4" s="1"/>
      <c r="Y4" s="4"/>
      <c r="Z4" s="1"/>
      <c r="AA4" s="1"/>
      <c r="AB4" s="1"/>
      <c r="AC4" s="1"/>
      <c r="AD4" s="1"/>
      <c r="AE4" s="1"/>
      <c r="AF4" s="1"/>
      <c r="AG4" s="1"/>
      <c r="AH4" s="1"/>
    </row>
    <row r="5" spans="1:34" ht="15" thickBot="1">
      <c r="A5" s="3">
        <v>45226</v>
      </c>
      <c r="B5" s="4">
        <v>14687.41</v>
      </c>
      <c r="C5" s="3">
        <v>45226</v>
      </c>
      <c r="D5" s="4">
        <v>1.0578000000000001</v>
      </c>
      <c r="E5" s="4">
        <v>1.0578000000000001</v>
      </c>
      <c r="F5" s="4">
        <v>15536.3423</v>
      </c>
      <c r="G5" s="1"/>
      <c r="H5" s="8"/>
      <c r="I5" s="3">
        <v>45226</v>
      </c>
      <c r="J5" s="4">
        <v>7291.28</v>
      </c>
      <c r="K5" s="7">
        <v>45226.998611111114</v>
      </c>
      <c r="L5" s="4">
        <v>1.2123999999999999</v>
      </c>
      <c r="M5" s="4">
        <v>1.2123999999999999</v>
      </c>
      <c r="N5" s="4">
        <v>8839.9478720000006</v>
      </c>
      <c r="O5" s="4"/>
      <c r="P5" s="4"/>
      <c r="Q5" s="8"/>
      <c r="R5" s="3">
        <v>45226</v>
      </c>
      <c r="S5" s="4">
        <v>4117.37</v>
      </c>
      <c r="T5" s="1"/>
      <c r="U5" s="1"/>
      <c r="V5" s="1"/>
      <c r="W5" s="1"/>
      <c r="X5" s="1"/>
      <c r="Y5" s="4"/>
      <c r="Z5" s="1"/>
      <c r="AA5" s="1"/>
      <c r="AB5" s="1"/>
      <c r="AC5" s="1"/>
      <c r="AD5" s="1"/>
      <c r="AE5" s="1"/>
      <c r="AF5" s="1"/>
      <c r="AG5" s="1"/>
      <c r="AH5" s="1"/>
    </row>
    <row r="6" spans="1:34" ht="15" thickBot="1">
      <c r="A6" s="3">
        <v>45229</v>
      </c>
      <c r="B6" s="4">
        <v>14716.54</v>
      </c>
      <c r="C6" s="3">
        <v>45227</v>
      </c>
      <c r="D6" s="4">
        <v>1.0578000000000001</v>
      </c>
      <c r="E6" s="4">
        <v>1.0613999999999999</v>
      </c>
      <c r="F6" s="4">
        <v>15620.135560000001</v>
      </c>
      <c r="G6" s="1"/>
      <c r="H6" s="8"/>
      <c r="I6" s="3">
        <v>45229</v>
      </c>
      <c r="J6" s="4">
        <v>7327.39</v>
      </c>
      <c r="K6" s="7">
        <v>45227.998611111114</v>
      </c>
      <c r="L6" s="4">
        <v>1.2123999999999999</v>
      </c>
      <c r="M6" s="4">
        <v>1.2164900000000001</v>
      </c>
      <c r="N6" s="4">
        <v>8913.6966609999999</v>
      </c>
      <c r="O6" s="4"/>
      <c r="P6" s="4"/>
      <c r="Q6" s="8"/>
      <c r="R6" s="3">
        <v>45229</v>
      </c>
      <c r="S6" s="4">
        <v>4166.82</v>
      </c>
      <c r="T6" s="1"/>
      <c r="U6" s="1"/>
      <c r="V6" s="1"/>
      <c r="W6" s="1"/>
      <c r="X6" s="1"/>
      <c r="Y6" s="4"/>
      <c r="Z6" s="1"/>
      <c r="AA6" s="1"/>
      <c r="AB6" s="1"/>
      <c r="AC6" s="1"/>
      <c r="AD6" s="1"/>
      <c r="AE6" s="1"/>
      <c r="AF6" s="1"/>
      <c r="AG6" s="1"/>
      <c r="AH6" s="1"/>
    </row>
    <row r="7" spans="1:34" ht="15" thickBot="1">
      <c r="A7" s="3">
        <v>45230</v>
      </c>
      <c r="B7" s="4">
        <v>14810.34</v>
      </c>
      <c r="C7" s="3">
        <v>45228</v>
      </c>
      <c r="D7" s="4">
        <v>1.05616</v>
      </c>
      <c r="E7" s="4">
        <v>1.0578000000000001</v>
      </c>
      <c r="F7" s="4">
        <v>15666.37765</v>
      </c>
      <c r="G7" s="1"/>
      <c r="H7" s="8"/>
      <c r="I7" s="3">
        <v>45230</v>
      </c>
      <c r="J7" s="4">
        <v>7321.72</v>
      </c>
      <c r="K7" s="7">
        <v>45228.998611111114</v>
      </c>
      <c r="L7" s="4">
        <v>1.2112499999999999</v>
      </c>
      <c r="M7" s="4">
        <v>1.2149099999999999</v>
      </c>
      <c r="N7" s="4">
        <v>8895.230845</v>
      </c>
      <c r="O7" s="4"/>
      <c r="P7" s="4"/>
      <c r="Q7" s="8"/>
      <c r="R7" s="3">
        <v>45230</v>
      </c>
      <c r="S7" s="4">
        <v>4193.8</v>
      </c>
      <c r="T7" s="1"/>
      <c r="U7" s="1"/>
      <c r="V7" s="1"/>
      <c r="W7" s="1"/>
      <c r="X7" s="1"/>
      <c r="Y7" s="4"/>
      <c r="Z7" s="1"/>
      <c r="AA7" s="1"/>
      <c r="AB7" s="1"/>
      <c r="AC7" s="1"/>
      <c r="AD7" s="1"/>
      <c r="AE7" s="1"/>
      <c r="AF7" s="1"/>
      <c r="AG7" s="1"/>
      <c r="AH7" s="1"/>
    </row>
    <row r="8" spans="1:34" ht="15" thickBot="1">
      <c r="A8" s="3">
        <v>45231</v>
      </c>
      <c r="B8" s="4">
        <v>14923.27</v>
      </c>
      <c r="C8" s="3">
        <v>45229</v>
      </c>
      <c r="D8" s="4">
        <v>1.0613999999999999</v>
      </c>
      <c r="E8" s="4">
        <v>1.0586500000000001</v>
      </c>
      <c r="F8" s="4">
        <v>15798.51979</v>
      </c>
      <c r="G8" s="1"/>
      <c r="H8" s="8"/>
      <c r="I8" s="3">
        <v>45231</v>
      </c>
      <c r="J8" s="4">
        <v>7342.43</v>
      </c>
      <c r="K8" s="7">
        <v>45229.998611111114</v>
      </c>
      <c r="L8" s="4">
        <v>1.2164900000000001</v>
      </c>
      <c r="M8" s="4">
        <v>1.21804</v>
      </c>
      <c r="N8" s="4">
        <v>8943.3734370000002</v>
      </c>
      <c r="O8" s="4"/>
      <c r="P8" s="4"/>
      <c r="Q8" s="8"/>
      <c r="R8" s="3">
        <v>45231</v>
      </c>
      <c r="S8" s="4">
        <v>4237.8599999999997</v>
      </c>
      <c r="T8" s="1"/>
      <c r="U8" s="1"/>
      <c r="V8" s="1"/>
      <c r="W8" s="1"/>
      <c r="X8" s="1"/>
      <c r="Y8" s="4"/>
      <c r="Z8" s="1"/>
      <c r="AA8" s="1"/>
      <c r="AB8" s="1"/>
      <c r="AC8" s="1"/>
      <c r="AD8" s="1"/>
      <c r="AE8" s="1"/>
      <c r="AF8" s="1"/>
      <c r="AG8" s="1"/>
      <c r="AH8" s="1"/>
    </row>
    <row r="9" spans="1:34" ht="15" thickBot="1">
      <c r="A9" s="3">
        <v>45232</v>
      </c>
      <c r="B9" s="4">
        <v>15143.6</v>
      </c>
      <c r="C9" s="3">
        <v>45230</v>
      </c>
      <c r="D9" s="4">
        <v>1.0578000000000001</v>
      </c>
      <c r="E9" s="4">
        <v>1.0615399999999999</v>
      </c>
      <c r="F9" s="4">
        <v>16075.53714</v>
      </c>
      <c r="G9" s="1"/>
      <c r="H9" s="8"/>
      <c r="I9" s="3">
        <v>45232</v>
      </c>
      <c r="J9" s="4">
        <v>7446.53</v>
      </c>
      <c r="K9" s="7">
        <v>45230.998611111114</v>
      </c>
      <c r="L9" s="4">
        <v>1.2149099999999999</v>
      </c>
      <c r="M9" s="4">
        <v>1.2189700000000001</v>
      </c>
      <c r="N9" s="4">
        <v>9077.0966740000003</v>
      </c>
      <c r="O9" s="4"/>
      <c r="P9" s="4"/>
      <c r="Q9" s="8"/>
      <c r="R9" s="3">
        <v>45232</v>
      </c>
      <c r="S9" s="4">
        <v>4317.78</v>
      </c>
      <c r="T9" s="1"/>
      <c r="U9" s="1"/>
      <c r="V9" s="1"/>
      <c r="W9" s="1"/>
      <c r="X9" s="1"/>
      <c r="Y9" s="4"/>
      <c r="Z9" s="1"/>
      <c r="AA9" s="1"/>
      <c r="AB9" s="1"/>
      <c r="AC9" s="1"/>
      <c r="AD9" s="1"/>
      <c r="AE9" s="1"/>
      <c r="AF9" s="1"/>
      <c r="AG9" s="1"/>
      <c r="AH9" s="1"/>
    </row>
    <row r="10" spans="1:34" ht="15" thickBot="1">
      <c r="A10" s="3">
        <v>45233</v>
      </c>
      <c r="B10" s="4">
        <v>15189.25</v>
      </c>
      <c r="C10" s="3">
        <v>45231</v>
      </c>
      <c r="D10" s="4">
        <v>1.0586500000000001</v>
      </c>
      <c r="E10" s="4">
        <v>1.0734999999999999</v>
      </c>
      <c r="F10" s="4">
        <v>16305.659879999999</v>
      </c>
      <c r="G10" s="1"/>
      <c r="H10" s="8"/>
      <c r="I10" s="3">
        <v>45233</v>
      </c>
      <c r="J10" s="4">
        <v>7417.73</v>
      </c>
      <c r="K10" s="7">
        <v>45231.998611111114</v>
      </c>
      <c r="L10" s="4">
        <v>1.21804</v>
      </c>
      <c r="M10" s="4">
        <v>1.2374000000000001</v>
      </c>
      <c r="N10" s="4">
        <v>9178.6991020000005</v>
      </c>
      <c r="O10" s="4"/>
      <c r="P10" s="4"/>
      <c r="Q10" s="8"/>
      <c r="R10" s="3">
        <v>45233</v>
      </c>
      <c r="S10" s="4">
        <v>4358.34</v>
      </c>
      <c r="T10" s="1"/>
      <c r="U10" s="1"/>
      <c r="V10" s="1"/>
      <c r="W10" s="1"/>
      <c r="X10" s="1"/>
      <c r="Y10" s="4"/>
      <c r="Z10" s="1"/>
      <c r="AA10" s="1"/>
      <c r="AB10" s="1"/>
      <c r="AC10" s="1"/>
      <c r="AD10" s="1"/>
      <c r="AE10" s="1"/>
      <c r="AF10" s="1"/>
      <c r="AG10" s="1"/>
      <c r="AH10" s="1"/>
    </row>
    <row r="11" spans="1:34" ht="15" thickBot="1">
      <c r="A11" s="3">
        <v>45236</v>
      </c>
      <c r="B11" s="4">
        <v>15135.97</v>
      </c>
      <c r="C11" s="3">
        <v>45232</v>
      </c>
      <c r="D11" s="4">
        <v>1.0615399999999999</v>
      </c>
      <c r="E11" s="4">
        <v>1.0718300000000001</v>
      </c>
      <c r="F11" s="4">
        <v>16223.186729999999</v>
      </c>
      <c r="G11" s="1"/>
      <c r="H11" s="8"/>
      <c r="I11" s="3">
        <v>45236</v>
      </c>
      <c r="J11" s="4">
        <v>7417.76</v>
      </c>
      <c r="K11" s="7">
        <v>45232.998611111114</v>
      </c>
      <c r="L11" s="4">
        <v>1.2189700000000001</v>
      </c>
      <c r="M11" s="4">
        <v>1.23434</v>
      </c>
      <c r="N11" s="4">
        <v>9156.0378779999992</v>
      </c>
      <c r="O11" s="4"/>
      <c r="P11" s="4"/>
      <c r="Q11" s="8"/>
      <c r="R11" s="3">
        <v>45236</v>
      </c>
      <c r="S11" s="4">
        <v>4365.9799999999996</v>
      </c>
      <c r="T11" s="1"/>
      <c r="U11" s="1"/>
      <c r="V11" s="1"/>
      <c r="W11" s="1"/>
      <c r="X11" s="1"/>
      <c r="Y11" s="4"/>
      <c r="Z11" s="1"/>
      <c r="AA11" s="1"/>
      <c r="AB11" s="1"/>
      <c r="AC11" s="1"/>
      <c r="AD11" s="1"/>
      <c r="AE11" s="1"/>
      <c r="AF11" s="1"/>
      <c r="AG11" s="1"/>
      <c r="AH11" s="1"/>
    </row>
    <row r="12" spans="1:34" ht="15" thickBot="1">
      <c r="A12" s="3">
        <v>45237</v>
      </c>
      <c r="B12" s="4">
        <v>15152.64</v>
      </c>
      <c r="C12" s="3">
        <v>45233</v>
      </c>
      <c r="D12" s="4">
        <v>1.0734999999999999</v>
      </c>
      <c r="E12" s="4">
        <v>1.0695699999999999</v>
      </c>
      <c r="F12" s="4">
        <v>16206.809160000001</v>
      </c>
      <c r="G12" s="1"/>
      <c r="H12" s="8"/>
      <c r="I12" s="3">
        <v>45237</v>
      </c>
      <c r="J12" s="4">
        <v>7410.04</v>
      </c>
      <c r="K12" s="7">
        <v>45233.998611111114</v>
      </c>
      <c r="L12" s="4">
        <v>1.2374000000000001</v>
      </c>
      <c r="M12" s="4">
        <v>1.2289699999999999</v>
      </c>
      <c r="N12" s="4">
        <v>9106.7168590000001</v>
      </c>
      <c r="O12" s="4"/>
      <c r="P12" s="4"/>
      <c r="Q12" s="8"/>
      <c r="R12" s="3">
        <v>45237</v>
      </c>
      <c r="S12" s="4">
        <v>4378.38</v>
      </c>
      <c r="T12" s="1"/>
      <c r="U12" s="1"/>
      <c r="V12" s="1"/>
      <c r="W12" s="1"/>
      <c r="X12" s="1"/>
      <c r="Y12" s="4"/>
      <c r="Z12" s="1"/>
      <c r="AA12" s="1"/>
      <c r="AB12" s="1"/>
      <c r="AC12" s="1"/>
      <c r="AD12" s="1"/>
      <c r="AE12" s="1"/>
      <c r="AF12" s="1"/>
      <c r="AG12" s="1"/>
      <c r="AH12" s="1"/>
    </row>
    <row r="13" spans="1:34" ht="15" thickBot="1">
      <c r="A13" s="3">
        <v>45238</v>
      </c>
      <c r="B13" s="4">
        <v>15229.6</v>
      </c>
      <c r="C13" s="3">
        <v>45234</v>
      </c>
      <c r="D13" s="4">
        <v>1.0734999999999999</v>
      </c>
      <c r="E13" s="4">
        <v>1.071</v>
      </c>
      <c r="F13" s="4">
        <v>16310.901599999999</v>
      </c>
      <c r="G13" s="1"/>
      <c r="H13" s="8"/>
      <c r="I13" s="3">
        <v>45238</v>
      </c>
      <c r="J13" s="4">
        <v>7401.72</v>
      </c>
      <c r="K13" s="7">
        <v>45234.998611111114</v>
      </c>
      <c r="L13" s="4">
        <v>1.2374000000000001</v>
      </c>
      <c r="M13" s="4">
        <v>1.2283999999999999</v>
      </c>
      <c r="N13" s="4">
        <v>9092.2728480000005</v>
      </c>
      <c r="O13" s="4"/>
      <c r="P13" s="4"/>
      <c r="Q13" s="8"/>
      <c r="R13" s="3">
        <v>45238</v>
      </c>
      <c r="S13" s="4">
        <v>4382.78</v>
      </c>
      <c r="T13" s="1"/>
      <c r="U13" s="1"/>
      <c r="V13" s="1"/>
      <c r="W13" s="1"/>
      <c r="X13" s="1"/>
      <c r="Y13" s="4"/>
      <c r="Z13" s="1"/>
      <c r="AA13" s="1"/>
      <c r="AB13" s="1"/>
      <c r="AC13" s="1"/>
      <c r="AD13" s="1"/>
      <c r="AE13" s="1"/>
      <c r="AF13" s="1"/>
      <c r="AG13" s="1"/>
      <c r="AH13" s="1"/>
    </row>
    <row r="14" spans="1:34" ht="15" thickBot="1">
      <c r="A14" s="3">
        <v>45239</v>
      </c>
      <c r="B14" s="4">
        <v>15352.54</v>
      </c>
      <c r="C14" s="3">
        <v>45235</v>
      </c>
      <c r="D14" s="4">
        <v>1.07311</v>
      </c>
      <c r="E14" s="4">
        <v>1.0667</v>
      </c>
      <c r="F14" s="4">
        <v>16376.55442</v>
      </c>
      <c r="G14" s="1"/>
      <c r="H14" s="8"/>
      <c r="I14" s="3">
        <v>45239</v>
      </c>
      <c r="J14" s="4">
        <v>7455.67</v>
      </c>
      <c r="K14" s="7">
        <v>45235.998611111114</v>
      </c>
      <c r="L14" s="4">
        <v>1.23716</v>
      </c>
      <c r="M14" s="4">
        <v>1.2214</v>
      </c>
      <c r="N14" s="4">
        <v>9106.3553379999994</v>
      </c>
      <c r="O14" s="4"/>
      <c r="P14" s="4"/>
      <c r="Q14" s="8"/>
      <c r="R14" s="3">
        <v>45239</v>
      </c>
      <c r="S14" s="4">
        <v>4347.3500000000004</v>
      </c>
      <c r="T14" s="1"/>
      <c r="U14" s="1"/>
      <c r="V14" s="1"/>
      <c r="W14" s="1"/>
      <c r="X14" s="1"/>
      <c r="Y14" s="4"/>
      <c r="Z14" s="1"/>
      <c r="AA14" s="1"/>
      <c r="AB14" s="1"/>
      <c r="AC14" s="1"/>
      <c r="AD14" s="1"/>
      <c r="AE14" s="1"/>
      <c r="AF14" s="1"/>
      <c r="AG14" s="1"/>
      <c r="AH14" s="1"/>
    </row>
    <row r="15" spans="1:34" ht="15" thickBot="1">
      <c r="A15" s="3">
        <v>45240</v>
      </c>
      <c r="B15" s="4">
        <v>15234.39</v>
      </c>
      <c r="C15" s="3">
        <v>45236</v>
      </c>
      <c r="D15" s="4">
        <v>1.0718300000000001</v>
      </c>
      <c r="E15" s="4">
        <v>1.0713999999999999</v>
      </c>
      <c r="F15" s="4">
        <v>16322.12545</v>
      </c>
      <c r="G15" s="1"/>
      <c r="H15" s="8"/>
      <c r="I15" s="3">
        <v>45240</v>
      </c>
      <c r="J15" s="4">
        <v>7360.55</v>
      </c>
      <c r="K15" s="7">
        <v>45236.998611111114</v>
      </c>
      <c r="L15" s="4">
        <v>1.23434</v>
      </c>
      <c r="M15" s="4">
        <v>1.2222</v>
      </c>
      <c r="N15" s="4">
        <v>8996.0642100000005</v>
      </c>
      <c r="O15" s="4"/>
      <c r="P15" s="4"/>
      <c r="Q15" s="8"/>
      <c r="R15" s="3">
        <v>45240</v>
      </c>
      <c r="S15" s="4">
        <v>4415.24</v>
      </c>
      <c r="T15" s="1"/>
      <c r="U15" s="1"/>
      <c r="V15" s="1"/>
      <c r="W15" s="1"/>
      <c r="X15" s="1"/>
      <c r="Y15" s="4"/>
      <c r="Z15" s="1"/>
      <c r="AA15" s="1"/>
      <c r="AB15" s="1"/>
      <c r="AC15" s="1"/>
      <c r="AD15" s="1"/>
      <c r="AE15" s="1"/>
      <c r="AF15" s="1"/>
      <c r="AG15" s="1"/>
      <c r="AH15" s="1"/>
    </row>
    <row r="16" spans="1:34" ht="15" thickBot="1">
      <c r="A16" s="3">
        <v>45243</v>
      </c>
      <c r="B16" s="4">
        <v>15345</v>
      </c>
      <c r="C16" s="3">
        <v>45237</v>
      </c>
      <c r="D16" s="4">
        <v>1.0695699999999999</v>
      </c>
      <c r="E16" s="4">
        <v>1.07003</v>
      </c>
      <c r="F16" s="4">
        <v>16419.610349999999</v>
      </c>
      <c r="G16" s="1"/>
      <c r="H16" s="8"/>
      <c r="I16" s="3">
        <v>45243</v>
      </c>
      <c r="J16" s="4">
        <v>7425.83</v>
      </c>
      <c r="K16" s="7">
        <v>45237.998611111114</v>
      </c>
      <c r="L16" s="4">
        <v>1.2289699999999999</v>
      </c>
      <c r="M16" s="4">
        <v>1.2279800000000001</v>
      </c>
      <c r="N16" s="4">
        <v>9118.7707229999996</v>
      </c>
      <c r="O16" s="4"/>
      <c r="P16" s="4"/>
      <c r="Q16" s="8"/>
      <c r="R16" s="3">
        <v>45243</v>
      </c>
      <c r="S16" s="4">
        <v>4411.55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ht="15" thickBot="1">
      <c r="A17" s="3">
        <v>45244</v>
      </c>
      <c r="B17" s="4">
        <v>15614.43</v>
      </c>
      <c r="C17" s="3">
        <v>45238</v>
      </c>
      <c r="D17" s="4">
        <v>1.071</v>
      </c>
      <c r="E17" s="4">
        <v>1.0877399999999999</v>
      </c>
      <c r="F17" s="4">
        <v>16984.44009</v>
      </c>
      <c r="G17" s="1"/>
      <c r="H17" s="8"/>
      <c r="I17" s="3">
        <v>45244</v>
      </c>
      <c r="J17" s="4">
        <v>7440.47</v>
      </c>
      <c r="K17" s="7">
        <v>45238.998611111114</v>
      </c>
      <c r="L17" s="4">
        <v>1.2283999999999999</v>
      </c>
      <c r="M17" s="4">
        <v>1.24929</v>
      </c>
      <c r="N17" s="4">
        <v>9295.3047659999993</v>
      </c>
      <c r="O17" s="4"/>
      <c r="P17" s="4"/>
      <c r="Q17" s="8"/>
      <c r="R17" s="3">
        <v>45244</v>
      </c>
      <c r="S17" s="4">
        <v>4495.7</v>
      </c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ht="15" thickBot="1">
      <c r="A18" s="3">
        <v>45245</v>
      </c>
      <c r="B18" s="4">
        <v>15748.17</v>
      </c>
      <c r="C18" s="3">
        <v>45239</v>
      </c>
      <c r="D18" s="4">
        <v>1.0667</v>
      </c>
      <c r="E18" s="4">
        <v>1.0854299999999999</v>
      </c>
      <c r="F18" s="4">
        <v>17093.53616</v>
      </c>
      <c r="G18" s="1"/>
      <c r="H18" s="8"/>
      <c r="I18" s="3">
        <v>45245</v>
      </c>
      <c r="J18" s="4">
        <v>7486.91</v>
      </c>
      <c r="K18" s="7">
        <v>45239.998611111114</v>
      </c>
      <c r="L18" s="4">
        <v>1.2214</v>
      </c>
      <c r="M18" s="4">
        <v>1.2420800000000001</v>
      </c>
      <c r="N18" s="4">
        <v>9299.3411730000007</v>
      </c>
      <c r="O18" s="4"/>
      <c r="P18" s="4"/>
      <c r="Q18" s="8"/>
      <c r="R18" s="3">
        <v>45245</v>
      </c>
      <c r="S18" s="4">
        <v>4502.88</v>
      </c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 ht="15" thickBot="1">
      <c r="A19" s="3">
        <v>45246</v>
      </c>
      <c r="B19" s="4">
        <v>15786.61</v>
      </c>
      <c r="C19" s="3">
        <v>45240</v>
      </c>
      <c r="D19" s="4">
        <v>1.0713999999999999</v>
      </c>
      <c r="E19" s="4">
        <v>1.0852599999999999</v>
      </c>
      <c r="F19" s="4">
        <v>17132.576369999999</v>
      </c>
      <c r="G19" s="1"/>
      <c r="H19" s="8"/>
      <c r="I19" s="3">
        <v>45246</v>
      </c>
      <c r="J19" s="4">
        <v>7410.97</v>
      </c>
      <c r="K19" s="7">
        <v>45240.998611111114</v>
      </c>
      <c r="L19" s="4">
        <v>1.2222</v>
      </c>
      <c r="M19" s="4">
        <v>1.24129</v>
      </c>
      <c r="N19" s="4">
        <v>9199.1629510000002</v>
      </c>
      <c r="O19" s="4"/>
      <c r="P19" s="4"/>
      <c r="Q19" s="8"/>
      <c r="R19" s="3">
        <v>45246</v>
      </c>
      <c r="S19" s="4">
        <v>4508.24</v>
      </c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ht="15" thickBot="1">
      <c r="A20" s="3">
        <v>45247</v>
      </c>
      <c r="B20" s="4">
        <v>15919.16</v>
      </c>
      <c r="C20" s="3">
        <v>45241</v>
      </c>
      <c r="D20" s="4">
        <v>1.0713999999999999</v>
      </c>
      <c r="E20" s="4">
        <v>1.0915999999999999</v>
      </c>
      <c r="F20" s="4">
        <v>17377.355060000002</v>
      </c>
      <c r="G20" s="1"/>
      <c r="H20" s="8"/>
      <c r="I20" s="3">
        <v>45247</v>
      </c>
      <c r="J20" s="4">
        <v>7504.25</v>
      </c>
      <c r="K20" s="7">
        <v>45241.998611111114</v>
      </c>
      <c r="L20" s="4">
        <v>1.2222</v>
      </c>
      <c r="M20" s="4">
        <v>1.2456</v>
      </c>
      <c r="N20" s="4">
        <v>9347.2937999999995</v>
      </c>
      <c r="O20" s="4"/>
      <c r="P20" s="4"/>
      <c r="Q20" s="8"/>
      <c r="R20" s="3">
        <v>45247</v>
      </c>
      <c r="S20" s="4">
        <v>4514.0200000000004</v>
      </c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ht="15" thickBot="1">
      <c r="A21" s="3">
        <v>45250</v>
      </c>
      <c r="B21" s="4">
        <v>15901.33</v>
      </c>
      <c r="C21" s="3">
        <v>45242</v>
      </c>
      <c r="D21" s="4">
        <v>1.06891</v>
      </c>
      <c r="E21" s="4">
        <v>1.0945199999999999</v>
      </c>
      <c r="F21" s="4">
        <v>17404.323710000001</v>
      </c>
      <c r="G21" s="1"/>
      <c r="H21" s="8"/>
      <c r="I21" s="3">
        <v>45250</v>
      </c>
      <c r="J21" s="4">
        <v>7496.36</v>
      </c>
      <c r="K21" s="7">
        <v>45242.998611111114</v>
      </c>
      <c r="L21" s="4">
        <v>1.2226999999999999</v>
      </c>
      <c r="M21" s="4">
        <v>1.25075</v>
      </c>
      <c r="N21" s="4">
        <v>9376.0722700000006</v>
      </c>
      <c r="O21" s="4"/>
      <c r="P21" s="4"/>
      <c r="Q21" s="8"/>
      <c r="R21" s="3">
        <v>45250</v>
      </c>
      <c r="S21" s="4">
        <v>4547.38</v>
      </c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ht="15" thickBot="1">
      <c r="A22" s="3">
        <v>45251</v>
      </c>
      <c r="B22" s="4">
        <v>15900.53</v>
      </c>
      <c r="C22" s="3">
        <v>45243</v>
      </c>
      <c r="D22" s="4">
        <v>1.07003</v>
      </c>
      <c r="E22" s="4">
        <v>1.0914999999999999</v>
      </c>
      <c r="F22" s="4">
        <v>17355.428500000002</v>
      </c>
      <c r="G22" s="1"/>
      <c r="H22" s="8"/>
      <c r="I22" s="3">
        <v>45251</v>
      </c>
      <c r="J22" s="4">
        <v>7481.99</v>
      </c>
      <c r="K22" s="7">
        <v>45243.998611111114</v>
      </c>
      <c r="L22" s="4">
        <v>1.2279800000000001</v>
      </c>
      <c r="M22" s="4">
        <v>1.254</v>
      </c>
      <c r="N22" s="4">
        <v>9382.4154600000002</v>
      </c>
      <c r="O22" s="4"/>
      <c r="P22" s="4"/>
      <c r="Q22" s="8"/>
      <c r="R22" s="3">
        <v>45251</v>
      </c>
      <c r="S22" s="4">
        <v>4538.1899999999996</v>
      </c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ht="15" thickBot="1">
      <c r="A23" s="3">
        <v>45252</v>
      </c>
      <c r="B23" s="4">
        <v>15957.82</v>
      </c>
      <c r="C23" s="3">
        <v>45244</v>
      </c>
      <c r="D23" s="4">
        <v>1.0877399999999999</v>
      </c>
      <c r="E23" s="4">
        <v>1.0887800000000001</v>
      </c>
      <c r="F23" s="4">
        <v>17374.555260000001</v>
      </c>
      <c r="G23" s="1"/>
      <c r="H23" s="8"/>
      <c r="I23" s="3">
        <v>45252</v>
      </c>
      <c r="J23" s="4">
        <v>7469.51</v>
      </c>
      <c r="K23" s="7">
        <v>45244.998611111114</v>
      </c>
      <c r="L23" s="4">
        <v>1.24929</v>
      </c>
      <c r="M23" s="4">
        <v>1.24878</v>
      </c>
      <c r="N23" s="4">
        <v>9327.7746979999993</v>
      </c>
      <c r="O23" s="4"/>
      <c r="P23" s="4"/>
      <c r="Q23" s="8"/>
      <c r="R23" s="3">
        <v>45252</v>
      </c>
      <c r="S23" s="4">
        <v>4556.62</v>
      </c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ht="15" thickBot="1">
      <c r="A24" s="3">
        <v>45253</v>
      </c>
      <c r="B24" s="4">
        <v>15994.73</v>
      </c>
      <c r="C24" s="3">
        <v>45245</v>
      </c>
      <c r="D24" s="4">
        <v>1.0854299999999999</v>
      </c>
      <c r="E24" s="4">
        <v>1.09036</v>
      </c>
      <c r="F24" s="4">
        <v>17440.013800000001</v>
      </c>
      <c r="G24" s="1"/>
      <c r="H24" s="8"/>
      <c r="I24" s="3">
        <v>45253</v>
      </c>
      <c r="J24" s="4">
        <v>7483.58</v>
      </c>
      <c r="K24" s="7">
        <v>45245.998611111114</v>
      </c>
      <c r="L24" s="4">
        <v>1.2420800000000001</v>
      </c>
      <c r="M24" s="4">
        <v>1.25318</v>
      </c>
      <c r="N24" s="4">
        <v>9378.2727840000007</v>
      </c>
      <c r="O24" s="4"/>
      <c r="P24" s="4"/>
      <c r="Q24" s="8"/>
      <c r="R24" s="3">
        <v>45254</v>
      </c>
      <c r="S24" s="4">
        <v>4559.34</v>
      </c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ht="15" thickBot="1">
      <c r="A25" s="3">
        <v>45254</v>
      </c>
      <c r="B25" s="4">
        <v>16029.49</v>
      </c>
      <c r="C25" s="3">
        <v>45246</v>
      </c>
      <c r="D25" s="4">
        <v>1.0852599999999999</v>
      </c>
      <c r="E25" s="4">
        <v>1.0948</v>
      </c>
      <c r="F25" s="4">
        <v>17549.085650000001</v>
      </c>
      <c r="G25" s="1"/>
      <c r="H25" s="8"/>
      <c r="I25" s="3">
        <v>45254</v>
      </c>
      <c r="J25" s="4">
        <v>7488.2</v>
      </c>
      <c r="K25" s="7">
        <v>45246.998611111114</v>
      </c>
      <c r="L25" s="4">
        <v>1.24129</v>
      </c>
      <c r="M25" s="4">
        <v>1.26</v>
      </c>
      <c r="N25" s="4">
        <v>9435.1319999999996</v>
      </c>
      <c r="O25" s="4"/>
      <c r="P25" s="4"/>
      <c r="Q25" s="8"/>
      <c r="R25" s="3">
        <v>45257</v>
      </c>
      <c r="S25" s="4">
        <v>4550.43</v>
      </c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ht="15" thickBot="1">
      <c r="A26" s="3">
        <v>45257</v>
      </c>
      <c r="B26" s="4">
        <v>15966.37</v>
      </c>
      <c r="C26" s="3">
        <v>45247</v>
      </c>
      <c r="D26" s="4">
        <v>1.0915999999999999</v>
      </c>
      <c r="E26" s="4">
        <v>1.09579</v>
      </c>
      <c r="F26" s="4">
        <v>17495.78858</v>
      </c>
      <c r="G26" s="1"/>
      <c r="H26" s="8"/>
      <c r="I26" s="3">
        <v>45257</v>
      </c>
      <c r="J26" s="4">
        <v>7460.7</v>
      </c>
      <c r="K26" s="7">
        <v>45247.998611111114</v>
      </c>
      <c r="L26" s="4">
        <v>1.2456</v>
      </c>
      <c r="M26" s="4">
        <v>1.2633099999999999</v>
      </c>
      <c r="N26" s="4">
        <v>9425.1769170000007</v>
      </c>
      <c r="O26" s="4"/>
      <c r="P26" s="4"/>
      <c r="Q26" s="8"/>
      <c r="R26" s="3">
        <v>45258</v>
      </c>
      <c r="S26" s="4">
        <v>4554.8900000000003</v>
      </c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ht="15" thickBot="1">
      <c r="A27" s="3">
        <v>45258</v>
      </c>
      <c r="B27" s="4">
        <v>15992.67</v>
      </c>
      <c r="C27" s="3">
        <v>45248</v>
      </c>
      <c r="D27" s="4">
        <v>1.0915999999999999</v>
      </c>
      <c r="E27" s="4">
        <v>1.1004</v>
      </c>
      <c r="F27" s="4">
        <v>17598.334070000001</v>
      </c>
      <c r="G27" s="1"/>
      <c r="H27" s="8"/>
      <c r="I27" s="3">
        <v>45258</v>
      </c>
      <c r="J27" s="4">
        <v>7455.24</v>
      </c>
      <c r="K27" s="7">
        <v>45248.998611111114</v>
      </c>
      <c r="L27" s="4">
        <v>1.2456</v>
      </c>
      <c r="M27" s="4">
        <v>1.2710999999999999</v>
      </c>
      <c r="N27" s="4">
        <v>9476.3555639999995</v>
      </c>
      <c r="O27" s="4"/>
      <c r="P27" s="4"/>
      <c r="Q27" s="8"/>
      <c r="R27" s="3">
        <v>45259</v>
      </c>
      <c r="S27" s="4">
        <v>4550.58</v>
      </c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spans="1:34" ht="15" thickBot="1">
      <c r="A28" s="3">
        <v>45259</v>
      </c>
      <c r="B28" s="4">
        <v>16166.45</v>
      </c>
      <c r="C28" s="3">
        <v>45249</v>
      </c>
      <c r="D28" s="4">
        <v>1.09063</v>
      </c>
      <c r="E28" s="4">
        <v>1.0971</v>
      </c>
      <c r="F28" s="4">
        <v>17736.212299999999</v>
      </c>
      <c r="G28" s="1"/>
      <c r="H28" s="8"/>
      <c r="I28" s="3">
        <v>45259</v>
      </c>
      <c r="J28" s="4">
        <v>7423.46</v>
      </c>
      <c r="K28" s="7">
        <v>45249.998611111114</v>
      </c>
      <c r="L28" s="4">
        <v>1.2452799999999999</v>
      </c>
      <c r="M28" s="4">
        <v>1.2694700000000001</v>
      </c>
      <c r="N28" s="4">
        <v>9423.8597659999996</v>
      </c>
      <c r="O28" s="4"/>
      <c r="P28" s="4"/>
      <c r="Q28" s="8"/>
      <c r="R28" s="3">
        <v>45260</v>
      </c>
      <c r="S28" s="4">
        <v>4567.8</v>
      </c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1:34" ht="15" thickBot="1">
      <c r="A29" s="3">
        <v>45260</v>
      </c>
      <c r="B29" s="4">
        <v>16215.43</v>
      </c>
      <c r="C29" s="3">
        <v>45250</v>
      </c>
      <c r="D29" s="4">
        <v>1.0945199999999999</v>
      </c>
      <c r="E29" s="4">
        <v>1.08917</v>
      </c>
      <c r="F29" s="4">
        <v>17661.35989</v>
      </c>
      <c r="G29" s="1"/>
      <c r="H29" s="8"/>
      <c r="I29" s="3">
        <v>45260</v>
      </c>
      <c r="J29" s="4">
        <v>7453.75</v>
      </c>
      <c r="K29" s="7">
        <v>45250.998611111114</v>
      </c>
      <c r="L29" s="4">
        <v>1.25075</v>
      </c>
      <c r="M29" s="4">
        <v>1.2629900000000001</v>
      </c>
      <c r="N29" s="4">
        <v>9414.0117129999999</v>
      </c>
      <c r="O29" s="4"/>
      <c r="P29" s="4"/>
      <c r="Q29" s="8"/>
      <c r="R29" s="3">
        <v>45261</v>
      </c>
      <c r="S29" s="4">
        <v>4594.63</v>
      </c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spans="1:34" ht="15" thickBot="1">
      <c r="A30" s="3">
        <v>45261</v>
      </c>
      <c r="B30" s="4">
        <v>16397.52</v>
      </c>
      <c r="C30" s="3">
        <v>45251</v>
      </c>
      <c r="D30" s="4">
        <v>1.0914999999999999</v>
      </c>
      <c r="E30" s="4">
        <v>1.0891</v>
      </c>
      <c r="F30" s="4">
        <v>17858.53903</v>
      </c>
      <c r="G30" s="1"/>
      <c r="H30" s="8"/>
      <c r="I30" s="3">
        <v>45261</v>
      </c>
      <c r="J30" s="4">
        <v>7529.35</v>
      </c>
      <c r="K30" s="7">
        <v>45251.998611111114</v>
      </c>
      <c r="L30" s="4">
        <v>1.254</v>
      </c>
      <c r="M30" s="4">
        <v>1.2698</v>
      </c>
      <c r="N30" s="4">
        <v>9560.7686300000005</v>
      </c>
      <c r="O30" s="4"/>
      <c r="P30" s="4"/>
      <c r="Q30" s="8"/>
      <c r="R30" s="3">
        <v>45264</v>
      </c>
      <c r="S30" s="4">
        <v>4569.78</v>
      </c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spans="1:34" ht="15" thickBot="1">
      <c r="A31" s="3">
        <v>45264</v>
      </c>
      <c r="B31" s="4">
        <v>16404.759999999998</v>
      </c>
      <c r="C31" s="3">
        <v>45252</v>
      </c>
      <c r="D31" s="4">
        <v>1.0887800000000001</v>
      </c>
      <c r="E31" s="4">
        <v>1.08369</v>
      </c>
      <c r="F31" s="4">
        <v>17777.674360000001</v>
      </c>
      <c r="G31" s="1"/>
      <c r="H31" s="8"/>
      <c r="I31" s="3">
        <v>45264</v>
      </c>
      <c r="J31" s="4">
        <v>7512.96</v>
      </c>
      <c r="K31" s="7">
        <v>45252.998611111114</v>
      </c>
      <c r="L31" s="4">
        <v>1.24878</v>
      </c>
      <c r="M31" s="4">
        <v>1.2632699999999999</v>
      </c>
      <c r="N31" s="4">
        <v>9490.8969789999992</v>
      </c>
      <c r="O31" s="4"/>
      <c r="P31" s="4"/>
      <c r="Q31" s="8"/>
      <c r="R31" s="3">
        <v>45265</v>
      </c>
      <c r="S31" s="4">
        <v>4567.18</v>
      </c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spans="1:34" ht="15" thickBot="1">
      <c r="A32" s="3">
        <v>45265</v>
      </c>
      <c r="B32" s="4">
        <v>16533.11</v>
      </c>
      <c r="C32" s="3">
        <v>45253</v>
      </c>
      <c r="D32" s="4">
        <v>1.09036</v>
      </c>
      <c r="E32" s="4">
        <v>1.0792999999999999</v>
      </c>
      <c r="F32" s="4">
        <v>17844.18562</v>
      </c>
      <c r="G32" s="1"/>
      <c r="H32" s="8"/>
      <c r="I32" s="3">
        <v>45265</v>
      </c>
      <c r="J32" s="4">
        <v>7489.84</v>
      </c>
      <c r="K32" s="7">
        <v>45253.998611111114</v>
      </c>
      <c r="L32" s="4">
        <v>1.25318</v>
      </c>
      <c r="M32" s="4">
        <v>1.2593099999999999</v>
      </c>
      <c r="N32" s="4">
        <v>9432.0304099999994</v>
      </c>
      <c r="O32" s="4"/>
      <c r="P32" s="4"/>
      <c r="Q32" s="8"/>
      <c r="R32" s="3">
        <v>45266</v>
      </c>
      <c r="S32" s="4">
        <v>4549.34</v>
      </c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spans="1:34" ht="15" thickBot="1">
      <c r="A33" s="3">
        <v>45266</v>
      </c>
      <c r="B33" s="4">
        <v>16656.439999999999</v>
      </c>
      <c r="C33" s="3">
        <v>45254</v>
      </c>
      <c r="D33" s="4">
        <v>1.0948</v>
      </c>
      <c r="E33" s="4">
        <v>1.07663</v>
      </c>
      <c r="F33" s="4">
        <v>17932.823</v>
      </c>
      <c r="G33" s="1"/>
      <c r="H33" s="8"/>
      <c r="I33" s="3">
        <v>45266</v>
      </c>
      <c r="J33" s="4">
        <v>7515.38</v>
      </c>
      <c r="K33" s="7">
        <v>45254.998611111114</v>
      </c>
      <c r="L33" s="4">
        <v>1.26</v>
      </c>
      <c r="M33" s="4">
        <v>1.2556</v>
      </c>
      <c r="N33" s="4">
        <v>9436.3111279999994</v>
      </c>
      <c r="O33" s="4"/>
      <c r="P33" s="4"/>
      <c r="Q33" s="8"/>
      <c r="R33" s="3">
        <v>45267</v>
      </c>
      <c r="S33" s="4">
        <v>4585.59</v>
      </c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spans="1:34" ht="15" thickBot="1">
      <c r="A34" s="3">
        <v>45267</v>
      </c>
      <c r="B34" s="4">
        <v>16628.990000000002</v>
      </c>
      <c r="C34" s="3">
        <v>45255</v>
      </c>
      <c r="D34" s="4">
        <v>1.0948</v>
      </c>
      <c r="E34" s="4">
        <v>1.07901</v>
      </c>
      <c r="F34" s="4">
        <v>17942.8465</v>
      </c>
      <c r="G34" s="1"/>
      <c r="H34" s="8"/>
      <c r="I34" s="3">
        <v>45267</v>
      </c>
      <c r="J34" s="4">
        <v>7513.72</v>
      </c>
      <c r="K34" s="7">
        <v>45255.998611111114</v>
      </c>
      <c r="L34" s="4">
        <v>1.26</v>
      </c>
      <c r="M34" s="4">
        <v>1.25865</v>
      </c>
      <c r="N34" s="4">
        <v>9457.1436780000004</v>
      </c>
      <c r="O34" s="4"/>
      <c r="P34" s="4"/>
      <c r="Q34" s="8"/>
      <c r="R34" s="3">
        <v>45268</v>
      </c>
      <c r="S34" s="4">
        <v>4604.37</v>
      </c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spans="1:34" ht="15" thickBot="1">
      <c r="A35" s="3">
        <v>45268</v>
      </c>
      <c r="B35" s="4">
        <v>16759.22</v>
      </c>
      <c r="C35" s="3">
        <v>45256</v>
      </c>
      <c r="D35" s="4">
        <v>1.09396</v>
      </c>
      <c r="E35" s="4">
        <v>1.0771999999999999</v>
      </c>
      <c r="F35" s="4">
        <v>18053.031780000001</v>
      </c>
      <c r="G35" s="1"/>
      <c r="H35" s="8"/>
      <c r="I35" s="3">
        <v>45268</v>
      </c>
      <c r="J35" s="4">
        <v>7554.47</v>
      </c>
      <c r="K35" s="7">
        <v>45256.998611111114</v>
      </c>
      <c r="L35" s="4">
        <v>1.2598800000000001</v>
      </c>
      <c r="M35" s="4">
        <v>1.2549999999999999</v>
      </c>
      <c r="N35" s="4">
        <v>9480.8598500000007</v>
      </c>
      <c r="O35" s="4"/>
      <c r="P35" s="4"/>
      <c r="Q35" s="8"/>
      <c r="R35" s="3">
        <v>45271</v>
      </c>
      <c r="S35" s="4">
        <v>4622.4399999999996</v>
      </c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spans="1:34" ht="15" thickBot="1">
      <c r="A36" s="3">
        <v>45271</v>
      </c>
      <c r="B36" s="4">
        <v>16794.43</v>
      </c>
      <c r="C36" s="3">
        <v>45257</v>
      </c>
      <c r="D36" s="4">
        <v>1.09579</v>
      </c>
      <c r="E36" s="4">
        <v>1.0765</v>
      </c>
      <c r="F36" s="4">
        <v>18079.2039</v>
      </c>
      <c r="G36" s="1"/>
      <c r="H36" s="8"/>
      <c r="I36" s="3">
        <v>45271</v>
      </c>
      <c r="J36" s="4">
        <v>7544.89</v>
      </c>
      <c r="K36" s="7">
        <v>45257.998611111114</v>
      </c>
      <c r="L36" s="4">
        <v>1.2633099999999999</v>
      </c>
      <c r="M36" s="4">
        <v>1.2553000000000001</v>
      </c>
      <c r="N36" s="4">
        <v>9471.1004169999997</v>
      </c>
      <c r="O36" s="4"/>
      <c r="P36" s="4"/>
      <c r="Q36" s="8"/>
      <c r="R36" s="3">
        <v>45272</v>
      </c>
      <c r="S36" s="4">
        <v>4643.7</v>
      </c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spans="1:34" ht="15" thickBot="1">
      <c r="A37" s="3">
        <v>45272</v>
      </c>
      <c r="B37" s="4">
        <v>16791.740000000002</v>
      </c>
      <c r="C37" s="3">
        <v>45258</v>
      </c>
      <c r="D37" s="4">
        <v>1.1004</v>
      </c>
      <c r="E37" s="4">
        <v>1.07978</v>
      </c>
      <c r="F37" s="4">
        <v>18131.385020000002</v>
      </c>
      <c r="G37" s="1"/>
      <c r="H37" s="8"/>
      <c r="I37" s="3">
        <v>45272</v>
      </c>
      <c r="J37" s="4">
        <v>7542.77</v>
      </c>
      <c r="K37" s="7">
        <v>45258.998611111114</v>
      </c>
      <c r="L37" s="4">
        <v>1.2710999999999999</v>
      </c>
      <c r="M37" s="4">
        <v>1.2568900000000001</v>
      </c>
      <c r="N37" s="4">
        <v>9480.4321849999997</v>
      </c>
      <c r="O37" s="4"/>
      <c r="P37" s="4"/>
      <c r="Q37" s="8"/>
      <c r="R37" s="3">
        <v>45273</v>
      </c>
      <c r="S37" s="4">
        <v>4707.09</v>
      </c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spans="1:34" ht="15" thickBot="1">
      <c r="A38" s="3">
        <v>45273</v>
      </c>
      <c r="B38" s="4">
        <v>16766.05</v>
      </c>
      <c r="C38" s="3">
        <v>45259</v>
      </c>
      <c r="D38" s="4">
        <v>1.0971</v>
      </c>
      <c r="E38" s="4">
        <v>1.0882700000000001</v>
      </c>
      <c r="F38" s="4">
        <v>18245.989229999999</v>
      </c>
      <c r="G38" s="1"/>
      <c r="H38" s="8"/>
      <c r="I38" s="3">
        <v>45273</v>
      </c>
      <c r="J38" s="4">
        <v>7548.44</v>
      </c>
      <c r="K38" s="7">
        <v>45259.998611111114</v>
      </c>
      <c r="L38" s="4">
        <v>1.2694700000000001</v>
      </c>
      <c r="M38" s="4">
        <v>1.2621</v>
      </c>
      <c r="N38" s="4">
        <v>9526.8861240000006</v>
      </c>
      <c r="O38" s="4"/>
      <c r="P38" s="4"/>
      <c r="Q38" s="8"/>
      <c r="R38" s="3">
        <v>45274</v>
      </c>
      <c r="S38" s="4">
        <v>4719.55</v>
      </c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spans="1:34" ht="15" thickBot="1">
      <c r="A39" s="3">
        <v>45274</v>
      </c>
      <c r="B39" s="4">
        <v>16752.23</v>
      </c>
      <c r="C39" s="3">
        <v>45260</v>
      </c>
      <c r="D39" s="4">
        <v>1.08917</v>
      </c>
      <c r="E39" s="4">
        <v>1.09931</v>
      </c>
      <c r="F39" s="4">
        <v>18415.893960000001</v>
      </c>
      <c r="G39" s="1"/>
      <c r="H39" s="8"/>
      <c r="I39" s="3">
        <v>45274</v>
      </c>
      <c r="J39" s="4">
        <v>7648.98</v>
      </c>
      <c r="K39" s="7">
        <v>45260.998611111114</v>
      </c>
      <c r="L39" s="4">
        <v>1.2629900000000001</v>
      </c>
      <c r="M39" s="4">
        <v>1.2768600000000001</v>
      </c>
      <c r="N39" s="4">
        <v>9766.6766029999999</v>
      </c>
      <c r="O39" s="4"/>
      <c r="P39" s="4"/>
      <c r="Q39" s="8"/>
      <c r="R39" s="3">
        <v>45275</v>
      </c>
      <c r="S39" s="4">
        <v>4719.1899999999996</v>
      </c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spans="1:34" ht="15" thickBot="1">
      <c r="A40" s="3">
        <v>45275</v>
      </c>
      <c r="B40" s="4">
        <v>16751.439999999999</v>
      </c>
      <c r="C40" s="3">
        <v>45261</v>
      </c>
      <c r="D40" s="4">
        <v>1.0891</v>
      </c>
      <c r="E40" s="4">
        <v>1.0907</v>
      </c>
      <c r="F40" s="4">
        <v>18270.795610000001</v>
      </c>
      <c r="G40" s="1"/>
      <c r="H40" s="8"/>
      <c r="I40" s="3">
        <v>45275</v>
      </c>
      <c r="J40" s="4">
        <v>7576.36</v>
      </c>
      <c r="K40" s="7">
        <v>45261.998611111114</v>
      </c>
      <c r="L40" s="4">
        <v>1.2698</v>
      </c>
      <c r="M40" s="4">
        <v>1.2687999999999999</v>
      </c>
      <c r="N40" s="4">
        <v>9612.8855679999997</v>
      </c>
      <c r="O40" s="4"/>
      <c r="P40" s="4"/>
      <c r="Q40" s="8"/>
      <c r="R40" s="3">
        <v>45278</v>
      </c>
      <c r="S40" s="4">
        <v>4740.5600000000004</v>
      </c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spans="1:34" ht="15" thickBot="1">
      <c r="A41" s="3">
        <v>45278</v>
      </c>
      <c r="B41" s="4">
        <v>16650.55</v>
      </c>
      <c r="C41" s="3">
        <v>45262</v>
      </c>
      <c r="D41" s="4">
        <v>1.0891</v>
      </c>
      <c r="E41" s="4">
        <v>1.09233</v>
      </c>
      <c r="F41" s="4">
        <v>18187.895280000001</v>
      </c>
      <c r="G41" s="1"/>
      <c r="H41" s="8"/>
      <c r="I41" s="3">
        <v>45278</v>
      </c>
      <c r="J41" s="4">
        <v>7614.48</v>
      </c>
      <c r="K41" s="7">
        <v>45262.998611111114</v>
      </c>
      <c r="L41" s="4">
        <v>1.2698</v>
      </c>
      <c r="M41" s="4">
        <v>1.2649999999999999</v>
      </c>
      <c r="N41" s="4">
        <v>9632.3171999999995</v>
      </c>
      <c r="O41" s="4"/>
      <c r="P41" s="4"/>
      <c r="Q41" s="8"/>
      <c r="R41" s="3">
        <v>45279</v>
      </c>
      <c r="S41" s="4">
        <v>4768.37</v>
      </c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spans="1:34" ht="15" thickBot="1">
      <c r="A42" s="3">
        <v>45279</v>
      </c>
      <c r="B42" s="4">
        <v>16744.41</v>
      </c>
      <c r="C42" s="3">
        <v>45263</v>
      </c>
      <c r="D42" s="4">
        <v>1.08873</v>
      </c>
      <c r="E42" s="4">
        <v>1.0980399999999999</v>
      </c>
      <c r="F42" s="4">
        <v>18386.03196</v>
      </c>
      <c r="G42" s="1"/>
      <c r="H42" s="8"/>
      <c r="I42" s="3">
        <v>45279</v>
      </c>
      <c r="J42" s="4">
        <v>7638.03</v>
      </c>
      <c r="K42" s="7">
        <v>45263.998611111114</v>
      </c>
      <c r="L42" s="4">
        <v>1.2711300000000001</v>
      </c>
      <c r="M42" s="4">
        <v>1.2730900000000001</v>
      </c>
      <c r="N42" s="4">
        <v>9723.8996129999996</v>
      </c>
      <c r="O42" s="4"/>
      <c r="P42" s="4"/>
      <c r="Q42" s="8"/>
      <c r="R42" s="3">
        <v>45280</v>
      </c>
      <c r="S42" s="4">
        <v>4698.3500000000004</v>
      </c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spans="1:34" ht="15" thickBot="1">
      <c r="A43" s="3">
        <v>45280</v>
      </c>
      <c r="B43" s="4">
        <v>16733.05</v>
      </c>
      <c r="C43" s="3">
        <v>45264</v>
      </c>
      <c r="D43" s="4">
        <v>1.08369</v>
      </c>
      <c r="E43" s="4">
        <v>1.0943000000000001</v>
      </c>
      <c r="F43" s="4">
        <v>18310.976620000001</v>
      </c>
      <c r="G43" s="1"/>
      <c r="H43" s="8"/>
      <c r="I43" s="3">
        <v>45280</v>
      </c>
      <c r="J43" s="4">
        <v>7715.68</v>
      </c>
      <c r="K43" s="7">
        <v>45264.998611111114</v>
      </c>
      <c r="L43" s="4">
        <v>1.2632699999999999</v>
      </c>
      <c r="M43" s="4">
        <v>1.26393</v>
      </c>
      <c r="N43" s="4">
        <v>9752.0794220000007</v>
      </c>
      <c r="O43" s="4"/>
      <c r="P43" s="4"/>
      <c r="Q43" s="8"/>
      <c r="R43" s="3">
        <v>45281</v>
      </c>
      <c r="S43" s="4">
        <v>4746.75</v>
      </c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spans="1:34" ht="15" thickBot="1">
      <c r="A44" s="3">
        <v>45281</v>
      </c>
      <c r="B44" s="4">
        <v>16687.419999999998</v>
      </c>
      <c r="C44" s="3">
        <v>45265</v>
      </c>
      <c r="D44" s="4">
        <v>1.0792999999999999</v>
      </c>
      <c r="E44" s="4">
        <v>1.10056</v>
      </c>
      <c r="F44" s="4">
        <v>18365.506959999999</v>
      </c>
      <c r="G44" s="1"/>
      <c r="H44" s="8"/>
      <c r="I44" s="3">
        <v>45281</v>
      </c>
      <c r="J44" s="4">
        <v>7694.73</v>
      </c>
      <c r="K44" s="7">
        <v>45265.998611111114</v>
      </c>
      <c r="L44" s="4">
        <v>1.2593099999999999</v>
      </c>
      <c r="M44" s="4">
        <v>1.2681800000000001</v>
      </c>
      <c r="N44" s="4">
        <v>9758.3026910000008</v>
      </c>
      <c r="O44" s="4"/>
      <c r="P44" s="4"/>
      <c r="Q44" s="8"/>
      <c r="R44" s="3">
        <v>45282</v>
      </c>
      <c r="S44" s="4">
        <v>4754.63</v>
      </c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spans="1:34" ht="15" thickBot="1">
      <c r="A45" s="3">
        <v>45282</v>
      </c>
      <c r="B45" s="4">
        <v>16706.18</v>
      </c>
      <c r="C45" s="3">
        <v>45266</v>
      </c>
      <c r="D45" s="4">
        <v>1.07663</v>
      </c>
      <c r="E45" s="4">
        <v>1.1026</v>
      </c>
      <c r="F45" s="4">
        <v>18420.234069999999</v>
      </c>
      <c r="G45" s="1"/>
      <c r="H45" s="8"/>
      <c r="I45" s="3">
        <v>45282</v>
      </c>
      <c r="J45" s="4">
        <v>7697.51</v>
      </c>
      <c r="K45" s="7">
        <v>45266.998611111114</v>
      </c>
      <c r="L45" s="4">
        <v>1.2556</v>
      </c>
      <c r="M45" s="4">
        <v>1.2698</v>
      </c>
      <c r="N45" s="4">
        <v>9774.2981980000004</v>
      </c>
      <c r="O45" s="4"/>
      <c r="P45" s="4"/>
      <c r="Q45" s="8"/>
      <c r="R45" s="3">
        <v>45286</v>
      </c>
      <c r="S45" s="4">
        <v>4774.75</v>
      </c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spans="1:34" ht="15" thickBot="1">
      <c r="A46" s="3">
        <v>45287</v>
      </c>
      <c r="B46" s="4">
        <v>16742.07</v>
      </c>
      <c r="C46" s="3">
        <v>45267</v>
      </c>
      <c r="D46" s="4">
        <v>1.07901</v>
      </c>
      <c r="E46" s="4">
        <v>1.1108</v>
      </c>
      <c r="F46" s="4">
        <v>18597.091359999999</v>
      </c>
      <c r="G46" s="1"/>
      <c r="H46" s="8"/>
      <c r="I46" s="3">
        <v>45287</v>
      </c>
      <c r="J46" s="4">
        <v>7724.95</v>
      </c>
      <c r="K46" s="7">
        <v>45267.998611111114</v>
      </c>
      <c r="L46" s="4">
        <v>1.25865</v>
      </c>
      <c r="M46" s="4">
        <v>1.2798</v>
      </c>
      <c r="N46" s="4">
        <v>9886.3910099999994</v>
      </c>
      <c r="O46" s="4"/>
      <c r="P46" s="4"/>
      <c r="Q46" s="8"/>
      <c r="R46" s="3">
        <v>45287</v>
      </c>
      <c r="S46" s="4">
        <v>4781.58</v>
      </c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spans="1:34" ht="15" thickBot="1">
      <c r="A47" s="3">
        <v>45288</v>
      </c>
      <c r="B47" s="4">
        <v>16701.55</v>
      </c>
      <c r="C47" s="3">
        <v>45268</v>
      </c>
      <c r="D47" s="4">
        <v>1.0771999999999999</v>
      </c>
      <c r="E47" s="4">
        <v>1.1066</v>
      </c>
      <c r="F47" s="4">
        <v>18481.935229999999</v>
      </c>
      <c r="G47" s="1"/>
      <c r="H47" s="8"/>
      <c r="I47" s="3">
        <v>45288</v>
      </c>
      <c r="J47" s="4">
        <v>7722.74</v>
      </c>
      <c r="K47" s="7">
        <v>45268.998611111114</v>
      </c>
      <c r="L47" s="4">
        <v>1.2549999999999999</v>
      </c>
      <c r="M47" s="4">
        <v>1.2732000000000001</v>
      </c>
      <c r="N47" s="4">
        <v>9832.592568</v>
      </c>
      <c r="O47" s="4"/>
      <c r="P47" s="4"/>
      <c r="Q47" s="8"/>
      <c r="R47" s="3">
        <v>45288</v>
      </c>
      <c r="S47" s="4">
        <v>4783.3500000000004</v>
      </c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spans="1:34" ht="15" thickBot="1">
      <c r="A48" s="3">
        <v>45289</v>
      </c>
      <c r="B48" s="4">
        <v>16751.64</v>
      </c>
      <c r="C48" s="3">
        <v>45269</v>
      </c>
      <c r="D48" s="4">
        <v>1.0771999999999999</v>
      </c>
      <c r="E48" s="4">
        <v>1.1053999999999999</v>
      </c>
      <c r="F48" s="4">
        <v>18517.262859999999</v>
      </c>
      <c r="G48" s="1"/>
      <c r="H48" s="8"/>
      <c r="I48" s="3">
        <v>45289</v>
      </c>
      <c r="J48" s="4">
        <v>7733.24</v>
      </c>
      <c r="K48" s="7">
        <v>45269.998611111114</v>
      </c>
      <c r="L48" s="4">
        <v>1.2549999999999999</v>
      </c>
      <c r="M48" s="4">
        <v>1.2739</v>
      </c>
      <c r="N48" s="4">
        <v>9851.3744360000001</v>
      </c>
      <c r="O48" s="4"/>
      <c r="P48" s="4"/>
      <c r="Q48" s="8"/>
      <c r="R48" s="3">
        <v>45289</v>
      </c>
      <c r="S48" s="4">
        <v>4769.83</v>
      </c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spans="1:34" ht="15" thickBot="1">
      <c r="A49" s="3">
        <v>45293</v>
      </c>
      <c r="B49" s="4">
        <v>16769.36</v>
      </c>
      <c r="C49" s="3">
        <v>45270</v>
      </c>
      <c r="D49" s="4">
        <v>1.07647</v>
      </c>
      <c r="E49" s="4">
        <v>1.0941099999999999</v>
      </c>
      <c r="F49" s="4">
        <v>18347.52447</v>
      </c>
      <c r="G49" s="1"/>
      <c r="H49" s="8"/>
      <c r="I49" s="3">
        <v>45293</v>
      </c>
      <c r="J49" s="4">
        <v>7721.52</v>
      </c>
      <c r="K49" s="7">
        <v>45270.998611111114</v>
      </c>
      <c r="L49" s="4">
        <v>1.2553399999999999</v>
      </c>
      <c r="M49" s="4">
        <v>1.2621899999999999</v>
      </c>
      <c r="N49" s="4">
        <v>9746.0253290000001</v>
      </c>
      <c r="O49" s="4"/>
      <c r="P49" s="4"/>
      <c r="Q49" s="8"/>
      <c r="R49" s="3">
        <v>45293</v>
      </c>
      <c r="S49" s="4">
        <v>4742.83</v>
      </c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spans="1:34" ht="15" thickBot="1">
      <c r="A50" s="3">
        <v>45294</v>
      </c>
      <c r="B50" s="4">
        <v>16538.39</v>
      </c>
      <c r="C50" s="3">
        <v>45271</v>
      </c>
      <c r="D50" s="4">
        <v>1.0765</v>
      </c>
      <c r="E50" s="4">
        <v>1.09256</v>
      </c>
      <c r="F50" s="4">
        <v>18069.183379999999</v>
      </c>
      <c r="G50" s="1"/>
      <c r="H50" s="8"/>
      <c r="I50" s="3">
        <v>45294</v>
      </c>
      <c r="J50" s="4">
        <v>7682.33</v>
      </c>
      <c r="K50" s="7">
        <v>45271.998611111114</v>
      </c>
      <c r="L50" s="4">
        <v>1.2553000000000001</v>
      </c>
      <c r="M50" s="4">
        <v>1.26719</v>
      </c>
      <c r="N50" s="4">
        <v>9734.9717529999998</v>
      </c>
      <c r="O50" s="4"/>
      <c r="P50" s="4"/>
      <c r="Q50" s="8"/>
      <c r="R50" s="3">
        <v>45294</v>
      </c>
      <c r="S50" s="4">
        <v>4704.8100000000004</v>
      </c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spans="1:34" ht="15" thickBot="1">
      <c r="A51" s="3">
        <v>45295</v>
      </c>
      <c r="B51" s="4">
        <v>16617.29</v>
      </c>
      <c r="C51" s="3">
        <v>45272</v>
      </c>
      <c r="D51" s="4">
        <v>1.07978</v>
      </c>
      <c r="E51" s="4">
        <v>1.0947</v>
      </c>
      <c r="F51" s="4">
        <v>18190.947359999998</v>
      </c>
      <c r="G51" s="1"/>
      <c r="H51" s="8"/>
      <c r="I51" s="3">
        <v>45295</v>
      </c>
      <c r="J51" s="4">
        <v>7723.07</v>
      </c>
      <c r="K51" s="7">
        <v>45272.998611111114</v>
      </c>
      <c r="L51" s="4">
        <v>1.2568900000000001</v>
      </c>
      <c r="M51" s="4">
        <v>1.2682599999999999</v>
      </c>
      <c r="N51" s="4">
        <v>9794.8607580000007</v>
      </c>
      <c r="O51" s="4"/>
      <c r="P51" s="4"/>
      <c r="Q51" s="8"/>
      <c r="R51" s="3">
        <v>45295</v>
      </c>
      <c r="S51" s="4">
        <v>4688.68</v>
      </c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spans="1:34" ht="15" thickBot="1">
      <c r="A52" s="3">
        <v>45296</v>
      </c>
      <c r="B52" s="4">
        <v>16594.21</v>
      </c>
      <c r="C52" s="3">
        <v>45273</v>
      </c>
      <c r="D52" s="4">
        <v>1.0882700000000001</v>
      </c>
      <c r="E52" s="4">
        <v>1.0955999999999999</v>
      </c>
      <c r="F52" s="4">
        <v>18180.616480000001</v>
      </c>
      <c r="G52" s="1"/>
      <c r="H52" s="8"/>
      <c r="I52" s="3">
        <v>45296</v>
      </c>
      <c r="J52" s="4">
        <v>7689.61</v>
      </c>
      <c r="K52" s="7">
        <v>45273.998611111114</v>
      </c>
      <c r="L52" s="4">
        <v>1.2621</v>
      </c>
      <c r="M52" s="4">
        <v>1.2724</v>
      </c>
      <c r="N52" s="4">
        <v>9784.2597640000004</v>
      </c>
      <c r="O52" s="4"/>
      <c r="P52" s="4"/>
      <c r="Q52" s="8"/>
      <c r="R52" s="3">
        <v>45296</v>
      </c>
      <c r="S52" s="4">
        <v>4697.24</v>
      </c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spans="1:34" ht="15" thickBot="1">
      <c r="A53" s="3">
        <v>45299</v>
      </c>
      <c r="B53" s="4">
        <v>16716.47</v>
      </c>
      <c r="C53" s="3">
        <v>45274</v>
      </c>
      <c r="D53" s="4">
        <v>1.09931</v>
      </c>
      <c r="E53" s="4">
        <v>1.0949899999999999</v>
      </c>
      <c r="F53" s="4">
        <v>18304.367490000001</v>
      </c>
      <c r="G53" s="1"/>
      <c r="H53" s="8"/>
      <c r="I53" s="3">
        <v>45299</v>
      </c>
      <c r="J53" s="4">
        <v>7694.19</v>
      </c>
      <c r="K53" s="7">
        <v>45274.998611111114</v>
      </c>
      <c r="L53" s="4">
        <v>1.2768600000000001</v>
      </c>
      <c r="M53" s="4">
        <v>1.2743</v>
      </c>
      <c r="N53" s="4">
        <v>9804.7063170000001</v>
      </c>
      <c r="O53" s="4"/>
      <c r="P53" s="4"/>
      <c r="Q53" s="8"/>
      <c r="R53" s="3">
        <v>45299</v>
      </c>
      <c r="S53" s="4">
        <v>4763.54</v>
      </c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spans="1:34" ht="15" thickBot="1">
      <c r="A54" s="3">
        <v>45300</v>
      </c>
      <c r="B54" s="4">
        <v>16688.36</v>
      </c>
      <c r="C54" s="3">
        <v>45275</v>
      </c>
      <c r="D54" s="4">
        <v>1.0907</v>
      </c>
      <c r="E54" s="4">
        <v>1.0931900000000001</v>
      </c>
      <c r="F54" s="4">
        <v>18243.548269999999</v>
      </c>
      <c r="G54" s="1"/>
      <c r="H54" s="8"/>
      <c r="I54" s="3">
        <v>45300</v>
      </c>
      <c r="J54" s="4">
        <v>7683.96</v>
      </c>
      <c r="K54" s="7">
        <v>45275.998611111114</v>
      </c>
      <c r="L54" s="4">
        <v>1.2687999999999999</v>
      </c>
      <c r="M54" s="4">
        <v>1.2710300000000001</v>
      </c>
      <c r="N54" s="4">
        <v>9766.5436790000003</v>
      </c>
      <c r="O54" s="4"/>
      <c r="P54" s="4"/>
      <c r="Q54" s="8"/>
      <c r="R54" s="3">
        <v>45300</v>
      </c>
      <c r="S54" s="4">
        <v>4756.5</v>
      </c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spans="1:34" ht="15" thickBot="1">
      <c r="A55" s="3">
        <v>45301</v>
      </c>
      <c r="B55" s="4">
        <v>16689.810000000001</v>
      </c>
      <c r="C55" s="3">
        <v>45276</v>
      </c>
      <c r="D55" s="4">
        <v>1.0907</v>
      </c>
      <c r="E55" s="4">
        <v>1.09741</v>
      </c>
      <c r="F55" s="4">
        <v>18315.56439</v>
      </c>
      <c r="G55" s="1"/>
      <c r="H55" s="8"/>
      <c r="I55" s="3">
        <v>45301</v>
      </c>
      <c r="J55" s="4">
        <v>7651.76</v>
      </c>
      <c r="K55" s="7">
        <v>45276.998611111114</v>
      </c>
      <c r="L55" s="4">
        <v>1.2687999999999999</v>
      </c>
      <c r="M55" s="4">
        <v>1.2745</v>
      </c>
      <c r="N55" s="4">
        <v>9752.1681200000003</v>
      </c>
      <c r="O55" s="4"/>
      <c r="P55" s="4"/>
      <c r="Q55" s="8"/>
      <c r="R55" s="3">
        <v>45301</v>
      </c>
      <c r="S55" s="4">
        <v>4783.45</v>
      </c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spans="1:34" ht="15" thickBot="1">
      <c r="A56" s="3">
        <v>45302</v>
      </c>
      <c r="B56" s="4">
        <v>16547.03</v>
      </c>
      <c r="C56" s="3">
        <v>45277</v>
      </c>
      <c r="D56" s="4">
        <v>1.0894699999999999</v>
      </c>
      <c r="E56" s="4">
        <v>1.0980700000000001</v>
      </c>
      <c r="F56" s="4">
        <v>18169.79723</v>
      </c>
      <c r="G56" s="1"/>
      <c r="H56" s="8"/>
      <c r="I56" s="3">
        <v>45302</v>
      </c>
      <c r="J56" s="4">
        <v>7646.8</v>
      </c>
      <c r="K56" s="7">
        <v>45277.998611111114</v>
      </c>
      <c r="L56" s="4">
        <v>1.2670699999999999</v>
      </c>
      <c r="M56" s="4">
        <v>1.27763</v>
      </c>
      <c r="N56" s="4">
        <v>9769.7810840000002</v>
      </c>
      <c r="O56" s="4"/>
      <c r="P56" s="4"/>
      <c r="Q56" s="8"/>
      <c r="R56" s="3">
        <v>45302</v>
      </c>
      <c r="S56" s="4">
        <v>4780.24</v>
      </c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spans="1:34" ht="15" thickBot="1">
      <c r="A57" s="3">
        <v>45303</v>
      </c>
      <c r="B57" s="4">
        <v>16704.560000000001</v>
      </c>
      <c r="C57" s="3">
        <v>45278</v>
      </c>
      <c r="D57" s="4">
        <v>1.09233</v>
      </c>
      <c r="E57" s="4">
        <v>1.0964</v>
      </c>
      <c r="F57" s="4">
        <v>18314.879580000001</v>
      </c>
      <c r="G57" s="1"/>
      <c r="H57" s="8"/>
      <c r="I57" s="3">
        <v>45303</v>
      </c>
      <c r="J57" s="4">
        <v>7624.93</v>
      </c>
      <c r="K57" s="7">
        <v>45278.998611111114</v>
      </c>
      <c r="L57" s="4">
        <v>1.2649999999999999</v>
      </c>
      <c r="M57" s="4">
        <v>1.2745</v>
      </c>
      <c r="N57" s="4">
        <v>9717.973285</v>
      </c>
      <c r="O57" s="4"/>
      <c r="P57" s="4"/>
      <c r="Q57" s="8"/>
      <c r="R57" s="3">
        <v>45303</v>
      </c>
      <c r="S57" s="4">
        <v>4783.83</v>
      </c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spans="1:34" ht="15" thickBot="1">
      <c r="A58" s="3">
        <v>45306</v>
      </c>
      <c r="B58" s="4">
        <v>16622.22</v>
      </c>
      <c r="C58" s="3">
        <v>45279</v>
      </c>
      <c r="D58" s="4">
        <v>1.0980399999999999</v>
      </c>
      <c r="E58" s="4">
        <v>1.0944799999999999</v>
      </c>
      <c r="F58" s="4">
        <v>18192.68735</v>
      </c>
      <c r="G58" s="1"/>
      <c r="H58" s="8"/>
      <c r="I58" s="3">
        <v>45306</v>
      </c>
      <c r="J58" s="4">
        <v>7594.91</v>
      </c>
      <c r="K58" s="7">
        <v>45279.998611111114</v>
      </c>
      <c r="L58" s="4">
        <v>1.2730900000000001</v>
      </c>
      <c r="M58" s="4">
        <v>1.27149</v>
      </c>
      <c r="N58" s="4">
        <v>9656.852116</v>
      </c>
      <c r="O58" s="4"/>
      <c r="P58" s="4"/>
      <c r="Q58" s="8"/>
      <c r="R58" s="3">
        <v>45307</v>
      </c>
      <c r="S58" s="4">
        <v>4765.9799999999996</v>
      </c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spans="1:34" ht="15" thickBot="1">
      <c r="A59" s="3">
        <v>45307</v>
      </c>
      <c r="B59" s="4">
        <v>16571.68</v>
      </c>
      <c r="C59" s="3">
        <v>45280</v>
      </c>
      <c r="D59" s="4">
        <v>1.0943000000000001</v>
      </c>
      <c r="E59" s="4">
        <v>1.08779</v>
      </c>
      <c r="F59" s="4">
        <v>18026.50779</v>
      </c>
      <c r="G59" s="1"/>
      <c r="H59" s="8"/>
      <c r="I59" s="3">
        <v>45307</v>
      </c>
      <c r="J59" s="4">
        <v>7558.34</v>
      </c>
      <c r="K59" s="7">
        <v>45280.998611111114</v>
      </c>
      <c r="L59" s="4">
        <v>1.26393</v>
      </c>
      <c r="M59" s="4">
        <v>1.2636000000000001</v>
      </c>
      <c r="N59" s="4">
        <v>9550.7184240000006</v>
      </c>
      <c r="O59" s="4"/>
      <c r="P59" s="4"/>
      <c r="Q59" s="8"/>
      <c r="R59" s="3">
        <v>45308</v>
      </c>
      <c r="S59" s="4">
        <v>4739.21</v>
      </c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spans="1:34" ht="15" thickBot="1">
      <c r="A60" s="3">
        <v>45308</v>
      </c>
      <c r="B60" s="4">
        <v>16431.689999999999</v>
      </c>
      <c r="C60" s="3">
        <v>45281</v>
      </c>
      <c r="D60" s="4">
        <v>1.10056</v>
      </c>
      <c r="E60" s="4">
        <v>1.0885100000000001</v>
      </c>
      <c r="F60" s="4">
        <v>17886.05888</v>
      </c>
      <c r="G60" s="1"/>
      <c r="H60" s="8"/>
      <c r="I60" s="3">
        <v>45308</v>
      </c>
      <c r="J60" s="4">
        <v>7446.29</v>
      </c>
      <c r="K60" s="7">
        <v>45281.998611111114</v>
      </c>
      <c r="L60" s="4">
        <v>1.2681800000000001</v>
      </c>
      <c r="M60" s="4">
        <v>1.2674700000000001</v>
      </c>
      <c r="N60" s="4">
        <v>9437.9491859999998</v>
      </c>
      <c r="O60" s="4"/>
      <c r="P60" s="4"/>
      <c r="Q60" s="8"/>
      <c r="R60" s="3">
        <v>45309</v>
      </c>
      <c r="S60" s="4">
        <v>4780.9399999999996</v>
      </c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spans="1:34" ht="15" thickBot="1">
      <c r="A61" s="3">
        <v>45309</v>
      </c>
      <c r="B61" s="4">
        <v>16567.349999999999</v>
      </c>
      <c r="C61" s="3">
        <v>45282</v>
      </c>
      <c r="D61" s="4">
        <v>1.1026</v>
      </c>
      <c r="E61" s="4">
        <v>1.0878699999999999</v>
      </c>
      <c r="F61" s="4">
        <v>18023.123039999999</v>
      </c>
      <c r="G61" s="1"/>
      <c r="H61" s="8"/>
      <c r="I61" s="3">
        <v>45309</v>
      </c>
      <c r="J61" s="4">
        <v>7459.09</v>
      </c>
      <c r="K61" s="7">
        <v>45282.998611111114</v>
      </c>
      <c r="L61" s="4">
        <v>1.2698</v>
      </c>
      <c r="M61" s="4">
        <v>1.2707999999999999</v>
      </c>
      <c r="N61" s="4">
        <v>9479.0115719999994</v>
      </c>
      <c r="O61" s="4"/>
      <c r="P61" s="4"/>
      <c r="Q61" s="8"/>
      <c r="R61" s="3">
        <v>45310</v>
      </c>
      <c r="S61" s="4">
        <v>4839.8100000000004</v>
      </c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spans="1:34" ht="15" thickBot="1">
      <c r="A62" s="3">
        <v>45310</v>
      </c>
      <c r="B62" s="4">
        <v>16555.13</v>
      </c>
      <c r="C62" s="3">
        <v>45283</v>
      </c>
      <c r="D62" s="4">
        <v>1.1025</v>
      </c>
      <c r="E62" s="4">
        <v>1.0912999999999999</v>
      </c>
      <c r="F62" s="4">
        <v>18066.613369999999</v>
      </c>
      <c r="G62" s="1"/>
      <c r="H62" s="8"/>
      <c r="I62" s="3">
        <v>45310</v>
      </c>
      <c r="J62" s="4">
        <v>7461.93</v>
      </c>
      <c r="K62" s="7">
        <v>45283.998611111114</v>
      </c>
      <c r="L62" s="4">
        <v>1.27</v>
      </c>
      <c r="M62" s="4">
        <v>1.2703</v>
      </c>
      <c r="N62" s="4">
        <v>9478.8896789999999</v>
      </c>
      <c r="O62" s="4"/>
      <c r="P62" s="4"/>
      <c r="Q62" s="8"/>
      <c r="R62" s="3">
        <v>45313</v>
      </c>
      <c r="S62" s="4">
        <v>4850.43</v>
      </c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spans="1:34" ht="15" thickBot="1">
      <c r="A63" s="3">
        <v>45313</v>
      </c>
      <c r="B63" s="4">
        <v>16683.36</v>
      </c>
      <c r="C63" s="3">
        <v>45284</v>
      </c>
      <c r="D63" s="4">
        <v>1.10118</v>
      </c>
      <c r="E63" s="4">
        <v>1.0876999999999999</v>
      </c>
      <c r="F63" s="4">
        <v>18146.490669999999</v>
      </c>
      <c r="G63" s="1"/>
      <c r="H63" s="8"/>
      <c r="I63" s="3">
        <v>45313</v>
      </c>
      <c r="J63" s="4">
        <v>7487.71</v>
      </c>
      <c r="K63" s="7">
        <v>45284.998611111114</v>
      </c>
      <c r="L63" s="4">
        <v>1.2689999999999999</v>
      </c>
      <c r="M63" s="4">
        <v>1.27057</v>
      </c>
      <c r="N63" s="4">
        <v>9513.6596950000003</v>
      </c>
      <c r="O63" s="4"/>
      <c r="P63" s="4"/>
      <c r="Q63" s="8"/>
      <c r="R63" s="3">
        <v>45314</v>
      </c>
      <c r="S63" s="4">
        <v>4864.6000000000004</v>
      </c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spans="1:34" ht="15" thickBot="1">
      <c r="A64" s="3">
        <v>45314</v>
      </c>
      <c r="B64" s="4">
        <v>16627.09</v>
      </c>
      <c r="C64" s="3">
        <v>45285</v>
      </c>
      <c r="D64" s="4">
        <v>1.1019000000000001</v>
      </c>
      <c r="E64" s="4">
        <v>1.08572</v>
      </c>
      <c r="F64" s="4">
        <v>18052.364150000001</v>
      </c>
      <c r="G64" s="1"/>
      <c r="H64" s="8"/>
      <c r="I64" s="3">
        <v>45314</v>
      </c>
      <c r="J64" s="4">
        <v>7485.73</v>
      </c>
      <c r="K64" s="7">
        <v>45285.998611111114</v>
      </c>
      <c r="L64" s="4">
        <v>1.2703</v>
      </c>
      <c r="M64" s="4">
        <v>1.2689699999999999</v>
      </c>
      <c r="N64" s="4">
        <v>9499.1667980000002</v>
      </c>
      <c r="O64" s="4"/>
      <c r="P64" s="4"/>
      <c r="Q64" s="8"/>
      <c r="R64" s="3">
        <v>45315</v>
      </c>
      <c r="S64" s="4">
        <v>4868.55</v>
      </c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 spans="1:34" ht="15" thickBot="1">
      <c r="A65" s="3">
        <v>45315</v>
      </c>
      <c r="B65" s="4">
        <v>16889.919999999998</v>
      </c>
      <c r="C65" s="3">
        <v>45286</v>
      </c>
      <c r="D65" s="4">
        <v>1.10419</v>
      </c>
      <c r="E65" s="4">
        <v>1.0880700000000001</v>
      </c>
      <c r="F65" s="4">
        <v>18377.415249999998</v>
      </c>
      <c r="G65" s="1"/>
      <c r="H65" s="8"/>
      <c r="I65" s="3">
        <v>45315</v>
      </c>
      <c r="J65" s="4">
        <v>7527.67</v>
      </c>
      <c r="K65" s="7">
        <v>45286.998611111114</v>
      </c>
      <c r="L65" s="4">
        <v>1.2725500000000001</v>
      </c>
      <c r="M65" s="4">
        <v>1.27172</v>
      </c>
      <c r="N65" s="4">
        <v>9573.0884920000008</v>
      </c>
      <c r="O65" s="4"/>
      <c r="P65" s="4"/>
      <c r="Q65" s="8"/>
      <c r="R65" s="3">
        <v>45316</v>
      </c>
      <c r="S65" s="4">
        <v>4894.16</v>
      </c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spans="1:34" ht="15" thickBot="1">
      <c r="A66" s="3">
        <v>45316</v>
      </c>
      <c r="B66" s="4">
        <v>16906.919999999998</v>
      </c>
      <c r="C66" s="3">
        <v>45287</v>
      </c>
      <c r="D66" s="4">
        <v>1.1108</v>
      </c>
      <c r="E66" s="4">
        <v>1.0846100000000001</v>
      </c>
      <c r="F66" s="4">
        <v>18337.414499999999</v>
      </c>
      <c r="G66" s="1"/>
      <c r="H66" s="8"/>
      <c r="I66" s="3">
        <v>45316</v>
      </c>
      <c r="J66" s="4">
        <v>7529.73</v>
      </c>
      <c r="K66" s="7">
        <v>45287.998611111114</v>
      </c>
      <c r="L66" s="4">
        <v>1.2798</v>
      </c>
      <c r="M66" s="4">
        <v>1.2707999999999999</v>
      </c>
      <c r="N66" s="4">
        <v>9568.7808839999998</v>
      </c>
      <c r="O66" s="4"/>
      <c r="P66" s="4"/>
      <c r="Q66" s="8"/>
      <c r="R66" s="3">
        <v>45317</v>
      </c>
      <c r="S66" s="4">
        <v>4890.97</v>
      </c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spans="1:34" ht="15" thickBot="1">
      <c r="A67" s="3">
        <v>45317</v>
      </c>
      <c r="B67" s="4">
        <v>16961.39</v>
      </c>
      <c r="C67" s="3">
        <v>45288</v>
      </c>
      <c r="D67" s="4">
        <v>1.1066</v>
      </c>
      <c r="E67" s="4">
        <v>1.0862000000000001</v>
      </c>
      <c r="F67" s="4">
        <v>18423.46182</v>
      </c>
      <c r="G67" s="1"/>
      <c r="H67" s="8"/>
      <c r="I67" s="3">
        <v>45317</v>
      </c>
      <c r="J67" s="4">
        <v>7635.09</v>
      </c>
      <c r="K67" s="7">
        <v>45288.998611111114</v>
      </c>
      <c r="L67" s="4">
        <v>1.2732000000000001</v>
      </c>
      <c r="M67" s="4">
        <v>1.2709999999999999</v>
      </c>
      <c r="N67" s="4">
        <v>9704.1993899999998</v>
      </c>
      <c r="O67" s="4"/>
      <c r="P67" s="4"/>
      <c r="Q67" s="8"/>
      <c r="R67" s="3">
        <v>45320</v>
      </c>
      <c r="S67" s="4">
        <v>4927.93</v>
      </c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</row>
    <row r="68" spans="1:34" ht="15" thickBot="1">
      <c r="A68" s="3">
        <v>45320</v>
      </c>
      <c r="B68" s="4">
        <v>16941.71</v>
      </c>
      <c r="C68" s="3">
        <v>45289</v>
      </c>
      <c r="D68" s="4">
        <v>1.1053999999999999</v>
      </c>
      <c r="E68" s="4">
        <v>1.08335</v>
      </c>
      <c r="F68" s="4">
        <v>18353.801530000001</v>
      </c>
      <c r="G68" s="1"/>
      <c r="H68" s="8"/>
      <c r="I68" s="3">
        <v>45320</v>
      </c>
      <c r="J68" s="4">
        <v>7632.74</v>
      </c>
      <c r="K68" s="7">
        <v>45289.998611111114</v>
      </c>
      <c r="L68" s="4">
        <v>1.2739</v>
      </c>
      <c r="M68" s="4">
        <v>1.2711600000000001</v>
      </c>
      <c r="N68" s="4">
        <v>9702.4337780000005</v>
      </c>
      <c r="O68" s="4"/>
      <c r="P68" s="4"/>
      <c r="Q68" s="8"/>
      <c r="R68" s="3">
        <v>45321</v>
      </c>
      <c r="S68" s="4">
        <v>4924.97</v>
      </c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spans="1:34" ht="15" thickBot="1">
      <c r="A69" s="3">
        <v>45321</v>
      </c>
      <c r="B69" s="4">
        <v>16972.34</v>
      </c>
      <c r="C69" s="3">
        <v>45290</v>
      </c>
      <c r="D69" s="4">
        <v>1.1053999999999999</v>
      </c>
      <c r="E69" s="4">
        <v>1.0843</v>
      </c>
      <c r="F69" s="4">
        <v>18403.108260000001</v>
      </c>
      <c r="G69" s="1"/>
      <c r="H69" s="8"/>
      <c r="I69" s="3">
        <v>45321</v>
      </c>
      <c r="J69" s="4">
        <v>7666.31</v>
      </c>
      <c r="K69" s="7">
        <v>45290.998611111114</v>
      </c>
      <c r="L69" s="4">
        <v>1.2739</v>
      </c>
      <c r="M69" s="4">
        <v>1.2692000000000001</v>
      </c>
      <c r="N69" s="4">
        <v>9730.0806520000006</v>
      </c>
      <c r="O69" s="4"/>
      <c r="P69" s="4"/>
      <c r="Q69" s="8"/>
      <c r="R69" s="3">
        <v>45322</v>
      </c>
      <c r="S69" s="4">
        <v>4845.6499999999996</v>
      </c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spans="1:34" ht="15" thickBot="1">
      <c r="A70" s="3">
        <v>45322</v>
      </c>
      <c r="B70" s="4">
        <v>16903.759999999998</v>
      </c>
      <c r="C70" s="3">
        <v>45291</v>
      </c>
      <c r="D70" s="4">
        <v>1.1035299999999999</v>
      </c>
      <c r="E70" s="4">
        <v>1.0803</v>
      </c>
      <c r="F70" s="4">
        <v>18261.13193</v>
      </c>
      <c r="G70" s="1"/>
      <c r="H70" s="8"/>
      <c r="I70" s="3">
        <v>45322</v>
      </c>
      <c r="J70" s="4">
        <v>7630.57</v>
      </c>
      <c r="K70" s="7">
        <v>45291.998611111114</v>
      </c>
      <c r="L70" s="4">
        <v>1.2727999999999999</v>
      </c>
      <c r="M70" s="4">
        <v>1.2677</v>
      </c>
      <c r="N70" s="4">
        <v>9673.2735890000004</v>
      </c>
      <c r="O70" s="4"/>
      <c r="P70" s="4"/>
      <c r="Q70" s="8"/>
      <c r="R70" s="3">
        <v>45323</v>
      </c>
      <c r="S70" s="4">
        <v>4906.1899999999996</v>
      </c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 spans="1:34" ht="15" thickBot="1">
      <c r="A71" s="3">
        <v>45323</v>
      </c>
      <c r="B71" s="4">
        <v>16859.04</v>
      </c>
      <c r="C71" s="3">
        <v>45292</v>
      </c>
      <c r="D71" s="4">
        <v>1.1036300000000001</v>
      </c>
      <c r="E71" s="4">
        <v>1.0874200000000001</v>
      </c>
      <c r="F71" s="4">
        <v>18332.85728</v>
      </c>
      <c r="G71" s="1"/>
      <c r="H71" s="8"/>
      <c r="I71" s="3">
        <v>45323</v>
      </c>
      <c r="J71" s="4">
        <v>7622.16</v>
      </c>
      <c r="K71" s="7">
        <v>45292.998611111114</v>
      </c>
      <c r="L71" s="4">
        <v>1.2726999999999999</v>
      </c>
      <c r="M71" s="4">
        <v>1.2744</v>
      </c>
      <c r="N71" s="4">
        <v>9713.6807040000003</v>
      </c>
      <c r="O71" s="4"/>
      <c r="P71" s="4"/>
      <c r="Q71" s="8"/>
      <c r="R71" s="3">
        <v>45324</v>
      </c>
      <c r="S71" s="4">
        <v>4958.6099999999997</v>
      </c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spans="1:34" ht="15" thickBot="1">
      <c r="A72" s="3">
        <v>45324</v>
      </c>
      <c r="B72" s="4">
        <v>16918.21</v>
      </c>
      <c r="C72" s="3">
        <v>45293</v>
      </c>
      <c r="D72" s="4">
        <v>1.0941099999999999</v>
      </c>
      <c r="E72" s="4">
        <v>1.0805</v>
      </c>
      <c r="F72" s="4">
        <v>18280.125909999999</v>
      </c>
      <c r="G72" s="1"/>
      <c r="H72" s="8"/>
      <c r="I72" s="3">
        <v>45324</v>
      </c>
      <c r="J72" s="4">
        <v>7615.54</v>
      </c>
      <c r="K72" s="7">
        <v>45293.998611111114</v>
      </c>
      <c r="L72" s="4">
        <v>1.2621899999999999</v>
      </c>
      <c r="M72" s="4">
        <v>1.2632000000000001</v>
      </c>
      <c r="N72" s="4">
        <v>9619.9501280000004</v>
      </c>
      <c r="O72" s="4"/>
      <c r="P72" s="4"/>
      <c r="Q72" s="8"/>
      <c r="R72" s="3">
        <v>45327</v>
      </c>
      <c r="S72" s="4">
        <v>4942.8100000000004</v>
      </c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spans="1:34" ht="15" thickBot="1">
      <c r="A73" s="3">
        <v>45327</v>
      </c>
      <c r="B73" s="4">
        <v>16904.060000000001</v>
      </c>
      <c r="C73" s="3">
        <v>45294</v>
      </c>
      <c r="D73" s="4">
        <v>1.09256</v>
      </c>
      <c r="E73" s="4">
        <v>1.0739000000000001</v>
      </c>
      <c r="F73" s="4">
        <v>18153.27003</v>
      </c>
      <c r="G73" s="1"/>
      <c r="H73" s="8"/>
      <c r="I73" s="3">
        <v>45327</v>
      </c>
      <c r="J73" s="4">
        <v>7612.86</v>
      </c>
      <c r="K73" s="7">
        <v>45294.998611111114</v>
      </c>
      <c r="L73" s="4">
        <v>1.26719</v>
      </c>
      <c r="M73" s="4">
        <v>1.25322</v>
      </c>
      <c r="N73" s="4">
        <v>9540.588409</v>
      </c>
      <c r="O73" s="4"/>
      <c r="P73" s="4"/>
      <c r="Q73" s="8"/>
      <c r="R73" s="3">
        <v>45328</v>
      </c>
      <c r="S73" s="4">
        <v>4954.2299999999996</v>
      </c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 spans="1:34" ht="15" thickBot="1">
      <c r="A74" s="3">
        <v>45328</v>
      </c>
      <c r="B74" s="4">
        <v>17033.240000000002</v>
      </c>
      <c r="C74" s="3">
        <v>45295</v>
      </c>
      <c r="D74" s="4">
        <v>1.0947</v>
      </c>
      <c r="E74" s="4">
        <v>1.0757000000000001</v>
      </c>
      <c r="F74" s="4">
        <v>18322.656269999999</v>
      </c>
      <c r="G74" s="1"/>
      <c r="H74" s="8"/>
      <c r="I74" s="3">
        <v>45328</v>
      </c>
      <c r="J74" s="4">
        <v>7681.01</v>
      </c>
      <c r="K74" s="7">
        <v>45295.998611111114</v>
      </c>
      <c r="L74" s="4">
        <v>1.2682599999999999</v>
      </c>
      <c r="M74" s="4">
        <v>1.26024</v>
      </c>
      <c r="N74" s="4">
        <v>9679.9160420000007</v>
      </c>
      <c r="O74" s="4"/>
      <c r="P74" s="4"/>
      <c r="Q74" s="8"/>
      <c r="R74" s="3">
        <v>45329</v>
      </c>
      <c r="S74" s="4">
        <v>4995.0600000000004</v>
      </c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spans="1:34" ht="15" thickBot="1">
      <c r="A75" s="3">
        <v>45329</v>
      </c>
      <c r="B75" s="4">
        <v>16921.96</v>
      </c>
      <c r="C75" s="3">
        <v>45296</v>
      </c>
      <c r="D75" s="4">
        <v>1.0955999999999999</v>
      </c>
      <c r="E75" s="4">
        <v>1.0773999999999999</v>
      </c>
      <c r="F75" s="4">
        <v>18231.719700000001</v>
      </c>
      <c r="G75" s="1"/>
      <c r="H75" s="8"/>
      <c r="I75" s="3">
        <v>45329</v>
      </c>
      <c r="J75" s="4">
        <v>7628.75</v>
      </c>
      <c r="K75" s="7">
        <v>45296.998611111114</v>
      </c>
      <c r="L75" s="4">
        <v>1.2724</v>
      </c>
      <c r="M75" s="4">
        <v>1.2625999999999999</v>
      </c>
      <c r="N75" s="4">
        <v>9632.0597500000003</v>
      </c>
      <c r="O75" s="4"/>
      <c r="P75" s="4"/>
      <c r="Q75" s="8"/>
      <c r="R75" s="3">
        <v>45330</v>
      </c>
      <c r="S75" s="4">
        <v>4997.91</v>
      </c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spans="1:34" ht="15" thickBot="1">
      <c r="A76" s="3">
        <v>45330</v>
      </c>
      <c r="B76" s="4">
        <v>16963.830000000002</v>
      </c>
      <c r="C76" s="3">
        <v>45297</v>
      </c>
      <c r="D76" s="4">
        <v>1.0955999999999999</v>
      </c>
      <c r="E76" s="4">
        <v>1.07761</v>
      </c>
      <c r="F76" s="4">
        <v>18280.39285</v>
      </c>
      <c r="G76" s="1"/>
      <c r="H76" s="8"/>
      <c r="I76" s="3">
        <v>45330</v>
      </c>
      <c r="J76" s="4">
        <v>7595.48</v>
      </c>
      <c r="K76" s="7">
        <v>45297.998611111114</v>
      </c>
      <c r="L76" s="4">
        <v>1.2724</v>
      </c>
      <c r="M76" s="4">
        <v>1.2618799999999999</v>
      </c>
      <c r="N76" s="4">
        <v>9584.5843019999993</v>
      </c>
      <c r="O76" s="4"/>
      <c r="P76" s="4"/>
      <c r="Q76" s="8"/>
      <c r="R76" s="3">
        <v>45331</v>
      </c>
      <c r="S76" s="4">
        <v>5026.6099999999997</v>
      </c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spans="1:34" ht="15" thickBot="1">
      <c r="A77" s="3">
        <v>45331</v>
      </c>
      <c r="B77" s="4">
        <v>16926.5</v>
      </c>
      <c r="C77" s="3">
        <v>45298</v>
      </c>
      <c r="D77" s="4">
        <v>1.0941099999999999</v>
      </c>
      <c r="E77" s="4">
        <v>1.0759000000000001</v>
      </c>
      <c r="F77" s="4">
        <v>18211.22135</v>
      </c>
      <c r="G77" s="1"/>
      <c r="H77" s="8"/>
      <c r="I77" s="3">
        <v>45331</v>
      </c>
      <c r="J77" s="4">
        <v>7572.58</v>
      </c>
      <c r="K77" s="7">
        <v>45298.998611111114</v>
      </c>
      <c r="L77" s="4">
        <v>1.2716799999999999</v>
      </c>
      <c r="M77" s="4">
        <v>1.2627999999999999</v>
      </c>
      <c r="N77" s="4">
        <v>9562.6540239999995</v>
      </c>
      <c r="O77" s="4"/>
      <c r="P77" s="4"/>
      <c r="Q77" s="8"/>
      <c r="R77" s="3">
        <v>45334</v>
      </c>
      <c r="S77" s="4">
        <v>5021.84</v>
      </c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spans="1:34" ht="15" thickBot="1">
      <c r="A78" s="3">
        <v>45334</v>
      </c>
      <c r="B78" s="4">
        <v>17037.349999999999</v>
      </c>
      <c r="C78" s="3">
        <v>45299</v>
      </c>
      <c r="D78" s="4">
        <v>1.0949899999999999</v>
      </c>
      <c r="E78" s="4">
        <v>1.0771200000000001</v>
      </c>
      <c r="F78" s="4">
        <v>18351.27043</v>
      </c>
      <c r="G78" s="1"/>
      <c r="H78" s="8"/>
      <c r="I78" s="3">
        <v>45334</v>
      </c>
      <c r="J78" s="4">
        <v>7573.69</v>
      </c>
      <c r="K78" s="7">
        <v>45299.998611111114</v>
      </c>
      <c r="L78" s="4">
        <v>1.2743</v>
      </c>
      <c r="M78" s="4">
        <v>1.2625</v>
      </c>
      <c r="N78" s="4">
        <v>9561.783625</v>
      </c>
      <c r="O78" s="4"/>
      <c r="P78" s="4"/>
      <c r="Q78" s="8"/>
      <c r="R78" s="3">
        <v>45335</v>
      </c>
      <c r="S78" s="4">
        <v>4953.17</v>
      </c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spans="1:34" ht="15" thickBot="1">
      <c r="A79" s="3">
        <v>45335</v>
      </c>
      <c r="B79" s="4">
        <v>16880.830000000002</v>
      </c>
      <c r="C79" s="3">
        <v>45300</v>
      </c>
      <c r="D79" s="4">
        <v>1.0931900000000001</v>
      </c>
      <c r="E79" s="4">
        <v>1.07084</v>
      </c>
      <c r="F79" s="4">
        <v>18076.668000000001</v>
      </c>
      <c r="G79" s="1"/>
      <c r="H79" s="8"/>
      <c r="I79" s="3">
        <v>45335</v>
      </c>
      <c r="J79" s="4">
        <v>7512.28</v>
      </c>
      <c r="K79" s="7">
        <v>45300.998611111114</v>
      </c>
      <c r="L79" s="4">
        <v>1.2710300000000001</v>
      </c>
      <c r="M79" s="4">
        <v>1.2587900000000001</v>
      </c>
      <c r="N79" s="4">
        <v>9456.3829409999998</v>
      </c>
      <c r="O79" s="4"/>
      <c r="P79" s="4"/>
      <c r="Q79" s="8"/>
      <c r="R79" s="3">
        <v>45336</v>
      </c>
      <c r="S79" s="4">
        <v>5000.62</v>
      </c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spans="1:34" ht="15" thickBot="1">
      <c r="A80" s="3">
        <v>45336</v>
      </c>
      <c r="B80" s="4">
        <v>16945.48</v>
      </c>
      <c r="C80" s="3">
        <v>45301</v>
      </c>
      <c r="D80" s="4">
        <v>1.09741</v>
      </c>
      <c r="E80" s="4">
        <v>1.0731599999999999</v>
      </c>
      <c r="F80" s="4">
        <v>18185.211319999999</v>
      </c>
      <c r="G80" s="1"/>
      <c r="H80" s="8"/>
      <c r="I80" s="3">
        <v>45336</v>
      </c>
      <c r="J80" s="4">
        <v>7568.4</v>
      </c>
      <c r="K80" s="7">
        <v>45301.998611111114</v>
      </c>
      <c r="L80" s="4">
        <v>1.2745</v>
      </c>
      <c r="M80" s="4">
        <v>1.25671</v>
      </c>
      <c r="N80" s="4">
        <v>9511.2839640000002</v>
      </c>
      <c r="O80" s="4"/>
      <c r="P80" s="4"/>
      <c r="Q80" s="8"/>
      <c r="R80" s="3">
        <v>45337</v>
      </c>
      <c r="S80" s="4">
        <v>5029.7299999999996</v>
      </c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spans="1:34" ht="15" thickBot="1">
      <c r="A81" s="3">
        <v>45337</v>
      </c>
      <c r="B81" s="4">
        <v>17046.689999999999</v>
      </c>
      <c r="C81" s="3">
        <v>45302</v>
      </c>
      <c r="D81" s="4">
        <v>1.0980700000000001</v>
      </c>
      <c r="E81" s="4">
        <v>1.0773299999999999</v>
      </c>
      <c r="F81" s="4">
        <v>18364.910540000001</v>
      </c>
      <c r="G81" s="1"/>
      <c r="H81" s="8"/>
      <c r="I81" s="3">
        <v>45337</v>
      </c>
      <c r="J81" s="4">
        <v>7597.53</v>
      </c>
      <c r="K81" s="7">
        <v>45302.998611111114</v>
      </c>
      <c r="L81" s="4">
        <v>1.27763</v>
      </c>
      <c r="M81" s="4">
        <v>1.2597700000000001</v>
      </c>
      <c r="N81" s="4">
        <v>9571.1403680000003</v>
      </c>
      <c r="O81" s="4"/>
      <c r="P81" s="4"/>
      <c r="Q81" s="8"/>
      <c r="R81" s="3">
        <v>45338</v>
      </c>
      <c r="S81" s="4">
        <v>5005.57</v>
      </c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spans="1:34" ht="15" thickBot="1">
      <c r="A82" s="3">
        <v>45338</v>
      </c>
      <c r="B82" s="4">
        <v>17117.439999999999</v>
      </c>
      <c r="C82" s="3">
        <v>45303</v>
      </c>
      <c r="D82" s="4">
        <v>1.0964</v>
      </c>
      <c r="E82" s="4">
        <v>1.07734</v>
      </c>
      <c r="F82" s="4">
        <v>18441.302810000001</v>
      </c>
      <c r="G82" s="1"/>
      <c r="H82" s="8"/>
      <c r="I82" s="3">
        <v>45338</v>
      </c>
      <c r="J82" s="4">
        <v>7711.71</v>
      </c>
      <c r="K82" s="7">
        <v>45303.998611111114</v>
      </c>
      <c r="L82" s="4">
        <v>1.2745</v>
      </c>
      <c r="M82" s="4">
        <v>1.2601</v>
      </c>
      <c r="N82" s="4">
        <v>9717.5257710000005</v>
      </c>
      <c r="O82" s="4"/>
      <c r="P82" s="4"/>
      <c r="Q82" s="8"/>
      <c r="R82" s="3">
        <v>45342</v>
      </c>
      <c r="S82" s="4">
        <v>4975.51</v>
      </c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spans="1:34" ht="15" thickBot="1">
      <c r="A83" s="3">
        <v>45341</v>
      </c>
      <c r="B83" s="4">
        <v>17092.259999999998</v>
      </c>
      <c r="C83" s="3">
        <v>45304</v>
      </c>
      <c r="D83" s="4">
        <v>1.0964</v>
      </c>
      <c r="E83" s="4">
        <v>1.0774600000000001</v>
      </c>
      <c r="F83" s="4">
        <v>18416.226460000002</v>
      </c>
      <c r="G83" s="1"/>
      <c r="H83" s="8"/>
      <c r="I83" s="3">
        <v>45341</v>
      </c>
      <c r="J83" s="4">
        <v>7728.5</v>
      </c>
      <c r="K83" s="7">
        <v>45304.998611111114</v>
      </c>
      <c r="L83" s="4">
        <v>1.2745</v>
      </c>
      <c r="M83" s="4">
        <v>1.2585999999999999</v>
      </c>
      <c r="N83" s="4">
        <v>9727.0900999999994</v>
      </c>
      <c r="O83" s="4"/>
      <c r="P83" s="4"/>
      <c r="Q83" s="8"/>
      <c r="R83" s="3">
        <v>45343</v>
      </c>
      <c r="S83" s="4">
        <v>4981.8</v>
      </c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spans="1:34" ht="15" thickBot="1">
      <c r="A84" s="3">
        <v>45342</v>
      </c>
      <c r="B84" s="4">
        <v>17068.43</v>
      </c>
      <c r="C84" s="3">
        <v>45305</v>
      </c>
      <c r="D84" s="4">
        <v>1.09446</v>
      </c>
      <c r="E84" s="4">
        <v>1.0810599999999999</v>
      </c>
      <c r="F84" s="4">
        <v>18451.996940000001</v>
      </c>
      <c r="G84" s="1"/>
      <c r="H84" s="8"/>
      <c r="I84" s="3">
        <v>45342</v>
      </c>
      <c r="J84" s="4">
        <v>7719.21</v>
      </c>
      <c r="K84" s="7">
        <v>45305.998611111114</v>
      </c>
      <c r="L84" s="4">
        <v>1.2735300000000001</v>
      </c>
      <c r="M84" s="4">
        <v>1.26251</v>
      </c>
      <c r="N84" s="4">
        <v>9745.5798169999998</v>
      </c>
      <c r="O84" s="4"/>
      <c r="P84" s="4"/>
      <c r="Q84" s="8"/>
      <c r="R84" s="3">
        <v>45344</v>
      </c>
      <c r="S84" s="4">
        <v>5087.03</v>
      </c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spans="1:34" ht="15" thickBot="1">
      <c r="A85" s="3">
        <v>45343</v>
      </c>
      <c r="B85" s="4">
        <v>17118.12</v>
      </c>
      <c r="C85" s="3">
        <v>45306</v>
      </c>
      <c r="D85" s="4">
        <v>1.0944799999999999</v>
      </c>
      <c r="E85" s="4">
        <v>1.08199</v>
      </c>
      <c r="F85" s="4">
        <v>18521.63466</v>
      </c>
      <c r="G85" s="1"/>
      <c r="H85" s="8"/>
      <c r="I85" s="3">
        <v>45343</v>
      </c>
      <c r="J85" s="4">
        <v>7662.51</v>
      </c>
      <c r="K85" s="7">
        <v>45306.998611111114</v>
      </c>
      <c r="L85" s="4">
        <v>1.27149</v>
      </c>
      <c r="M85" s="4">
        <v>1.2636799999999999</v>
      </c>
      <c r="N85" s="4">
        <v>9682.9606370000001</v>
      </c>
      <c r="O85" s="4"/>
      <c r="P85" s="4"/>
      <c r="Q85" s="8"/>
      <c r="R85" s="3">
        <v>45345</v>
      </c>
      <c r="S85" s="4">
        <v>5088.8</v>
      </c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spans="1:34" ht="15" thickBot="1">
      <c r="A86" s="3">
        <v>45344</v>
      </c>
      <c r="B86" s="4">
        <v>17370.45</v>
      </c>
      <c r="C86" s="3">
        <v>45307</v>
      </c>
      <c r="D86" s="4">
        <v>1.08779</v>
      </c>
      <c r="E86" s="4">
        <v>1.0824</v>
      </c>
      <c r="F86" s="4">
        <v>18801.775079999999</v>
      </c>
      <c r="G86" s="1"/>
      <c r="H86" s="8"/>
      <c r="I86" s="3">
        <v>45344</v>
      </c>
      <c r="J86" s="4">
        <v>7684.49</v>
      </c>
      <c r="K86" s="7">
        <v>45307.998611111114</v>
      </c>
      <c r="L86" s="4">
        <v>1.2636000000000001</v>
      </c>
      <c r="M86" s="4">
        <v>1.2662599999999999</v>
      </c>
      <c r="N86" s="4">
        <v>9730.5623070000001</v>
      </c>
      <c r="O86" s="4"/>
      <c r="P86" s="4"/>
      <c r="Q86" s="8"/>
      <c r="R86" s="3">
        <v>45348</v>
      </c>
      <c r="S86" s="4">
        <v>5069.53</v>
      </c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spans="1:34" ht="15" thickBot="1">
      <c r="A87" s="3">
        <v>45345</v>
      </c>
      <c r="B87" s="4">
        <v>17419.330000000002</v>
      </c>
      <c r="C87" s="3">
        <v>45308</v>
      </c>
      <c r="D87" s="4">
        <v>1.0885100000000001</v>
      </c>
      <c r="E87" s="4">
        <v>1.0834999999999999</v>
      </c>
      <c r="F87" s="4">
        <v>18873.844059999999</v>
      </c>
      <c r="G87" s="1"/>
      <c r="H87" s="8"/>
      <c r="I87" s="3">
        <v>45345</v>
      </c>
      <c r="J87" s="4">
        <v>7706.28</v>
      </c>
      <c r="K87" s="7">
        <v>45308.998611111114</v>
      </c>
      <c r="L87" s="4">
        <v>1.2674700000000001</v>
      </c>
      <c r="M87" s="4">
        <v>1.2678</v>
      </c>
      <c r="N87" s="4">
        <v>9770.0217840000005</v>
      </c>
      <c r="O87" s="4"/>
      <c r="P87" s="4"/>
      <c r="Q87" s="8"/>
      <c r="R87" s="3">
        <v>45349</v>
      </c>
      <c r="S87" s="4">
        <v>5078.18</v>
      </c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spans="1:34" ht="15" thickBot="1">
      <c r="A88" s="3">
        <v>45348</v>
      </c>
      <c r="B88" s="4">
        <v>17423.23</v>
      </c>
      <c r="C88" s="3">
        <v>45309</v>
      </c>
      <c r="D88" s="4">
        <v>1.0878699999999999</v>
      </c>
      <c r="E88" s="4">
        <v>1.08501</v>
      </c>
      <c r="F88" s="4">
        <v>18904.378779999999</v>
      </c>
      <c r="G88" s="1"/>
      <c r="H88" s="8"/>
      <c r="I88" s="3">
        <v>45348</v>
      </c>
      <c r="J88" s="4">
        <v>7684.3</v>
      </c>
      <c r="K88" s="7">
        <v>45309.998611111114</v>
      </c>
      <c r="L88" s="4">
        <v>1.2707999999999999</v>
      </c>
      <c r="M88" s="4">
        <v>1.2683</v>
      </c>
      <c r="N88" s="4">
        <v>9745.9976900000001</v>
      </c>
      <c r="O88" s="4"/>
      <c r="P88" s="4"/>
      <c r="Q88" s="8"/>
      <c r="R88" s="3">
        <v>45350</v>
      </c>
      <c r="S88" s="4">
        <v>5069.76</v>
      </c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spans="1:34" ht="15" thickBot="1">
      <c r="A89" s="3">
        <v>45349</v>
      </c>
      <c r="B89" s="4">
        <v>17556.490000000002</v>
      </c>
      <c r="C89" s="3">
        <v>45310</v>
      </c>
      <c r="D89" s="4">
        <v>1.0912999999999999</v>
      </c>
      <c r="E89" s="4">
        <v>1.08416</v>
      </c>
      <c r="F89" s="4">
        <v>19034.0442</v>
      </c>
      <c r="G89" s="1"/>
      <c r="H89" s="8"/>
      <c r="I89" s="3">
        <v>45349</v>
      </c>
      <c r="J89" s="4">
        <v>7683.02</v>
      </c>
      <c r="K89" s="7">
        <v>45310.998611111114</v>
      </c>
      <c r="L89" s="4">
        <v>1.2703</v>
      </c>
      <c r="M89" s="4">
        <v>1.2680199999999999</v>
      </c>
      <c r="N89" s="4">
        <v>9742.2230199999995</v>
      </c>
      <c r="O89" s="4"/>
      <c r="P89" s="4"/>
      <c r="Q89" s="8"/>
      <c r="R89" s="3">
        <v>45351</v>
      </c>
      <c r="S89" s="4">
        <v>5096.2700000000004</v>
      </c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</row>
    <row r="90" spans="1:34" ht="15" thickBot="1">
      <c r="A90" s="3">
        <v>45350</v>
      </c>
      <c r="B90" s="4">
        <v>17601.22</v>
      </c>
      <c r="C90" s="3">
        <v>45311</v>
      </c>
      <c r="D90" s="4">
        <v>1.0912999999999999</v>
      </c>
      <c r="E90" s="4">
        <v>1.0837600000000001</v>
      </c>
      <c r="F90" s="4">
        <v>19075.498189999998</v>
      </c>
      <c r="G90" s="1"/>
      <c r="H90" s="8"/>
      <c r="I90" s="3">
        <v>45350</v>
      </c>
      <c r="J90" s="4">
        <v>7624.98</v>
      </c>
      <c r="K90" s="7">
        <v>45311.998611111114</v>
      </c>
      <c r="L90" s="4">
        <v>1.2703</v>
      </c>
      <c r="M90" s="4">
        <v>1.26593</v>
      </c>
      <c r="N90" s="4">
        <v>9652.6909309999992</v>
      </c>
      <c r="O90" s="4"/>
      <c r="P90" s="4"/>
      <c r="Q90" s="8"/>
      <c r="R90" s="3">
        <v>45352</v>
      </c>
      <c r="S90" s="4">
        <v>5137.08</v>
      </c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</row>
    <row r="91" spans="1:34" ht="15" thickBot="1">
      <c r="A91" s="3">
        <v>45351</v>
      </c>
      <c r="B91" s="4">
        <v>17678.189999999999</v>
      </c>
      <c r="C91" s="3">
        <v>45312</v>
      </c>
      <c r="D91" s="4">
        <v>1.0890899999999999</v>
      </c>
      <c r="E91" s="4">
        <v>1.08039</v>
      </c>
      <c r="F91" s="4">
        <v>19099.339690000001</v>
      </c>
      <c r="G91" s="1"/>
      <c r="H91" s="8"/>
      <c r="I91" s="3">
        <v>45351</v>
      </c>
      <c r="J91" s="4">
        <v>7630.02</v>
      </c>
      <c r="K91" s="7">
        <v>45312.998611111114</v>
      </c>
      <c r="L91" s="4">
        <v>1.2699</v>
      </c>
      <c r="M91" s="4">
        <v>1.26244</v>
      </c>
      <c r="N91" s="4">
        <v>9632.4424490000001</v>
      </c>
      <c r="O91" s="4"/>
      <c r="P91" s="4"/>
      <c r="Q91" s="8"/>
      <c r="R91" s="3">
        <v>45355</v>
      </c>
      <c r="S91" s="4">
        <v>5130.95</v>
      </c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 spans="1:34" ht="15" thickBot="1">
      <c r="A92" s="3">
        <v>45352</v>
      </c>
      <c r="B92" s="4">
        <v>17735.07</v>
      </c>
      <c r="C92" s="3">
        <v>45313</v>
      </c>
      <c r="D92" s="4">
        <v>1.0876999999999999</v>
      </c>
      <c r="E92" s="4">
        <v>1.0852999999999999</v>
      </c>
      <c r="F92" s="4">
        <v>19247.871469999998</v>
      </c>
      <c r="G92" s="1"/>
      <c r="H92" s="8"/>
      <c r="I92" s="3">
        <v>45352</v>
      </c>
      <c r="J92" s="4">
        <v>7682.5</v>
      </c>
      <c r="K92" s="7">
        <v>45313.998611111114</v>
      </c>
      <c r="L92" s="4">
        <v>1.27057</v>
      </c>
      <c r="M92" s="4">
        <v>1.2656000000000001</v>
      </c>
      <c r="N92" s="4">
        <v>9722.9719999999998</v>
      </c>
      <c r="O92" s="4"/>
      <c r="P92" s="4"/>
      <c r="Q92" s="8"/>
      <c r="R92" s="3">
        <v>45356</v>
      </c>
      <c r="S92" s="4">
        <v>5078.6499999999996</v>
      </c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</row>
    <row r="93" spans="1:34" ht="15" thickBot="1">
      <c r="A93" s="3">
        <v>45355</v>
      </c>
      <c r="B93" s="4">
        <v>17716.169999999998</v>
      </c>
      <c r="C93" s="3">
        <v>45314</v>
      </c>
      <c r="D93" s="4">
        <v>1.08572</v>
      </c>
      <c r="E93" s="4">
        <v>1.0853999999999999</v>
      </c>
      <c r="F93" s="4">
        <v>19229.13092</v>
      </c>
      <c r="G93" s="1"/>
      <c r="H93" s="8"/>
      <c r="I93" s="3">
        <v>45355</v>
      </c>
      <c r="J93" s="4">
        <v>7640.33</v>
      </c>
      <c r="K93" s="7">
        <v>45314.998611111114</v>
      </c>
      <c r="L93" s="4">
        <v>1.2689699999999999</v>
      </c>
      <c r="M93" s="4">
        <v>1.2688999999999999</v>
      </c>
      <c r="N93" s="4">
        <v>9694.8147370000006</v>
      </c>
      <c r="O93" s="4"/>
      <c r="P93" s="4"/>
      <c r="Q93" s="8"/>
      <c r="R93" s="3">
        <v>45357</v>
      </c>
      <c r="S93" s="4">
        <v>5104.76</v>
      </c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</row>
    <row r="94" spans="1:34" ht="15" thickBot="1">
      <c r="A94" s="3">
        <v>45356</v>
      </c>
      <c r="B94" s="4">
        <v>17698.400000000001</v>
      </c>
      <c r="C94" s="3">
        <v>45315</v>
      </c>
      <c r="D94" s="4">
        <v>1.0880700000000001</v>
      </c>
      <c r="E94" s="4">
        <v>1.0855600000000001</v>
      </c>
      <c r="F94" s="4">
        <v>19212.6751</v>
      </c>
      <c r="G94" s="1"/>
      <c r="H94" s="8"/>
      <c r="I94" s="3">
        <v>45356</v>
      </c>
      <c r="J94" s="4">
        <v>7646.16</v>
      </c>
      <c r="K94" s="7">
        <v>45315.998611111114</v>
      </c>
      <c r="L94" s="4">
        <v>1.27172</v>
      </c>
      <c r="M94" s="4">
        <v>1.2703</v>
      </c>
      <c r="N94" s="4">
        <v>9712.9170479999993</v>
      </c>
      <c r="O94" s="4"/>
      <c r="P94" s="4"/>
      <c r="Q94" s="8"/>
      <c r="R94" s="3">
        <v>45358</v>
      </c>
      <c r="S94" s="4">
        <v>5157.3599999999997</v>
      </c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</row>
    <row r="95" spans="1:34" ht="15" thickBot="1">
      <c r="A95" s="3">
        <v>45357</v>
      </c>
      <c r="B95" s="4">
        <v>17716.71</v>
      </c>
      <c r="C95" s="3">
        <v>45316</v>
      </c>
      <c r="D95" s="4">
        <v>1.0846100000000001</v>
      </c>
      <c r="E95" s="4">
        <v>1.0898000000000001</v>
      </c>
      <c r="F95" s="4">
        <v>19307.670559999999</v>
      </c>
      <c r="G95" s="1"/>
      <c r="H95" s="8"/>
      <c r="I95" s="3">
        <v>45357</v>
      </c>
      <c r="J95" s="4">
        <v>7679.31</v>
      </c>
      <c r="K95" s="7">
        <v>45316.998611111114</v>
      </c>
      <c r="L95" s="4">
        <v>1.2707999999999999</v>
      </c>
      <c r="M95" s="4">
        <v>1.27342</v>
      </c>
      <c r="N95" s="4">
        <v>9778.9869400000007</v>
      </c>
      <c r="O95" s="4"/>
      <c r="P95" s="4"/>
      <c r="Q95" s="8"/>
      <c r="R95" s="3">
        <v>45359</v>
      </c>
      <c r="S95" s="4">
        <v>5123.6899999999996</v>
      </c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</row>
    <row r="96" spans="1:34" ht="15" thickBot="1">
      <c r="A96" s="3">
        <v>45358</v>
      </c>
      <c r="B96" s="4">
        <v>17842.849999999999</v>
      </c>
      <c r="C96" s="3">
        <v>45317</v>
      </c>
      <c r="D96" s="4">
        <v>1.0862000000000001</v>
      </c>
      <c r="E96" s="4">
        <v>1.0949599999999999</v>
      </c>
      <c r="F96" s="4">
        <v>19537.207040000001</v>
      </c>
      <c r="G96" s="1"/>
      <c r="H96" s="8"/>
      <c r="I96" s="3">
        <v>45358</v>
      </c>
      <c r="J96" s="4">
        <v>7692.46</v>
      </c>
      <c r="K96" s="7">
        <v>45317.998611111114</v>
      </c>
      <c r="L96" s="4">
        <v>1.2709999999999999</v>
      </c>
      <c r="M96" s="4">
        <v>1.2812399999999999</v>
      </c>
      <c r="N96" s="4">
        <v>9855.8874500000002</v>
      </c>
      <c r="O96" s="4"/>
      <c r="P96" s="4"/>
      <c r="Q96" s="8"/>
      <c r="R96" s="3">
        <v>45362</v>
      </c>
      <c r="S96" s="4">
        <v>5117.9399999999996</v>
      </c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</row>
    <row r="97" spans="1:34" ht="15" thickBot="1">
      <c r="A97" s="3">
        <v>45359</v>
      </c>
      <c r="B97" s="4">
        <v>17814.509999999998</v>
      </c>
      <c r="C97" s="3">
        <v>45318</v>
      </c>
      <c r="D97" s="4">
        <v>1.0862000000000001</v>
      </c>
      <c r="E97" s="4">
        <v>1.0942000000000001</v>
      </c>
      <c r="F97" s="4">
        <v>19492.636839999999</v>
      </c>
      <c r="G97" s="1"/>
      <c r="H97" s="8"/>
      <c r="I97" s="3">
        <v>45359</v>
      </c>
      <c r="J97" s="4">
        <v>7659.74</v>
      </c>
      <c r="K97" s="7">
        <v>45318.998611111114</v>
      </c>
      <c r="L97" s="4">
        <v>1.2709999999999999</v>
      </c>
      <c r="M97" s="4">
        <v>1.2857000000000001</v>
      </c>
      <c r="N97" s="4">
        <v>9848.1277179999997</v>
      </c>
      <c r="O97" s="4"/>
      <c r="P97" s="4"/>
      <c r="Q97" s="8"/>
      <c r="R97" s="3">
        <v>45363</v>
      </c>
      <c r="S97" s="4">
        <v>5175.2700000000004</v>
      </c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</row>
    <row r="98" spans="1:34" ht="15" thickBot="1">
      <c r="A98" s="3">
        <v>45362</v>
      </c>
      <c r="B98" s="4">
        <v>17746.27</v>
      </c>
      <c r="C98" s="3">
        <v>45319</v>
      </c>
      <c r="D98" s="4">
        <v>1.0842400000000001</v>
      </c>
      <c r="E98" s="4">
        <v>1.0930500000000001</v>
      </c>
      <c r="F98" s="4">
        <v>19397.560420000002</v>
      </c>
      <c r="G98" s="1"/>
      <c r="H98" s="8"/>
      <c r="I98" s="3">
        <v>45362</v>
      </c>
      <c r="J98" s="4">
        <v>7669.23</v>
      </c>
      <c r="K98" s="7">
        <v>45319.998611111114</v>
      </c>
      <c r="L98" s="4">
        <v>1.26963</v>
      </c>
      <c r="M98" s="4">
        <v>1.28189</v>
      </c>
      <c r="N98" s="4">
        <v>9831.1092449999996</v>
      </c>
      <c r="O98" s="4"/>
      <c r="P98" s="4"/>
      <c r="Q98" s="8"/>
      <c r="R98" s="3">
        <v>45364</v>
      </c>
      <c r="S98" s="4">
        <v>5165.3100000000004</v>
      </c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</row>
    <row r="99" spans="1:34" ht="15" thickBot="1">
      <c r="A99" s="3">
        <v>45363</v>
      </c>
      <c r="B99" s="4">
        <v>17965.11</v>
      </c>
      <c r="C99" s="3">
        <v>45320</v>
      </c>
      <c r="D99" s="4">
        <v>1.08335</v>
      </c>
      <c r="E99" s="4">
        <v>1.09267</v>
      </c>
      <c r="F99" s="4">
        <v>19629.936740000001</v>
      </c>
      <c r="G99" s="1"/>
      <c r="H99" s="8"/>
      <c r="I99" s="3">
        <v>45363</v>
      </c>
      <c r="J99" s="4">
        <v>7747.81</v>
      </c>
      <c r="K99" s="7">
        <v>45320.998611111114</v>
      </c>
      <c r="L99" s="4">
        <v>1.2711600000000001</v>
      </c>
      <c r="M99" s="4">
        <v>1.2794700000000001</v>
      </c>
      <c r="N99" s="4">
        <v>9913.0904609999998</v>
      </c>
      <c r="O99" s="4"/>
      <c r="P99" s="4"/>
      <c r="Q99" s="8"/>
      <c r="R99" s="3">
        <v>45365</v>
      </c>
      <c r="S99" s="4">
        <v>5150.4799999999996</v>
      </c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</row>
    <row r="100" spans="1:34" ht="15" thickBot="1">
      <c r="A100" s="3">
        <v>45364</v>
      </c>
      <c r="B100" s="4">
        <v>17961.38</v>
      </c>
      <c r="C100" s="3">
        <v>45321</v>
      </c>
      <c r="D100" s="4">
        <v>1.0843</v>
      </c>
      <c r="E100" s="4">
        <v>1.0952599999999999</v>
      </c>
      <c r="F100" s="4">
        <v>19672.38106</v>
      </c>
      <c r="G100" s="1"/>
      <c r="H100" s="8"/>
      <c r="I100" s="3">
        <v>45364</v>
      </c>
      <c r="J100" s="4">
        <v>7772.17</v>
      </c>
      <c r="K100" s="7">
        <v>45321.998611111114</v>
      </c>
      <c r="L100" s="4">
        <v>1.2692000000000001</v>
      </c>
      <c r="M100" s="4">
        <v>1.28009</v>
      </c>
      <c r="N100" s="4">
        <v>9949.0770950000006</v>
      </c>
      <c r="O100" s="4"/>
      <c r="P100" s="4"/>
      <c r="Q100" s="8"/>
      <c r="R100" s="3">
        <v>45366</v>
      </c>
      <c r="S100" s="4">
        <v>5117.09</v>
      </c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</row>
    <row r="101" spans="1:34" ht="15" thickBot="1">
      <c r="A101" s="3">
        <v>45365</v>
      </c>
      <c r="B101" s="4">
        <v>17942.04</v>
      </c>
      <c r="C101" s="3">
        <v>45322</v>
      </c>
      <c r="D101" s="4">
        <v>1.0803</v>
      </c>
      <c r="E101" s="4">
        <v>1.0881000000000001</v>
      </c>
      <c r="F101" s="4">
        <v>19522.73372</v>
      </c>
      <c r="G101" s="1"/>
      <c r="H101" s="8"/>
      <c r="I101" s="3">
        <v>45365</v>
      </c>
      <c r="J101" s="4">
        <v>7743.15</v>
      </c>
      <c r="K101" s="7">
        <v>45322.998611111114</v>
      </c>
      <c r="L101" s="4">
        <v>1.2677</v>
      </c>
      <c r="M101" s="4">
        <v>1.2744899999999999</v>
      </c>
      <c r="N101" s="4">
        <v>9868.5672439999998</v>
      </c>
      <c r="O101" s="4"/>
      <c r="P101" s="4"/>
      <c r="Q101" s="8"/>
      <c r="R101" s="3">
        <v>45369</v>
      </c>
      <c r="S101" s="4">
        <v>5149.42</v>
      </c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spans="1:34" ht="15" thickBot="1">
      <c r="A102" s="3">
        <v>45366</v>
      </c>
      <c r="B102" s="4">
        <v>17936.650000000001</v>
      </c>
      <c r="C102" s="3">
        <v>45323</v>
      </c>
      <c r="D102" s="4">
        <v>1.0874200000000001</v>
      </c>
      <c r="E102" s="4">
        <v>1.0895999999999999</v>
      </c>
      <c r="F102" s="4">
        <v>19543.773840000002</v>
      </c>
      <c r="G102" s="1"/>
      <c r="H102" s="8"/>
      <c r="I102" s="3">
        <v>45366</v>
      </c>
      <c r="J102" s="4">
        <v>7727.42</v>
      </c>
      <c r="K102" s="7">
        <v>45323.998611111114</v>
      </c>
      <c r="L102" s="4">
        <v>1.2744</v>
      </c>
      <c r="M102" s="4">
        <v>1.2729999999999999</v>
      </c>
      <c r="N102" s="4">
        <v>9837.0056600000007</v>
      </c>
      <c r="O102" s="4"/>
      <c r="P102" s="4"/>
      <c r="Q102" s="8"/>
      <c r="R102" s="3">
        <v>45370</v>
      </c>
      <c r="S102" s="4">
        <v>5178.51</v>
      </c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spans="1:34" ht="15" thickBot="1">
      <c r="A103" s="3">
        <v>45369</v>
      </c>
      <c r="B103" s="4">
        <v>17932.68</v>
      </c>
      <c r="C103" s="3">
        <v>45324</v>
      </c>
      <c r="D103" s="4">
        <v>1.0805</v>
      </c>
      <c r="E103" s="4">
        <v>1.0872999999999999</v>
      </c>
      <c r="F103" s="4">
        <v>19498.202959999999</v>
      </c>
      <c r="G103" s="1"/>
      <c r="H103" s="8"/>
      <c r="I103" s="3">
        <v>45369</v>
      </c>
      <c r="J103" s="4">
        <v>7722.55</v>
      </c>
      <c r="K103" s="7">
        <v>45324.998611111114</v>
      </c>
      <c r="L103" s="4">
        <v>1.2632000000000001</v>
      </c>
      <c r="M103" s="4">
        <v>1.27257</v>
      </c>
      <c r="N103" s="4">
        <v>9827.4854539999997</v>
      </c>
      <c r="O103" s="4"/>
      <c r="P103" s="4"/>
      <c r="Q103" s="8"/>
      <c r="R103" s="3">
        <v>45371</v>
      </c>
      <c r="S103" s="4">
        <v>5224.62</v>
      </c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 spans="1:34" ht="15" thickBot="1">
      <c r="A104" s="3">
        <v>45370</v>
      </c>
      <c r="B104" s="4">
        <v>17987.490000000002</v>
      </c>
      <c r="C104" s="3">
        <v>45325</v>
      </c>
      <c r="D104" s="4">
        <v>1.0805</v>
      </c>
      <c r="E104" s="4">
        <v>1.0862700000000001</v>
      </c>
      <c r="F104" s="4">
        <v>19539.270759999999</v>
      </c>
      <c r="G104" s="1"/>
      <c r="H104" s="8"/>
      <c r="I104" s="3">
        <v>45370</v>
      </c>
      <c r="J104" s="4">
        <v>7738.3</v>
      </c>
      <c r="K104" s="7">
        <v>45325.998611111114</v>
      </c>
      <c r="L104" s="4">
        <v>1.2632000000000001</v>
      </c>
      <c r="M104" s="4">
        <v>1.2718499999999999</v>
      </c>
      <c r="N104" s="4">
        <v>9841.9568550000004</v>
      </c>
      <c r="O104" s="4"/>
      <c r="P104" s="4"/>
      <c r="Q104" s="8"/>
      <c r="R104" s="3">
        <v>45372</v>
      </c>
      <c r="S104" s="4">
        <v>5241.53</v>
      </c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spans="1:34" ht="15" thickBot="1">
      <c r="A105" s="3">
        <v>45371</v>
      </c>
      <c r="B105" s="4">
        <v>18015.13</v>
      </c>
      <c r="C105" s="3">
        <v>45326</v>
      </c>
      <c r="D105" s="4">
        <v>1.0779399999999999</v>
      </c>
      <c r="E105" s="4">
        <v>1.0936600000000001</v>
      </c>
      <c r="F105" s="4">
        <v>19702.427080000001</v>
      </c>
      <c r="G105" s="1"/>
      <c r="H105" s="8"/>
      <c r="I105" s="3">
        <v>45371</v>
      </c>
      <c r="J105" s="4">
        <v>7737.38</v>
      </c>
      <c r="K105" s="7">
        <v>45326.998611111114</v>
      </c>
      <c r="L105" s="4">
        <v>1.26206</v>
      </c>
      <c r="M105" s="4">
        <v>1.27972</v>
      </c>
      <c r="N105" s="4">
        <v>9901.6799339999998</v>
      </c>
      <c r="O105" s="4"/>
      <c r="P105" s="4"/>
      <c r="Q105" s="8"/>
      <c r="R105" s="3">
        <v>45373</v>
      </c>
      <c r="S105" s="4">
        <v>5234.18</v>
      </c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spans="1:34" ht="15" thickBot="1">
      <c r="A106" s="3">
        <v>45372</v>
      </c>
      <c r="B106" s="4">
        <v>18179.25</v>
      </c>
      <c r="C106" s="3">
        <v>45327</v>
      </c>
      <c r="D106" s="4">
        <v>1.0739000000000001</v>
      </c>
      <c r="E106" s="4">
        <v>1.0860000000000001</v>
      </c>
      <c r="F106" s="4">
        <v>19742.665499999999</v>
      </c>
      <c r="G106" s="1"/>
      <c r="H106" s="8"/>
      <c r="I106" s="3">
        <v>45372</v>
      </c>
      <c r="J106" s="4">
        <v>7882.55</v>
      </c>
      <c r="K106" s="7">
        <v>45327.998611111114</v>
      </c>
      <c r="L106" s="4">
        <v>1.25322</v>
      </c>
      <c r="M106" s="4">
        <v>1.2659899999999999</v>
      </c>
      <c r="N106" s="4">
        <v>9979.2294750000001</v>
      </c>
      <c r="O106" s="4"/>
      <c r="P106" s="4"/>
      <c r="Q106" s="8"/>
      <c r="R106" s="3">
        <v>45376</v>
      </c>
      <c r="S106" s="4">
        <v>5218.1899999999996</v>
      </c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spans="1:34" ht="15" thickBot="1">
      <c r="A107" s="3">
        <v>45373</v>
      </c>
      <c r="B107" s="4">
        <v>18205.939999999999</v>
      </c>
      <c r="C107" s="3">
        <v>45328</v>
      </c>
      <c r="D107" s="4">
        <v>1.0757000000000001</v>
      </c>
      <c r="E107" s="4">
        <v>1.0861000000000001</v>
      </c>
      <c r="F107" s="4">
        <v>19773.471430000001</v>
      </c>
      <c r="G107" s="1"/>
      <c r="H107" s="8"/>
      <c r="I107" s="3">
        <v>45373</v>
      </c>
      <c r="J107" s="4">
        <v>7930.92</v>
      </c>
      <c r="K107" s="7">
        <v>45328.998611111114</v>
      </c>
      <c r="L107" s="4">
        <v>1.26024</v>
      </c>
      <c r="M107" s="4">
        <v>1.26</v>
      </c>
      <c r="N107" s="4">
        <v>9992.9591999999993</v>
      </c>
      <c r="O107" s="4"/>
      <c r="P107" s="4"/>
      <c r="Q107" s="8"/>
      <c r="R107" s="3">
        <v>45377</v>
      </c>
      <c r="S107" s="4">
        <v>5203.58</v>
      </c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spans="1:34" ht="15" thickBot="1">
      <c r="A108" s="3">
        <v>45376</v>
      </c>
      <c r="B108" s="4">
        <v>18261.310000000001</v>
      </c>
      <c r="C108" s="3">
        <v>45329</v>
      </c>
      <c r="D108" s="4">
        <v>1.0773999999999999</v>
      </c>
      <c r="E108" s="4">
        <v>1.0837699999999999</v>
      </c>
      <c r="F108" s="4">
        <v>19791.059939999999</v>
      </c>
      <c r="G108" s="1"/>
      <c r="H108" s="8"/>
      <c r="I108" s="3">
        <v>45376</v>
      </c>
      <c r="J108" s="4">
        <v>7917.57</v>
      </c>
      <c r="K108" s="7">
        <v>45329.998611111114</v>
      </c>
      <c r="L108" s="4">
        <v>1.2625999999999999</v>
      </c>
      <c r="M108" s="4">
        <v>1.2636799999999999</v>
      </c>
      <c r="N108" s="4">
        <v>10005.27486</v>
      </c>
      <c r="O108" s="4"/>
      <c r="P108" s="4"/>
      <c r="Q108" s="8"/>
      <c r="R108" s="3">
        <v>45378</v>
      </c>
      <c r="S108" s="4">
        <v>5248.49</v>
      </c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 spans="1:34" ht="15" thickBot="1">
      <c r="A109" s="3">
        <v>45377</v>
      </c>
      <c r="B109" s="4">
        <v>18384.349999999999</v>
      </c>
      <c r="C109" s="3">
        <v>45330</v>
      </c>
      <c r="D109" s="4">
        <v>1.07761</v>
      </c>
      <c r="E109" s="4">
        <v>1.08318</v>
      </c>
      <c r="F109" s="4">
        <v>19913.560229999999</v>
      </c>
      <c r="G109" s="1"/>
      <c r="H109" s="8"/>
      <c r="I109" s="3">
        <v>45377</v>
      </c>
      <c r="J109" s="4">
        <v>7930.96</v>
      </c>
      <c r="K109" s="7">
        <v>45330.998611111114</v>
      </c>
      <c r="L109" s="4">
        <v>1.2618799999999999</v>
      </c>
      <c r="M109" s="4">
        <v>1.2627600000000001</v>
      </c>
      <c r="N109" s="4">
        <v>10014.89905</v>
      </c>
      <c r="O109" s="4"/>
      <c r="P109" s="4"/>
      <c r="Q109" s="8"/>
      <c r="R109" s="3">
        <v>45379</v>
      </c>
      <c r="S109" s="4">
        <v>5254.35</v>
      </c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spans="1:34" ht="15" thickBot="1">
      <c r="A110" s="3">
        <v>45378</v>
      </c>
      <c r="B110" s="4">
        <v>18477.09</v>
      </c>
      <c r="C110" s="3">
        <v>45331</v>
      </c>
      <c r="D110" s="4">
        <v>1.0759000000000001</v>
      </c>
      <c r="E110" s="4">
        <v>1.0811999999999999</v>
      </c>
      <c r="F110" s="4">
        <v>19977.42971</v>
      </c>
      <c r="G110" s="1"/>
      <c r="H110" s="8"/>
      <c r="I110" s="3">
        <v>45378</v>
      </c>
      <c r="J110" s="4">
        <v>7931.98</v>
      </c>
      <c r="K110" s="7">
        <v>45331.998611111114</v>
      </c>
      <c r="L110" s="4">
        <v>1.2627999999999999</v>
      </c>
      <c r="M110" s="4">
        <v>1.26162</v>
      </c>
      <c r="N110" s="4">
        <v>10007.144609999999</v>
      </c>
      <c r="O110" s="4"/>
      <c r="P110" s="4"/>
      <c r="Q110" s="8"/>
      <c r="R110" s="3">
        <v>45383</v>
      </c>
      <c r="S110" s="4">
        <v>5243.77</v>
      </c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 spans="1:34" ht="15" thickBot="1">
      <c r="A111" s="3">
        <v>45379</v>
      </c>
      <c r="B111" s="4">
        <v>18492.490000000002</v>
      </c>
      <c r="C111" s="3">
        <v>45332</v>
      </c>
      <c r="D111" s="4">
        <v>1.0759000000000001</v>
      </c>
      <c r="E111" s="4">
        <v>1.07911</v>
      </c>
      <c r="F111" s="4">
        <v>19955.43088</v>
      </c>
      <c r="G111" s="1"/>
      <c r="H111" s="8"/>
      <c r="I111" s="3">
        <v>45379</v>
      </c>
      <c r="J111" s="4">
        <v>7952.62</v>
      </c>
      <c r="K111" s="7">
        <v>45332.998611111114</v>
      </c>
      <c r="L111" s="4">
        <v>1.2627999999999999</v>
      </c>
      <c r="M111" s="4">
        <v>1.2623500000000001</v>
      </c>
      <c r="N111" s="4">
        <v>10038.98986</v>
      </c>
      <c r="O111" s="4"/>
      <c r="P111" s="4"/>
      <c r="Q111" s="8"/>
      <c r="R111" s="3">
        <v>45384</v>
      </c>
      <c r="S111" s="4">
        <v>5205.8100000000004</v>
      </c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spans="1:34" ht="15" thickBot="1">
      <c r="A112" s="3">
        <v>45384</v>
      </c>
      <c r="B112" s="4">
        <v>18283.13</v>
      </c>
      <c r="C112" s="3">
        <v>45333</v>
      </c>
      <c r="D112" s="4">
        <v>1.0797600000000001</v>
      </c>
      <c r="E112" s="4">
        <v>1.0767800000000001</v>
      </c>
      <c r="F112" s="4">
        <v>19686.908719999999</v>
      </c>
      <c r="G112" s="1"/>
      <c r="H112" s="8"/>
      <c r="I112" s="3">
        <v>45384</v>
      </c>
      <c r="J112" s="4">
        <v>7935.09</v>
      </c>
      <c r="K112" s="7">
        <v>45333.998611111114</v>
      </c>
      <c r="L112" s="4">
        <v>1.26359</v>
      </c>
      <c r="M112" s="4">
        <v>1.25759</v>
      </c>
      <c r="N112" s="4">
        <v>9979.089833</v>
      </c>
      <c r="O112" s="4"/>
      <c r="P112" s="4"/>
      <c r="Q112" s="8"/>
      <c r="R112" s="3">
        <v>45385</v>
      </c>
      <c r="S112" s="4">
        <v>5211.49</v>
      </c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 spans="1:34" ht="15" thickBot="1">
      <c r="A113" s="3">
        <v>45385</v>
      </c>
      <c r="B113" s="4">
        <v>18367.72</v>
      </c>
      <c r="C113" s="3">
        <v>45334</v>
      </c>
      <c r="D113" s="4">
        <v>1.0771200000000001</v>
      </c>
      <c r="E113" s="4">
        <v>1.08378</v>
      </c>
      <c r="F113" s="4">
        <v>19906.567579999999</v>
      </c>
      <c r="G113" s="1"/>
      <c r="H113" s="8"/>
      <c r="I113" s="3">
        <v>45385</v>
      </c>
      <c r="J113" s="4">
        <v>7937.44</v>
      </c>
      <c r="K113" s="7">
        <v>45334.998611111114</v>
      </c>
      <c r="L113" s="4">
        <v>1.2625</v>
      </c>
      <c r="M113" s="4">
        <v>1.26509</v>
      </c>
      <c r="N113" s="4">
        <v>10041.57597</v>
      </c>
      <c r="O113" s="4"/>
      <c r="P113" s="4"/>
      <c r="Q113" s="8"/>
      <c r="R113" s="3">
        <v>45386</v>
      </c>
      <c r="S113" s="4">
        <v>5147.21</v>
      </c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 spans="1:34" ht="15" thickBot="1">
      <c r="A114" s="3">
        <v>45386</v>
      </c>
      <c r="B114" s="4">
        <v>18403.13</v>
      </c>
      <c r="C114" s="3">
        <v>45335</v>
      </c>
      <c r="D114" s="4">
        <v>1.07084</v>
      </c>
      <c r="E114" s="4">
        <v>1.08361</v>
      </c>
      <c r="F114" s="4">
        <v>19941.815699999999</v>
      </c>
      <c r="G114" s="1"/>
      <c r="H114" s="8"/>
      <c r="I114" s="3">
        <v>45386</v>
      </c>
      <c r="J114" s="4">
        <v>7975.89</v>
      </c>
      <c r="K114" s="7">
        <v>45335.998611111114</v>
      </c>
      <c r="L114" s="4">
        <v>1.2587900000000001</v>
      </c>
      <c r="M114" s="4">
        <v>1.2639499999999999</v>
      </c>
      <c r="N114" s="4">
        <v>10081.12617</v>
      </c>
      <c r="O114" s="4"/>
      <c r="P114" s="4"/>
      <c r="Q114" s="8"/>
      <c r="R114" s="3">
        <v>45387</v>
      </c>
      <c r="S114" s="4">
        <v>5204.34</v>
      </c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</row>
    <row r="115" spans="1:34" ht="15" thickBot="1">
      <c r="A115" s="3">
        <v>45387</v>
      </c>
      <c r="B115" s="4">
        <v>18175.04</v>
      </c>
      <c r="C115" s="3">
        <v>45336</v>
      </c>
      <c r="D115" s="4">
        <v>1.0731599999999999</v>
      </c>
      <c r="E115" s="4">
        <v>1.0848</v>
      </c>
      <c r="F115" s="4">
        <v>19716.283390000001</v>
      </c>
      <c r="G115" s="1"/>
      <c r="H115" s="8"/>
      <c r="I115" s="3">
        <v>45387</v>
      </c>
      <c r="J115" s="4">
        <v>7911.16</v>
      </c>
      <c r="K115" s="7">
        <v>45336.998611111114</v>
      </c>
      <c r="L115" s="4">
        <v>1.25671</v>
      </c>
      <c r="M115" s="4">
        <v>1.2637</v>
      </c>
      <c r="N115" s="4">
        <v>9997.3328920000004</v>
      </c>
      <c r="O115" s="4"/>
      <c r="P115" s="4"/>
      <c r="Q115" s="8"/>
      <c r="R115" s="3">
        <v>45390</v>
      </c>
      <c r="S115" s="4">
        <v>5202.3900000000003</v>
      </c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</row>
    <row r="116" spans="1:34" ht="15" thickBot="1">
      <c r="A116" s="3">
        <v>45390</v>
      </c>
      <c r="B116" s="4">
        <v>18318.97</v>
      </c>
      <c r="C116" s="3">
        <v>45337</v>
      </c>
      <c r="D116" s="4">
        <v>1.0773299999999999</v>
      </c>
      <c r="E116" s="4">
        <v>1.0861700000000001</v>
      </c>
      <c r="F116" s="4">
        <v>19897.515640000001</v>
      </c>
      <c r="G116" s="1"/>
      <c r="H116" s="8"/>
      <c r="I116" s="3">
        <v>45390</v>
      </c>
      <c r="J116" s="4">
        <v>7943.47</v>
      </c>
      <c r="K116" s="7">
        <v>45337.998611111114</v>
      </c>
      <c r="L116" s="4">
        <v>1.2597700000000001</v>
      </c>
      <c r="M116" s="4">
        <v>1.26569</v>
      </c>
      <c r="N116" s="4">
        <v>10053.97054</v>
      </c>
      <c r="O116" s="4"/>
      <c r="P116" s="4"/>
      <c r="Q116" s="8"/>
      <c r="R116" s="3">
        <v>45391</v>
      </c>
      <c r="S116" s="4">
        <v>5209.91</v>
      </c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</row>
    <row r="117" spans="1:34" ht="15" thickBot="1">
      <c r="A117" s="3">
        <v>45391</v>
      </c>
      <c r="B117" s="4">
        <v>18076.689999999999</v>
      </c>
      <c r="C117" s="3">
        <v>45338</v>
      </c>
      <c r="D117" s="4">
        <v>1.07734</v>
      </c>
      <c r="E117" s="4">
        <v>1.0858699999999999</v>
      </c>
      <c r="F117" s="4">
        <v>19628.935369999999</v>
      </c>
      <c r="G117" s="1"/>
      <c r="H117" s="8"/>
      <c r="I117" s="3">
        <v>45391</v>
      </c>
      <c r="J117" s="4">
        <v>7934.79</v>
      </c>
      <c r="K117" s="7">
        <v>45338.998611111114</v>
      </c>
      <c r="L117" s="4">
        <v>1.2601</v>
      </c>
      <c r="M117" s="4">
        <v>1.26762</v>
      </c>
      <c r="N117" s="4">
        <v>10058.298500000001</v>
      </c>
      <c r="O117" s="4"/>
      <c r="P117" s="4"/>
      <c r="Q117" s="8"/>
      <c r="R117" s="3">
        <v>45392</v>
      </c>
      <c r="S117" s="4">
        <v>5160.6400000000003</v>
      </c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 spans="1:34" ht="15" thickBot="1">
      <c r="A118" s="3">
        <v>45392</v>
      </c>
      <c r="B118" s="4">
        <v>18097.3</v>
      </c>
      <c r="C118" s="3">
        <v>45339</v>
      </c>
      <c r="D118" s="4">
        <v>1.07734</v>
      </c>
      <c r="E118" s="4">
        <v>1.0741000000000001</v>
      </c>
      <c r="F118" s="4">
        <v>19438.309929999999</v>
      </c>
      <c r="G118" s="1"/>
      <c r="H118" s="8"/>
      <c r="I118" s="3">
        <v>45392</v>
      </c>
      <c r="J118" s="4">
        <v>7961.21</v>
      </c>
      <c r="K118" s="7">
        <v>45339.998611111114</v>
      </c>
      <c r="L118" s="4">
        <v>1.2601</v>
      </c>
      <c r="M118" s="4">
        <v>1.25362</v>
      </c>
      <c r="N118" s="4">
        <v>9980.3320800000001</v>
      </c>
      <c r="O118" s="4"/>
      <c r="P118" s="4"/>
      <c r="Q118" s="8"/>
      <c r="R118" s="3">
        <v>45393</v>
      </c>
      <c r="S118" s="4">
        <v>5199.0600000000004</v>
      </c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</row>
    <row r="119" spans="1:34" ht="15" thickBot="1">
      <c r="A119" s="3">
        <v>45393</v>
      </c>
      <c r="B119" s="4">
        <v>17954.48</v>
      </c>
      <c r="C119" s="3">
        <v>45340</v>
      </c>
      <c r="D119" s="4">
        <v>1.0784199999999999</v>
      </c>
      <c r="E119" s="4">
        <v>1.07264</v>
      </c>
      <c r="F119" s="4">
        <v>19258.693429999999</v>
      </c>
      <c r="G119" s="1"/>
      <c r="H119" s="8"/>
      <c r="I119" s="3">
        <v>45393</v>
      </c>
      <c r="J119" s="4">
        <v>7923.8</v>
      </c>
      <c r="K119" s="7">
        <v>45340.998611111114</v>
      </c>
      <c r="L119" s="4">
        <v>1.2609999999999999</v>
      </c>
      <c r="M119" s="4">
        <v>1.2554099999999999</v>
      </c>
      <c r="N119" s="4">
        <v>9947.6177580000003</v>
      </c>
      <c r="O119" s="4"/>
      <c r="P119" s="4"/>
      <c r="Q119" s="8"/>
      <c r="R119" s="3">
        <v>45394</v>
      </c>
      <c r="S119" s="4">
        <v>5123.41</v>
      </c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</row>
    <row r="120" spans="1:34" ht="15" thickBot="1">
      <c r="A120" s="3">
        <v>45394</v>
      </c>
      <c r="B120" s="4">
        <v>17930.32</v>
      </c>
      <c r="C120" s="3">
        <v>45341</v>
      </c>
      <c r="D120" s="4">
        <v>1.0774600000000001</v>
      </c>
      <c r="E120" s="4">
        <v>1.0669999999999999</v>
      </c>
      <c r="F120" s="4">
        <v>19131.651440000001</v>
      </c>
      <c r="G120" s="1"/>
      <c r="H120" s="8"/>
      <c r="I120" s="3">
        <v>45394</v>
      </c>
      <c r="J120" s="4">
        <v>7995.58</v>
      </c>
      <c r="K120" s="7">
        <v>45341.998611111114</v>
      </c>
      <c r="L120" s="4">
        <v>1.2585999999999999</v>
      </c>
      <c r="M120" s="4">
        <v>1.2456</v>
      </c>
      <c r="N120" s="4">
        <v>9959.2944480000006</v>
      </c>
      <c r="O120" s="4"/>
      <c r="P120" s="4"/>
      <c r="Q120" s="8"/>
      <c r="R120" s="3">
        <v>45397</v>
      </c>
      <c r="S120" s="4">
        <v>5061.82</v>
      </c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</row>
    <row r="121" spans="1:34" ht="15" thickBot="1">
      <c r="A121" s="3">
        <v>45397</v>
      </c>
      <c r="B121" s="4">
        <v>18026.580000000002</v>
      </c>
      <c r="C121" s="3">
        <v>45342</v>
      </c>
      <c r="D121" s="4">
        <v>1.0810599999999999</v>
      </c>
      <c r="E121" s="4">
        <v>1.0625</v>
      </c>
      <c r="F121" s="4">
        <v>19153.241249999999</v>
      </c>
      <c r="G121" s="1"/>
      <c r="H121" s="8"/>
      <c r="I121" s="3">
        <v>45397</v>
      </c>
      <c r="J121" s="4">
        <v>7965.53</v>
      </c>
      <c r="K121" s="7">
        <v>45342.998611111114</v>
      </c>
      <c r="L121" s="4">
        <v>1.26251</v>
      </c>
      <c r="M121" s="4">
        <v>1.2445999999999999</v>
      </c>
      <c r="N121" s="4">
        <v>9913.8986380000006</v>
      </c>
      <c r="O121" s="4"/>
      <c r="P121" s="4"/>
      <c r="Q121" s="8"/>
      <c r="R121" s="3">
        <v>45398</v>
      </c>
      <c r="S121" s="4">
        <v>5051.41</v>
      </c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</row>
    <row r="122" spans="1:34" ht="15" thickBot="1">
      <c r="A122" s="3">
        <v>45398</v>
      </c>
      <c r="B122" s="4">
        <v>17766.23</v>
      </c>
      <c r="C122" s="3">
        <v>45343</v>
      </c>
      <c r="D122" s="4">
        <v>1.08199</v>
      </c>
      <c r="E122" s="4">
        <v>1.0620700000000001</v>
      </c>
      <c r="F122" s="4">
        <v>18868.979899999998</v>
      </c>
      <c r="G122" s="1"/>
      <c r="H122" s="8"/>
      <c r="I122" s="3">
        <v>45398</v>
      </c>
      <c r="J122" s="4">
        <v>7820.36</v>
      </c>
      <c r="K122" s="7">
        <v>45343.998611111114</v>
      </c>
      <c r="L122" s="4">
        <v>1.2636799999999999</v>
      </c>
      <c r="M122" s="4">
        <v>1.24299</v>
      </c>
      <c r="N122" s="4">
        <v>9720.6292759999997</v>
      </c>
      <c r="O122" s="4"/>
      <c r="P122" s="4"/>
      <c r="Q122" s="8"/>
      <c r="R122" s="3">
        <v>45399</v>
      </c>
      <c r="S122" s="4">
        <v>5022.21</v>
      </c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</row>
    <row r="123" spans="1:34" ht="15" thickBot="1">
      <c r="A123" s="3">
        <v>45399</v>
      </c>
      <c r="B123" s="4">
        <v>17770.02</v>
      </c>
      <c r="C123" s="3">
        <v>45344</v>
      </c>
      <c r="D123" s="4">
        <v>1.0824</v>
      </c>
      <c r="E123" s="4">
        <v>1.0668800000000001</v>
      </c>
      <c r="F123" s="4">
        <v>18958.478940000001</v>
      </c>
      <c r="G123" s="1"/>
      <c r="H123" s="8"/>
      <c r="I123" s="3">
        <v>45399</v>
      </c>
      <c r="J123" s="4">
        <v>7847.99</v>
      </c>
      <c r="K123" s="7">
        <v>45344.998611111114</v>
      </c>
      <c r="L123" s="4">
        <v>1.2662599999999999</v>
      </c>
      <c r="M123" s="4">
        <v>1.2452799999999999</v>
      </c>
      <c r="N123" s="4">
        <v>9772.9449870000008</v>
      </c>
      <c r="O123" s="4"/>
      <c r="P123" s="4"/>
      <c r="Q123" s="8"/>
      <c r="R123" s="3">
        <v>45400</v>
      </c>
      <c r="S123" s="4">
        <v>5011.12</v>
      </c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spans="1:34" ht="15" thickBot="1">
      <c r="A124" s="3">
        <v>45400</v>
      </c>
      <c r="B124" s="4">
        <v>17837.400000000001</v>
      </c>
      <c r="C124" s="3">
        <v>45345</v>
      </c>
      <c r="D124" s="4">
        <v>1.0834999999999999</v>
      </c>
      <c r="E124" s="4">
        <v>1.0643499999999999</v>
      </c>
      <c r="F124" s="4">
        <v>18985.236690000002</v>
      </c>
      <c r="G124" s="1"/>
      <c r="H124" s="8"/>
      <c r="I124" s="3">
        <v>45400</v>
      </c>
      <c r="J124" s="4">
        <v>7877.05</v>
      </c>
      <c r="K124" s="7">
        <v>45345.998611111114</v>
      </c>
      <c r="L124" s="4">
        <v>1.2678</v>
      </c>
      <c r="M124" s="4">
        <v>1.2435799999999999</v>
      </c>
      <c r="N124" s="4">
        <v>9795.7418390000003</v>
      </c>
      <c r="O124" s="4"/>
      <c r="P124" s="4"/>
      <c r="Q124" s="8"/>
      <c r="R124" s="3">
        <v>45401</v>
      </c>
      <c r="S124" s="4">
        <v>4967.2299999999996</v>
      </c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spans="1:34" ht="15" thickBot="1">
      <c r="A125" s="3">
        <v>45401</v>
      </c>
      <c r="B125" s="4">
        <v>17737.36</v>
      </c>
      <c r="C125" s="3">
        <v>45346</v>
      </c>
      <c r="D125" s="4">
        <v>1.0834999999999999</v>
      </c>
      <c r="E125" s="4">
        <v>1.0669</v>
      </c>
      <c r="F125" s="4">
        <v>18923.989379999999</v>
      </c>
      <c r="G125" s="1"/>
      <c r="H125" s="8"/>
      <c r="I125" s="3">
        <v>45401</v>
      </c>
      <c r="J125" s="4">
        <v>7895.85</v>
      </c>
      <c r="K125" s="7">
        <v>45346.998611111114</v>
      </c>
      <c r="L125" s="4">
        <v>1.2678</v>
      </c>
      <c r="M125" s="4">
        <v>1.2367999999999999</v>
      </c>
      <c r="N125" s="4">
        <v>9765.5872799999997</v>
      </c>
      <c r="O125" s="4"/>
      <c r="P125" s="4"/>
      <c r="Q125" s="8"/>
      <c r="R125" s="3">
        <v>45404</v>
      </c>
      <c r="S125" s="4">
        <v>5010.6000000000004</v>
      </c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spans="1:34" ht="15" thickBot="1">
      <c r="A126" s="3">
        <v>45404</v>
      </c>
      <c r="B126" s="4">
        <v>17860.8</v>
      </c>
      <c r="C126" s="3">
        <v>45347</v>
      </c>
      <c r="D126" s="4">
        <v>1.08192</v>
      </c>
      <c r="E126" s="4">
        <v>1.0653600000000001</v>
      </c>
      <c r="F126" s="4">
        <v>19028.18189</v>
      </c>
      <c r="G126" s="1"/>
      <c r="H126" s="8"/>
      <c r="I126" s="3">
        <v>45404</v>
      </c>
      <c r="J126" s="4">
        <v>8023.87</v>
      </c>
      <c r="K126" s="7">
        <v>45347.998611111114</v>
      </c>
      <c r="L126" s="4">
        <v>1.2671399999999999</v>
      </c>
      <c r="M126" s="4">
        <v>1.2349399999999999</v>
      </c>
      <c r="N126" s="4">
        <v>9908.9980180000002</v>
      </c>
      <c r="O126" s="4"/>
      <c r="P126" s="4"/>
      <c r="Q126" s="8"/>
      <c r="R126" s="3">
        <v>45405</v>
      </c>
      <c r="S126" s="4">
        <v>5070.55</v>
      </c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 spans="1:34" ht="15" thickBot="1">
      <c r="A127" s="3">
        <v>45405</v>
      </c>
      <c r="B127" s="4">
        <v>18137.650000000001</v>
      </c>
      <c r="C127" s="3">
        <v>45348</v>
      </c>
      <c r="D127" s="4">
        <v>1.08501</v>
      </c>
      <c r="E127" s="4">
        <v>1.0702799999999999</v>
      </c>
      <c r="F127" s="4">
        <v>19412.36404</v>
      </c>
      <c r="G127" s="1"/>
      <c r="H127" s="8"/>
      <c r="I127" s="3">
        <v>45405</v>
      </c>
      <c r="J127" s="4">
        <v>8044.81</v>
      </c>
      <c r="K127" s="7">
        <v>45348.998611111114</v>
      </c>
      <c r="L127" s="4">
        <v>1.2683</v>
      </c>
      <c r="M127" s="4">
        <v>1.24519</v>
      </c>
      <c r="N127" s="4">
        <v>10017.31696</v>
      </c>
      <c r="O127" s="4"/>
      <c r="P127" s="4"/>
      <c r="Q127" s="8"/>
      <c r="R127" s="3">
        <v>45406</v>
      </c>
      <c r="S127" s="4">
        <v>5071.63</v>
      </c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spans="1:34" ht="15" thickBot="1">
      <c r="A128" s="3">
        <v>45406</v>
      </c>
      <c r="B128" s="4">
        <v>18088.7</v>
      </c>
      <c r="C128" s="3">
        <v>45349</v>
      </c>
      <c r="D128" s="4">
        <v>1.08416</v>
      </c>
      <c r="E128" s="4">
        <v>1.0699099999999999</v>
      </c>
      <c r="F128" s="4">
        <v>19353.281019999999</v>
      </c>
      <c r="G128" s="1"/>
      <c r="H128" s="8"/>
      <c r="I128" s="3">
        <v>45406</v>
      </c>
      <c r="J128" s="4">
        <v>8040.38</v>
      </c>
      <c r="K128" s="7">
        <v>45349.998611111114</v>
      </c>
      <c r="L128" s="4">
        <v>1.2680199999999999</v>
      </c>
      <c r="M128" s="4">
        <v>1.24587</v>
      </c>
      <c r="N128" s="4">
        <v>10017.26823</v>
      </c>
      <c r="O128" s="4"/>
      <c r="P128" s="4"/>
      <c r="Q128" s="8"/>
      <c r="R128" s="3">
        <v>45407</v>
      </c>
      <c r="S128" s="4">
        <v>5048.42</v>
      </c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 spans="1:34" ht="15" thickBot="1">
      <c r="A129" s="3">
        <v>45407</v>
      </c>
      <c r="B129" s="4">
        <v>17917.28</v>
      </c>
      <c r="C129" s="3">
        <v>45350</v>
      </c>
      <c r="D129" s="4">
        <v>1.0837600000000001</v>
      </c>
      <c r="E129" s="4">
        <v>1.0727599999999999</v>
      </c>
      <c r="F129" s="4">
        <v>19220.941289999999</v>
      </c>
      <c r="G129" s="1"/>
      <c r="H129" s="8"/>
      <c r="I129" s="3">
        <v>45407</v>
      </c>
      <c r="J129" s="4">
        <v>8078.86</v>
      </c>
      <c r="K129" s="7">
        <v>45350.998611111114</v>
      </c>
      <c r="L129" s="4">
        <v>1.26593</v>
      </c>
      <c r="M129" s="4">
        <v>1.25078</v>
      </c>
      <c r="N129" s="4">
        <v>10104.87651</v>
      </c>
      <c r="O129" s="4"/>
      <c r="P129" s="4"/>
      <c r="Q129" s="8"/>
      <c r="R129" s="3">
        <v>45408</v>
      </c>
      <c r="S129" s="4">
        <v>5099.96</v>
      </c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</row>
    <row r="130" spans="1:34" ht="15" thickBot="1">
      <c r="A130" s="3">
        <v>45408</v>
      </c>
      <c r="B130" s="4">
        <v>18161.009999999998</v>
      </c>
      <c r="C130" s="3">
        <v>45351</v>
      </c>
      <c r="D130" s="4">
        <v>1.08039</v>
      </c>
      <c r="E130" s="4">
        <v>1.0699000000000001</v>
      </c>
      <c r="F130" s="4">
        <v>19430.464599999999</v>
      </c>
      <c r="G130" s="1"/>
      <c r="H130" s="8"/>
      <c r="I130" s="3">
        <v>45408</v>
      </c>
      <c r="J130" s="4">
        <v>8139.83</v>
      </c>
      <c r="K130" s="7">
        <v>45351.998611111114</v>
      </c>
      <c r="L130" s="4">
        <v>1.26244</v>
      </c>
      <c r="M130" s="4">
        <v>1.2486999999999999</v>
      </c>
      <c r="N130" s="4">
        <v>10164.20572</v>
      </c>
      <c r="O130" s="4"/>
      <c r="P130" s="4"/>
      <c r="Q130" s="8"/>
      <c r="R130" s="3">
        <v>45411</v>
      </c>
      <c r="S130" s="4">
        <v>5116.17</v>
      </c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spans="1:34" ht="15" thickBot="1">
      <c r="A131" s="3">
        <v>45411</v>
      </c>
      <c r="B131" s="4">
        <v>18118.32</v>
      </c>
      <c r="C131" s="3">
        <v>45352</v>
      </c>
      <c r="D131" s="4">
        <v>1.0852999999999999</v>
      </c>
      <c r="E131" s="4">
        <v>1.0715300000000001</v>
      </c>
      <c r="F131" s="4">
        <v>19414.32343</v>
      </c>
      <c r="G131" s="1"/>
      <c r="H131" s="8"/>
      <c r="I131" s="3">
        <v>45411</v>
      </c>
      <c r="J131" s="4">
        <v>8147.03</v>
      </c>
      <c r="K131" s="7">
        <v>45352.998611111114</v>
      </c>
      <c r="L131" s="4">
        <v>1.2656000000000001</v>
      </c>
      <c r="M131" s="4">
        <v>1.25586</v>
      </c>
      <c r="N131" s="4">
        <v>10231.5291</v>
      </c>
      <c r="O131" s="4"/>
      <c r="P131" s="4"/>
      <c r="Q131" s="8"/>
      <c r="R131" s="3">
        <v>45412</v>
      </c>
      <c r="S131" s="4">
        <v>5035.6899999999996</v>
      </c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 spans="1:34" ht="15" thickBot="1">
      <c r="A132" s="3">
        <v>45412</v>
      </c>
      <c r="B132" s="4">
        <v>17932.169999999998</v>
      </c>
      <c r="C132" s="3">
        <v>45353</v>
      </c>
      <c r="D132" s="4">
        <v>1.0852999999999999</v>
      </c>
      <c r="E132" s="4">
        <v>1.0666199999999999</v>
      </c>
      <c r="F132" s="4">
        <v>19126.811170000001</v>
      </c>
      <c r="G132" s="1"/>
      <c r="H132" s="8"/>
      <c r="I132" s="3">
        <v>45412</v>
      </c>
      <c r="J132" s="4">
        <v>8144.13</v>
      </c>
      <c r="K132" s="7">
        <v>45353.998611111114</v>
      </c>
      <c r="L132" s="4">
        <v>1.2656000000000001</v>
      </c>
      <c r="M132" s="4">
        <v>1.24892</v>
      </c>
      <c r="N132" s="4">
        <v>10171.366840000001</v>
      </c>
      <c r="O132" s="4"/>
      <c r="P132" s="4"/>
      <c r="Q132" s="8"/>
      <c r="R132" s="3">
        <v>45413</v>
      </c>
      <c r="S132" s="4">
        <v>5018.3900000000003</v>
      </c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 spans="1:34" ht="15" thickBot="1">
      <c r="A133" s="3">
        <v>45414</v>
      </c>
      <c r="B133" s="4">
        <v>17896.5</v>
      </c>
      <c r="C133" s="3">
        <v>45354</v>
      </c>
      <c r="D133" s="4">
        <v>1.0841799999999999</v>
      </c>
      <c r="E133" s="4">
        <v>1.0729599999999999</v>
      </c>
      <c r="F133" s="4">
        <v>19202.228640000001</v>
      </c>
      <c r="G133" s="1"/>
      <c r="H133" s="8"/>
      <c r="I133" s="3">
        <v>45413</v>
      </c>
      <c r="J133" s="4">
        <v>8121.24</v>
      </c>
      <c r="K133" s="7">
        <v>45354.998611111114</v>
      </c>
      <c r="L133" s="4">
        <v>1.2659400000000001</v>
      </c>
      <c r="M133" s="4">
        <v>1.2538</v>
      </c>
      <c r="N133" s="4">
        <v>10182.41071</v>
      </c>
      <c r="O133" s="4"/>
      <c r="P133" s="4"/>
      <c r="Q133" s="8"/>
      <c r="R133" s="3">
        <v>45414</v>
      </c>
      <c r="S133" s="4">
        <v>5064.2</v>
      </c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spans="1:34" ht="15" thickBot="1">
      <c r="A134" s="3">
        <v>45415</v>
      </c>
      <c r="B134" s="4">
        <v>18001.599999999999</v>
      </c>
      <c r="C134" s="3">
        <v>45355</v>
      </c>
      <c r="D134" s="4">
        <v>1.0853999999999999</v>
      </c>
      <c r="E134" s="4">
        <v>1.0771999999999999</v>
      </c>
      <c r="F134" s="4">
        <v>19391.323520000002</v>
      </c>
      <c r="G134" s="1"/>
      <c r="H134" s="8"/>
      <c r="I134" s="3">
        <v>45414</v>
      </c>
      <c r="J134" s="4">
        <v>8172.15</v>
      </c>
      <c r="K134" s="7">
        <v>45355.998611111114</v>
      </c>
      <c r="L134" s="4">
        <v>1.2688999999999999</v>
      </c>
      <c r="M134" s="4">
        <v>1.254</v>
      </c>
      <c r="N134" s="4">
        <v>10247.876099999999</v>
      </c>
      <c r="O134" s="4"/>
      <c r="P134" s="4"/>
      <c r="Q134" s="8"/>
      <c r="R134" s="3">
        <v>45415</v>
      </c>
      <c r="S134" s="4">
        <v>5127.79</v>
      </c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spans="1:34" ht="15" thickBot="1">
      <c r="A135" s="3">
        <v>45418</v>
      </c>
      <c r="B135" s="4">
        <v>18175.21</v>
      </c>
      <c r="C135" s="3">
        <v>45356</v>
      </c>
      <c r="D135" s="4">
        <v>1.0855600000000001</v>
      </c>
      <c r="E135" s="4">
        <v>1.0767</v>
      </c>
      <c r="F135" s="4">
        <v>19569.248609999999</v>
      </c>
      <c r="G135" s="1"/>
      <c r="H135" s="8"/>
      <c r="I135" s="3">
        <v>45415</v>
      </c>
      <c r="J135" s="4">
        <v>8213.49</v>
      </c>
      <c r="K135" s="7">
        <v>45356.998611111114</v>
      </c>
      <c r="L135" s="4">
        <v>1.2703</v>
      </c>
      <c r="M135" s="4">
        <v>1.2547999999999999</v>
      </c>
      <c r="N135" s="4">
        <v>10306.287249999999</v>
      </c>
      <c r="O135" s="4"/>
      <c r="P135" s="4"/>
      <c r="Q135" s="8"/>
      <c r="R135" s="3">
        <v>45418</v>
      </c>
      <c r="S135" s="4">
        <v>5180.74</v>
      </c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 spans="1:34" ht="15" thickBot="1">
      <c r="A136" s="3">
        <v>45419</v>
      </c>
      <c r="B136" s="4">
        <v>18430.05</v>
      </c>
      <c r="C136" s="3">
        <v>45357</v>
      </c>
      <c r="D136" s="4">
        <v>1.0898000000000001</v>
      </c>
      <c r="E136" s="4">
        <v>1.075</v>
      </c>
      <c r="F136" s="4">
        <v>19812.303749999999</v>
      </c>
      <c r="G136" s="1"/>
      <c r="H136" s="8"/>
      <c r="I136" s="3">
        <v>45419</v>
      </c>
      <c r="J136" s="4">
        <v>8313.67</v>
      </c>
      <c r="K136" s="7">
        <v>45357.998611111114</v>
      </c>
      <c r="L136" s="4">
        <v>1.27342</v>
      </c>
      <c r="M136" s="4">
        <v>1.2500500000000001</v>
      </c>
      <c r="N136" s="4">
        <v>10392.50318</v>
      </c>
      <c r="O136" s="4"/>
      <c r="P136" s="4"/>
      <c r="Q136" s="8"/>
      <c r="R136" s="3">
        <v>45419</v>
      </c>
      <c r="S136" s="4">
        <v>5187.7</v>
      </c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 spans="1:34" ht="15" thickBot="1">
      <c r="A137" s="3">
        <v>45420</v>
      </c>
      <c r="B137" s="4">
        <v>18498.38</v>
      </c>
      <c r="C137" s="3">
        <v>45358</v>
      </c>
      <c r="D137" s="4">
        <v>1.0949599999999999</v>
      </c>
      <c r="E137" s="4">
        <v>1.07463</v>
      </c>
      <c r="F137" s="4">
        <v>19878.914100000002</v>
      </c>
      <c r="G137" s="1"/>
      <c r="H137" s="8"/>
      <c r="I137" s="3">
        <v>45420</v>
      </c>
      <c r="J137" s="4">
        <v>8354.0499999999993</v>
      </c>
      <c r="K137" s="7">
        <v>45358.998611111114</v>
      </c>
      <c r="L137" s="4">
        <v>1.2812399999999999</v>
      </c>
      <c r="M137" s="4">
        <v>1.2492300000000001</v>
      </c>
      <c r="N137" s="4">
        <v>10436.12988</v>
      </c>
      <c r="O137" s="4"/>
      <c r="P137" s="4"/>
      <c r="Q137" s="8"/>
      <c r="R137" s="3">
        <v>45420</v>
      </c>
      <c r="S137" s="4">
        <v>5187.67</v>
      </c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</row>
    <row r="138" spans="1:34" ht="15" thickBot="1">
      <c r="A138" s="3">
        <v>45421</v>
      </c>
      <c r="B138" s="4">
        <v>18686.599999999999</v>
      </c>
      <c r="C138" s="3">
        <v>45359</v>
      </c>
      <c r="D138" s="4">
        <v>1.0942000000000001</v>
      </c>
      <c r="E138" s="4">
        <v>1.0780000000000001</v>
      </c>
      <c r="F138" s="4">
        <v>20144.1548</v>
      </c>
      <c r="G138" s="1"/>
      <c r="H138" s="8"/>
      <c r="I138" s="3">
        <v>45421</v>
      </c>
      <c r="J138" s="4">
        <v>8381.35</v>
      </c>
      <c r="K138" s="7">
        <v>45359.998611111114</v>
      </c>
      <c r="L138" s="4">
        <v>1.2857000000000001</v>
      </c>
      <c r="M138" s="4">
        <v>1.2524599999999999</v>
      </c>
      <c r="N138" s="4">
        <v>10497.305619999999</v>
      </c>
      <c r="O138" s="4"/>
      <c r="P138" s="4"/>
      <c r="Q138" s="8"/>
      <c r="R138" s="3">
        <v>45421</v>
      </c>
      <c r="S138" s="4">
        <v>5214.08</v>
      </c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</row>
    <row r="139" spans="1:34" ht="15" thickBot="1">
      <c r="A139" s="3">
        <v>45422</v>
      </c>
      <c r="B139" s="4">
        <v>18772.849999999999</v>
      </c>
      <c r="C139" s="3">
        <v>45360</v>
      </c>
      <c r="D139" s="4">
        <v>1.0942000000000001</v>
      </c>
      <c r="E139" s="4">
        <v>1.0787</v>
      </c>
      <c r="F139" s="4">
        <v>20250.273300000001</v>
      </c>
      <c r="G139" s="1"/>
      <c r="H139" s="8"/>
      <c r="I139" s="3">
        <v>45422</v>
      </c>
      <c r="J139" s="4">
        <v>8433.76</v>
      </c>
      <c r="K139" s="7">
        <v>45360.998611111114</v>
      </c>
      <c r="L139" s="4">
        <v>1.2857000000000001</v>
      </c>
      <c r="M139" s="4">
        <v>1.2523</v>
      </c>
      <c r="N139" s="4">
        <v>10561.59765</v>
      </c>
      <c r="O139" s="4"/>
      <c r="P139" s="4"/>
      <c r="Q139" s="8"/>
      <c r="R139" s="3">
        <v>45422</v>
      </c>
      <c r="S139" s="4">
        <v>5222.68</v>
      </c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</row>
    <row r="140" spans="1:34" ht="15" thickBot="1">
      <c r="A140" s="3">
        <v>45425</v>
      </c>
      <c r="B140" s="4">
        <v>18742.22</v>
      </c>
      <c r="C140" s="3">
        <v>45361</v>
      </c>
      <c r="D140" s="4">
        <v>1.0942400000000001</v>
      </c>
      <c r="E140" s="4">
        <v>1.0792999999999999</v>
      </c>
      <c r="F140" s="4">
        <v>20228.478050000002</v>
      </c>
      <c r="G140" s="1"/>
      <c r="H140" s="8"/>
      <c r="I140" s="3">
        <v>45425</v>
      </c>
      <c r="J140" s="4">
        <v>8414.99</v>
      </c>
      <c r="K140" s="7">
        <v>45361.998611111114</v>
      </c>
      <c r="L140" s="4">
        <v>1.28542</v>
      </c>
      <c r="M140" s="4">
        <v>1.25606</v>
      </c>
      <c r="N140" s="4">
        <v>10569.73234</v>
      </c>
      <c r="O140" s="4"/>
      <c r="P140" s="4"/>
      <c r="Q140" s="8"/>
      <c r="R140" s="3">
        <v>45425</v>
      </c>
      <c r="S140" s="4">
        <v>5221.42</v>
      </c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 spans="1:34" ht="15" thickBot="1">
      <c r="A141" s="3">
        <v>45426</v>
      </c>
      <c r="B141" s="4">
        <v>18716.419999999998</v>
      </c>
      <c r="C141" s="3">
        <v>45362</v>
      </c>
      <c r="D141" s="4">
        <v>1.0930500000000001</v>
      </c>
      <c r="E141" s="4">
        <v>1.08141</v>
      </c>
      <c r="F141" s="4">
        <v>20240.123749999999</v>
      </c>
      <c r="G141" s="1"/>
      <c r="H141" s="8"/>
      <c r="I141" s="3">
        <v>45426</v>
      </c>
      <c r="J141" s="4">
        <v>8428.1299999999992</v>
      </c>
      <c r="K141" s="7">
        <v>45362.998611111114</v>
      </c>
      <c r="L141" s="4">
        <v>1.28189</v>
      </c>
      <c r="M141" s="4">
        <v>1.25844</v>
      </c>
      <c r="N141" s="4">
        <v>10606.29592</v>
      </c>
      <c r="O141" s="4"/>
      <c r="P141" s="4"/>
      <c r="Q141" s="8"/>
      <c r="R141" s="3">
        <v>45426</v>
      </c>
      <c r="S141" s="4">
        <v>5246.68</v>
      </c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</row>
    <row r="142" spans="1:34" ht="15" thickBot="1">
      <c r="A142" s="3">
        <v>45427</v>
      </c>
      <c r="B142" s="4">
        <v>18869.36</v>
      </c>
      <c r="C142" s="3">
        <v>45363</v>
      </c>
      <c r="D142" s="4">
        <v>1.09267</v>
      </c>
      <c r="E142" s="4">
        <v>1.08891</v>
      </c>
      <c r="F142" s="4">
        <v>20547.034800000001</v>
      </c>
      <c r="G142" s="1"/>
      <c r="H142" s="8"/>
      <c r="I142" s="3">
        <v>45427</v>
      </c>
      <c r="J142" s="4">
        <v>8445.7999999999993</v>
      </c>
      <c r="K142" s="7">
        <v>45363.998611111114</v>
      </c>
      <c r="L142" s="4">
        <v>1.2794700000000001</v>
      </c>
      <c r="M142" s="4">
        <v>1.26885</v>
      </c>
      <c r="N142" s="4">
        <v>10716.45333</v>
      </c>
      <c r="O142" s="4"/>
      <c r="P142" s="4"/>
      <c r="Q142" s="8"/>
      <c r="R142" s="3">
        <v>45427</v>
      </c>
      <c r="S142" s="4">
        <v>5308.15</v>
      </c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</row>
    <row r="143" spans="1:34" ht="15" thickBot="1">
      <c r="A143" s="3">
        <v>45428</v>
      </c>
      <c r="B143" s="4">
        <v>18738.810000000001</v>
      </c>
      <c r="C143" s="3">
        <v>45364</v>
      </c>
      <c r="D143" s="4">
        <v>1.0952599999999999</v>
      </c>
      <c r="E143" s="4">
        <v>1.08674</v>
      </c>
      <c r="F143" s="4">
        <v>20364.214380000001</v>
      </c>
      <c r="G143" s="1"/>
      <c r="H143" s="8"/>
      <c r="I143" s="3">
        <v>45428</v>
      </c>
      <c r="J143" s="4">
        <v>8438.65</v>
      </c>
      <c r="K143" s="7">
        <v>45364.998611111114</v>
      </c>
      <c r="L143" s="4">
        <v>1.28009</v>
      </c>
      <c r="M143" s="4">
        <v>1.2670600000000001</v>
      </c>
      <c r="N143" s="4">
        <v>10692.275869999999</v>
      </c>
      <c r="O143" s="4"/>
      <c r="P143" s="4"/>
      <c r="Q143" s="8"/>
      <c r="R143" s="3">
        <v>45428</v>
      </c>
      <c r="S143" s="4">
        <v>5297.1</v>
      </c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</row>
    <row r="144" spans="1:34" ht="15" thickBot="1">
      <c r="A144" s="3">
        <v>45429</v>
      </c>
      <c r="B144" s="4">
        <v>18704.419999999998</v>
      </c>
      <c r="C144" s="3">
        <v>45365</v>
      </c>
      <c r="D144" s="4">
        <v>1.0881000000000001</v>
      </c>
      <c r="E144" s="4">
        <v>1.0893999999999999</v>
      </c>
      <c r="F144" s="4">
        <v>20376.595150000001</v>
      </c>
      <c r="G144" s="1"/>
      <c r="H144" s="8"/>
      <c r="I144" s="3">
        <v>45429</v>
      </c>
      <c r="J144" s="4">
        <v>8420.26</v>
      </c>
      <c r="K144" s="7">
        <v>45365.998611111114</v>
      </c>
      <c r="L144" s="4">
        <v>1.2744899999999999</v>
      </c>
      <c r="M144" s="4">
        <v>1.2704</v>
      </c>
      <c r="N144" s="4">
        <v>10697.0983</v>
      </c>
      <c r="O144" s="4"/>
      <c r="P144" s="4"/>
      <c r="Q144" s="8"/>
      <c r="R144" s="3">
        <v>45429</v>
      </c>
      <c r="S144" s="4">
        <v>5303.27</v>
      </c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spans="1:34" ht="15" thickBot="1">
      <c r="A145" s="3">
        <v>45432</v>
      </c>
      <c r="B145" s="4">
        <v>18768.96</v>
      </c>
      <c r="C145" s="3">
        <v>45366</v>
      </c>
      <c r="D145" s="4">
        <v>1.0895999999999999</v>
      </c>
      <c r="E145" s="4">
        <v>1.0860000000000001</v>
      </c>
      <c r="F145" s="4">
        <v>20383.090560000001</v>
      </c>
      <c r="G145" s="1"/>
      <c r="H145" s="8"/>
      <c r="I145" s="3">
        <v>45432</v>
      </c>
      <c r="J145" s="4">
        <v>8424.2000000000007</v>
      </c>
      <c r="K145" s="7">
        <v>45366.998611111114</v>
      </c>
      <c r="L145" s="4">
        <v>1.2729999999999999</v>
      </c>
      <c r="M145" s="4">
        <v>1.27095</v>
      </c>
      <c r="N145" s="4">
        <v>10706.736989999999</v>
      </c>
      <c r="O145" s="4"/>
      <c r="P145" s="4"/>
      <c r="Q145" s="8"/>
      <c r="R145" s="3">
        <v>45432</v>
      </c>
      <c r="S145" s="4">
        <v>5308.13</v>
      </c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</row>
    <row r="146" spans="1:34" ht="15" thickBot="1">
      <c r="A146" s="3">
        <v>45433</v>
      </c>
      <c r="B146" s="4">
        <v>18726.759999999998</v>
      </c>
      <c r="C146" s="3">
        <v>45367</v>
      </c>
      <c r="D146" s="4">
        <v>1.0895999999999999</v>
      </c>
      <c r="E146" s="4">
        <v>1.0854600000000001</v>
      </c>
      <c r="F146" s="4">
        <v>20327.14891</v>
      </c>
      <c r="G146" s="1"/>
      <c r="H146" s="8"/>
      <c r="I146" s="3">
        <v>45433</v>
      </c>
      <c r="J146" s="4">
        <v>8416.4500000000007</v>
      </c>
      <c r="K146" s="7">
        <v>45367.998611111114</v>
      </c>
      <c r="L146" s="4">
        <v>1.2729999999999999</v>
      </c>
      <c r="M146" s="4">
        <v>1.2710300000000001</v>
      </c>
      <c r="N146" s="4">
        <v>10697.560439999999</v>
      </c>
      <c r="O146" s="4"/>
      <c r="P146" s="4"/>
      <c r="Q146" s="8"/>
      <c r="R146" s="3">
        <v>45433</v>
      </c>
      <c r="S146" s="4">
        <v>5321.41</v>
      </c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</row>
    <row r="147" spans="1:34" ht="15" thickBot="1">
      <c r="A147" s="3">
        <v>45434</v>
      </c>
      <c r="B147" s="4">
        <v>18680.2</v>
      </c>
      <c r="C147" s="3">
        <v>45368</v>
      </c>
      <c r="D147" s="4">
        <v>1.0882099999999999</v>
      </c>
      <c r="E147" s="4">
        <v>1.08247</v>
      </c>
      <c r="F147" s="4">
        <v>20220.756089999999</v>
      </c>
      <c r="G147" s="1"/>
      <c r="H147" s="8"/>
      <c r="I147" s="3">
        <v>45434</v>
      </c>
      <c r="J147" s="4">
        <v>8370.33</v>
      </c>
      <c r="K147" s="7">
        <v>45368.998611111114</v>
      </c>
      <c r="L147" s="4">
        <v>1.2730399999999999</v>
      </c>
      <c r="M147" s="4">
        <v>1.27197</v>
      </c>
      <c r="N147" s="4">
        <v>10646.808650000001</v>
      </c>
      <c r="O147" s="4"/>
      <c r="P147" s="4"/>
      <c r="Q147" s="8"/>
      <c r="R147" s="3">
        <v>45434</v>
      </c>
      <c r="S147" s="4">
        <v>5307.01</v>
      </c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</row>
    <row r="148" spans="1:34" ht="15" thickBot="1">
      <c r="A148" s="3">
        <v>45435</v>
      </c>
      <c r="B148" s="4">
        <v>18691.32</v>
      </c>
      <c r="C148" s="3">
        <v>45369</v>
      </c>
      <c r="D148" s="4">
        <v>1.0872999999999999</v>
      </c>
      <c r="E148" s="4">
        <v>1.0812299999999999</v>
      </c>
      <c r="F148" s="4">
        <v>20209.61592</v>
      </c>
      <c r="G148" s="1"/>
      <c r="H148" s="8"/>
      <c r="I148" s="3">
        <v>45435</v>
      </c>
      <c r="J148" s="4">
        <v>8339.23</v>
      </c>
      <c r="K148" s="7">
        <v>45369.998611111114</v>
      </c>
      <c r="L148" s="4">
        <v>1.27257</v>
      </c>
      <c r="M148" s="4">
        <v>1.2693300000000001</v>
      </c>
      <c r="N148" s="4">
        <v>10585.23482</v>
      </c>
      <c r="O148" s="4"/>
      <c r="P148" s="4"/>
      <c r="Q148" s="8"/>
      <c r="R148" s="3">
        <v>45435</v>
      </c>
      <c r="S148" s="4">
        <v>5267.84</v>
      </c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 spans="1:34" ht="15" thickBot="1">
      <c r="A149" s="3">
        <v>45436</v>
      </c>
      <c r="B149" s="4">
        <v>18693.37</v>
      </c>
      <c r="C149" s="3">
        <v>45370</v>
      </c>
      <c r="D149" s="4">
        <v>1.0862700000000001</v>
      </c>
      <c r="E149" s="4">
        <v>1.0851999999999999</v>
      </c>
      <c r="F149" s="4">
        <v>20286.045119999999</v>
      </c>
      <c r="G149" s="1"/>
      <c r="H149" s="8"/>
      <c r="I149" s="3">
        <v>45436</v>
      </c>
      <c r="J149" s="4">
        <v>8317.59</v>
      </c>
      <c r="K149" s="7">
        <v>45370.998611111114</v>
      </c>
      <c r="L149" s="4">
        <v>1.2718499999999999</v>
      </c>
      <c r="M149" s="4">
        <v>1.274</v>
      </c>
      <c r="N149" s="4">
        <v>10596.60966</v>
      </c>
      <c r="O149" s="4"/>
      <c r="P149" s="4"/>
      <c r="Q149" s="8"/>
      <c r="R149" s="3">
        <v>45436</v>
      </c>
      <c r="S149" s="4">
        <v>5304.72</v>
      </c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</row>
    <row r="150" spans="1:34" ht="15" thickBot="1">
      <c r="A150" s="3">
        <v>45439</v>
      </c>
      <c r="B150" s="4">
        <v>18774.71</v>
      </c>
      <c r="C150" s="3">
        <v>45371</v>
      </c>
      <c r="D150" s="4">
        <v>1.0936600000000001</v>
      </c>
      <c r="E150" s="4">
        <v>1.08613</v>
      </c>
      <c r="F150" s="4">
        <v>20391.77577</v>
      </c>
      <c r="G150" s="1"/>
      <c r="H150" s="8"/>
      <c r="I150" s="3">
        <v>45440</v>
      </c>
      <c r="J150" s="4">
        <v>8254.18</v>
      </c>
      <c r="K150" s="7">
        <v>45371.998611111114</v>
      </c>
      <c r="L150" s="4">
        <v>1.27972</v>
      </c>
      <c r="M150" s="4">
        <v>1.2757000000000001</v>
      </c>
      <c r="N150" s="4">
        <v>10529.85743</v>
      </c>
      <c r="O150" s="4"/>
      <c r="P150" s="4"/>
      <c r="Q150" s="8"/>
      <c r="R150" s="3">
        <v>45440</v>
      </c>
      <c r="S150" s="4">
        <v>5306.04</v>
      </c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 spans="1:34" ht="15" thickBot="1">
      <c r="A151" s="3">
        <v>45440</v>
      </c>
      <c r="B151" s="4">
        <v>18677.87</v>
      </c>
      <c r="C151" s="3">
        <v>45372</v>
      </c>
      <c r="D151" s="4">
        <v>1.0860000000000001</v>
      </c>
      <c r="E151" s="4">
        <v>1.0851999999999999</v>
      </c>
      <c r="F151" s="4">
        <v>20269.22452</v>
      </c>
      <c r="G151" s="1"/>
      <c r="H151" s="8"/>
      <c r="I151" s="3">
        <v>45441</v>
      </c>
      <c r="J151" s="4">
        <v>8183.07</v>
      </c>
      <c r="K151" s="7">
        <v>45372.998611111114</v>
      </c>
      <c r="L151" s="4">
        <v>1.2659899999999999</v>
      </c>
      <c r="M151" s="4">
        <v>1.26969</v>
      </c>
      <c r="N151" s="4">
        <v>10389.962149999999</v>
      </c>
      <c r="O151" s="4"/>
      <c r="P151" s="4"/>
      <c r="Q151" s="8"/>
      <c r="R151" s="3">
        <v>45441</v>
      </c>
      <c r="S151" s="4">
        <v>5266.95</v>
      </c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 spans="1:34" ht="15" thickBot="1">
      <c r="A152" s="3">
        <v>45441</v>
      </c>
      <c r="B152" s="4">
        <v>18473.29</v>
      </c>
      <c r="C152" s="3">
        <v>45373</v>
      </c>
      <c r="D152" s="4">
        <v>1.0861000000000001</v>
      </c>
      <c r="E152" s="4">
        <v>1.08012</v>
      </c>
      <c r="F152" s="4">
        <v>19953.369989999999</v>
      </c>
      <c r="G152" s="1"/>
      <c r="H152" s="8"/>
      <c r="I152" s="3">
        <v>45442</v>
      </c>
      <c r="J152" s="4">
        <v>8231.0499999999993</v>
      </c>
      <c r="K152" s="7">
        <v>45373.998611111114</v>
      </c>
      <c r="L152" s="4">
        <v>1.26</v>
      </c>
      <c r="M152" s="4">
        <v>1.27281</v>
      </c>
      <c r="N152" s="4">
        <v>10476.562749999999</v>
      </c>
      <c r="O152" s="4"/>
      <c r="P152" s="4"/>
      <c r="Q152" s="8"/>
      <c r="R152" s="3">
        <v>45442</v>
      </c>
      <c r="S152" s="4">
        <v>5235.4799999999996</v>
      </c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</row>
    <row r="153" spans="1:34" ht="15" thickBot="1">
      <c r="A153" s="3">
        <v>45442</v>
      </c>
      <c r="B153" s="4">
        <v>18496.79</v>
      </c>
      <c r="C153" s="3">
        <v>45374</v>
      </c>
      <c r="D153" s="4">
        <v>1.0861000000000001</v>
      </c>
      <c r="E153" s="4">
        <v>1.0831200000000001</v>
      </c>
      <c r="F153" s="4">
        <v>20034.243180000001</v>
      </c>
      <c r="G153" s="1"/>
      <c r="H153" s="8"/>
      <c r="I153" s="3">
        <v>45443</v>
      </c>
      <c r="J153" s="4">
        <v>8275.3799999999992</v>
      </c>
      <c r="K153" s="7">
        <v>45374.998611111114</v>
      </c>
      <c r="L153" s="4">
        <v>1.26</v>
      </c>
      <c r="M153" s="4">
        <v>1.2736000000000001</v>
      </c>
      <c r="N153" s="4">
        <v>10539.52397</v>
      </c>
      <c r="O153" s="4"/>
      <c r="P153" s="4"/>
      <c r="Q153" s="8"/>
      <c r="R153" s="3">
        <v>45443</v>
      </c>
      <c r="S153" s="4">
        <v>5277.51</v>
      </c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</row>
    <row r="154" spans="1:34" ht="15" thickBot="1">
      <c r="A154" s="3">
        <v>45443</v>
      </c>
      <c r="B154" s="4">
        <v>18497.939999999999</v>
      </c>
      <c r="C154" s="3">
        <v>45375</v>
      </c>
      <c r="D154" s="4">
        <v>1.0807</v>
      </c>
      <c r="E154" s="4">
        <v>1.0855999999999999</v>
      </c>
      <c r="F154" s="4">
        <v>20081.363659999999</v>
      </c>
      <c r="G154" s="1"/>
      <c r="H154" s="8"/>
      <c r="I154" s="3">
        <v>45446</v>
      </c>
      <c r="J154" s="4">
        <v>8262.75</v>
      </c>
      <c r="K154" s="7">
        <v>45375.998611111114</v>
      </c>
      <c r="L154" s="4">
        <v>1.2597100000000001</v>
      </c>
      <c r="M154" s="4">
        <v>1.2809999999999999</v>
      </c>
      <c r="N154" s="4">
        <v>10584.58275</v>
      </c>
      <c r="O154" s="4"/>
      <c r="P154" s="4"/>
      <c r="Q154" s="8"/>
      <c r="R154" s="3">
        <v>45446</v>
      </c>
      <c r="S154" s="4">
        <v>5283.4</v>
      </c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spans="1:34" ht="15" thickBot="1">
      <c r="A155" s="3">
        <v>45446</v>
      </c>
      <c r="B155" s="4">
        <v>18608.16</v>
      </c>
      <c r="C155" s="3">
        <v>45376</v>
      </c>
      <c r="D155" s="4">
        <v>1.0837699999999999</v>
      </c>
      <c r="E155" s="4">
        <v>1.0905</v>
      </c>
      <c r="F155" s="4">
        <v>20292.198479999999</v>
      </c>
      <c r="G155" s="1"/>
      <c r="H155" s="8"/>
      <c r="I155" s="3">
        <v>45447</v>
      </c>
      <c r="J155" s="4">
        <v>8232.0400000000009</v>
      </c>
      <c r="K155" s="7">
        <v>45376.998611111114</v>
      </c>
      <c r="L155" s="4">
        <v>1.2636799999999999</v>
      </c>
      <c r="M155" s="4">
        <v>1.2769999999999999</v>
      </c>
      <c r="N155" s="4">
        <v>10512.31508</v>
      </c>
      <c r="O155" s="4"/>
      <c r="P155" s="4"/>
      <c r="Q155" s="8"/>
      <c r="R155" s="3">
        <v>45447</v>
      </c>
      <c r="S155" s="4">
        <v>5291.34</v>
      </c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</row>
    <row r="156" spans="1:34" ht="15" thickBot="1">
      <c r="A156" s="3">
        <v>45447</v>
      </c>
      <c r="B156" s="4">
        <v>18405.64</v>
      </c>
      <c r="C156" s="3">
        <v>45377</v>
      </c>
      <c r="D156" s="4">
        <v>1.08318</v>
      </c>
      <c r="E156" s="4">
        <v>1.08813</v>
      </c>
      <c r="F156" s="4">
        <v>20027.729050000002</v>
      </c>
      <c r="G156" s="1"/>
      <c r="H156" s="8"/>
      <c r="I156" s="3">
        <v>45448</v>
      </c>
      <c r="J156" s="4">
        <v>8246.9500000000007</v>
      </c>
      <c r="K156" s="7">
        <v>45377.998611111114</v>
      </c>
      <c r="L156" s="4">
        <v>1.2627600000000001</v>
      </c>
      <c r="M156" s="4">
        <v>1.2791999999999999</v>
      </c>
      <c r="N156" s="4">
        <v>10549.498439999999</v>
      </c>
      <c r="O156" s="4"/>
      <c r="P156" s="4"/>
      <c r="Q156" s="8"/>
      <c r="R156" s="3">
        <v>45448</v>
      </c>
      <c r="S156" s="4">
        <v>5354.03</v>
      </c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spans="1:34" ht="15" thickBot="1">
      <c r="A157" s="3">
        <v>45448</v>
      </c>
      <c r="B157" s="4">
        <v>18575.939999999999</v>
      </c>
      <c r="C157" s="3">
        <v>45378</v>
      </c>
      <c r="D157" s="4">
        <v>1.0811999999999999</v>
      </c>
      <c r="E157" s="4">
        <v>1.0873999999999999</v>
      </c>
      <c r="F157" s="4">
        <v>20199.477159999999</v>
      </c>
      <c r="G157" s="1"/>
      <c r="H157" s="8"/>
      <c r="I157" s="3">
        <v>45449</v>
      </c>
      <c r="J157" s="4">
        <v>8285.34</v>
      </c>
      <c r="K157" s="7">
        <v>45378.998611111114</v>
      </c>
      <c r="L157" s="4">
        <v>1.26162</v>
      </c>
      <c r="M157" s="4">
        <v>1.27915</v>
      </c>
      <c r="N157" s="4">
        <v>10598.192660000001</v>
      </c>
      <c r="O157" s="4"/>
      <c r="P157" s="4"/>
      <c r="Q157" s="8"/>
      <c r="R157" s="3">
        <v>45449</v>
      </c>
      <c r="S157" s="4">
        <v>5352.96</v>
      </c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 spans="1:34" ht="15" thickBot="1">
      <c r="A158" s="3">
        <v>45449</v>
      </c>
      <c r="B158" s="4">
        <v>18652.669999999998</v>
      </c>
      <c r="C158" s="3">
        <v>45379</v>
      </c>
      <c r="D158" s="4">
        <v>1.07911</v>
      </c>
      <c r="E158" s="4">
        <v>1.0889</v>
      </c>
      <c r="F158" s="4">
        <v>20310.892360000002</v>
      </c>
      <c r="G158" s="1"/>
      <c r="H158" s="8"/>
      <c r="I158" s="3">
        <v>45450</v>
      </c>
      <c r="J158" s="4">
        <v>8245.3700000000008</v>
      </c>
      <c r="K158" s="7">
        <v>45379.998611111114</v>
      </c>
      <c r="L158" s="4">
        <v>1.2623500000000001</v>
      </c>
      <c r="M158" s="4">
        <v>1.2726999999999999</v>
      </c>
      <c r="N158" s="4">
        <v>10493.8824</v>
      </c>
      <c r="O158" s="4"/>
      <c r="P158" s="4"/>
      <c r="Q158" s="8"/>
      <c r="R158" s="3">
        <v>45450</v>
      </c>
      <c r="S158" s="4">
        <v>5346.99</v>
      </c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</row>
    <row r="159" spans="1:34" ht="15" thickBot="1">
      <c r="A159" s="3">
        <v>45450</v>
      </c>
      <c r="B159" s="4">
        <v>18557.27</v>
      </c>
      <c r="C159" s="3">
        <v>45380</v>
      </c>
      <c r="D159" s="4">
        <v>1.0799000000000001</v>
      </c>
      <c r="E159" s="4">
        <v>1.0815999999999999</v>
      </c>
      <c r="F159" s="4">
        <v>20071.543229999999</v>
      </c>
      <c r="G159" s="1"/>
      <c r="H159" s="8"/>
      <c r="I159" s="3">
        <v>45453</v>
      </c>
      <c r="J159" s="4">
        <v>8228.48</v>
      </c>
      <c r="K159" s="7">
        <v>45380.998611111114</v>
      </c>
      <c r="L159" s="4">
        <v>1.2625</v>
      </c>
      <c r="M159" s="4">
        <v>1.27254</v>
      </c>
      <c r="N159" s="4">
        <v>10471.069939999999</v>
      </c>
      <c r="O159" s="4"/>
      <c r="P159" s="4"/>
      <c r="Q159" s="8"/>
      <c r="R159" s="3">
        <v>45453</v>
      </c>
      <c r="S159" s="4">
        <v>5360.79</v>
      </c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</row>
    <row r="160" spans="1:34" ht="15" thickBot="1">
      <c r="A160" s="3">
        <v>45453</v>
      </c>
      <c r="B160" s="4">
        <v>18494.89</v>
      </c>
      <c r="C160" s="3">
        <v>45381</v>
      </c>
      <c r="D160" s="4">
        <v>1.0799000000000001</v>
      </c>
      <c r="E160" s="4">
        <v>1.07633</v>
      </c>
      <c r="F160" s="4">
        <v>19906.604950000001</v>
      </c>
      <c r="G160" s="1"/>
      <c r="H160" s="8"/>
      <c r="I160" s="3">
        <v>45454</v>
      </c>
      <c r="J160" s="4">
        <v>8147.81</v>
      </c>
      <c r="K160" s="7">
        <v>45381.998611111114</v>
      </c>
      <c r="L160" s="4">
        <v>1.2625</v>
      </c>
      <c r="M160" s="4">
        <v>1.2739499999999999</v>
      </c>
      <c r="N160" s="4">
        <v>10379.902550000001</v>
      </c>
      <c r="O160" s="4"/>
      <c r="P160" s="4"/>
      <c r="Q160" s="8"/>
      <c r="R160" s="3">
        <v>45454</v>
      </c>
      <c r="S160" s="4">
        <v>5375.32</v>
      </c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 spans="1:34" ht="15" thickBot="1">
      <c r="A161" s="3">
        <v>45454</v>
      </c>
      <c r="B161" s="4">
        <v>18369.939999999999</v>
      </c>
      <c r="C161" s="3">
        <v>45382</v>
      </c>
      <c r="D161" s="4">
        <v>1.0792200000000001</v>
      </c>
      <c r="E161" s="4">
        <v>1.0739799999999999</v>
      </c>
      <c r="F161" s="4">
        <v>19728.94816</v>
      </c>
      <c r="G161" s="1"/>
      <c r="H161" s="8"/>
      <c r="I161" s="3">
        <v>45455</v>
      </c>
      <c r="J161" s="4">
        <v>8215.48</v>
      </c>
      <c r="K161" s="7">
        <v>45382.998611111114</v>
      </c>
      <c r="L161" s="4">
        <v>1.2634000000000001</v>
      </c>
      <c r="M161" s="4">
        <v>1.2796000000000001</v>
      </c>
      <c r="N161" s="4">
        <v>10512.52821</v>
      </c>
      <c r="O161" s="4"/>
      <c r="P161" s="4"/>
      <c r="Q161" s="8"/>
      <c r="R161" s="3">
        <v>45455</v>
      </c>
      <c r="S161" s="4">
        <v>5421.03</v>
      </c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spans="1:34" ht="15" thickBot="1">
      <c r="A162" s="3">
        <v>45455</v>
      </c>
      <c r="B162" s="4">
        <v>18630.86</v>
      </c>
      <c r="C162" s="3">
        <v>45383</v>
      </c>
      <c r="D162" s="4">
        <v>1.0736600000000001</v>
      </c>
      <c r="E162" s="4">
        <v>1.0810999999999999</v>
      </c>
      <c r="F162" s="4">
        <v>20141.822749999999</v>
      </c>
      <c r="G162" s="1"/>
      <c r="H162" s="8"/>
      <c r="I162" s="3">
        <v>45456</v>
      </c>
      <c r="J162" s="4">
        <v>8163.67</v>
      </c>
      <c r="K162" s="7">
        <v>45383.998611111114</v>
      </c>
      <c r="L162" s="4">
        <v>1.2545999999999999</v>
      </c>
      <c r="M162" s="4">
        <v>1.2754000000000001</v>
      </c>
      <c r="N162" s="4">
        <v>10411.94472</v>
      </c>
      <c r="O162" s="4"/>
      <c r="P162" s="4"/>
      <c r="Q162" s="8"/>
      <c r="R162" s="3">
        <v>45456</v>
      </c>
      <c r="S162" s="4">
        <v>5433.74</v>
      </c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 spans="1:34" ht="15" thickBot="1">
      <c r="A163" s="3">
        <v>45456</v>
      </c>
      <c r="B163" s="4">
        <v>18265.68</v>
      </c>
      <c r="C163" s="3">
        <v>45384</v>
      </c>
      <c r="D163" s="4">
        <v>1.0767800000000001</v>
      </c>
      <c r="E163" s="4">
        <v>1.07382</v>
      </c>
      <c r="F163" s="4">
        <v>19614.052500000002</v>
      </c>
      <c r="G163" s="1"/>
      <c r="H163" s="8"/>
      <c r="I163" s="3">
        <v>45457</v>
      </c>
      <c r="J163" s="4">
        <v>8146.86</v>
      </c>
      <c r="K163" s="7">
        <v>45384.998611111114</v>
      </c>
      <c r="L163" s="4">
        <v>1.25759</v>
      </c>
      <c r="M163" s="4">
        <v>1.2670999999999999</v>
      </c>
      <c r="N163" s="4">
        <v>10322.88631</v>
      </c>
      <c r="O163" s="4"/>
      <c r="P163" s="4"/>
      <c r="Q163" s="8"/>
      <c r="R163" s="3">
        <v>45457</v>
      </c>
      <c r="S163" s="4">
        <v>5431.6</v>
      </c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</row>
    <row r="164" spans="1:34" ht="15" thickBot="1">
      <c r="A164" s="3">
        <v>45457</v>
      </c>
      <c r="B164" s="4">
        <v>18002.02</v>
      </c>
      <c r="C164" s="3">
        <v>45385</v>
      </c>
      <c r="D164" s="4">
        <v>1.08378</v>
      </c>
      <c r="E164" s="4">
        <v>1.0721000000000001</v>
      </c>
      <c r="F164" s="4">
        <v>19299.965639999999</v>
      </c>
      <c r="G164" s="1"/>
      <c r="H164" s="8"/>
      <c r="I164" s="3">
        <v>45460</v>
      </c>
      <c r="J164" s="4">
        <v>8142.15</v>
      </c>
      <c r="K164" s="7">
        <v>45385.998611111114</v>
      </c>
      <c r="L164" s="4">
        <v>1.26509</v>
      </c>
      <c r="M164" s="4">
        <v>1.2714000000000001</v>
      </c>
      <c r="N164" s="4">
        <v>10351.92951</v>
      </c>
      <c r="O164" s="4"/>
      <c r="P164" s="4"/>
      <c r="Q164" s="8"/>
      <c r="R164" s="3">
        <v>45460</v>
      </c>
      <c r="S164" s="4">
        <v>5473.23</v>
      </c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</row>
    <row r="165" spans="1:34" ht="15" thickBot="1">
      <c r="A165" s="3">
        <v>45460</v>
      </c>
      <c r="B165" s="4">
        <v>18068.21</v>
      </c>
      <c r="C165" s="3">
        <v>45386</v>
      </c>
      <c r="D165" s="4">
        <v>1.08361</v>
      </c>
      <c r="E165" s="4">
        <v>1.07403</v>
      </c>
      <c r="F165" s="4">
        <v>19405.799589999999</v>
      </c>
      <c r="G165" s="1"/>
      <c r="H165" s="8"/>
      <c r="I165" s="3">
        <v>45461</v>
      </c>
      <c r="J165" s="4">
        <v>8191.29</v>
      </c>
      <c r="K165" s="7">
        <v>45386.998611111114</v>
      </c>
      <c r="L165" s="4">
        <v>1.2639499999999999</v>
      </c>
      <c r="M165" s="4">
        <v>1.2706599999999999</v>
      </c>
      <c r="N165" s="4">
        <v>10408.34455</v>
      </c>
      <c r="O165" s="4"/>
      <c r="P165" s="4"/>
      <c r="Q165" s="8"/>
      <c r="R165" s="3">
        <v>45461</v>
      </c>
      <c r="S165" s="4">
        <v>5487.03</v>
      </c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</row>
    <row r="166" spans="1:34" ht="15" thickBot="1">
      <c r="A166" s="3">
        <v>45461</v>
      </c>
      <c r="B166" s="4">
        <v>18131.97</v>
      </c>
      <c r="C166" s="3">
        <v>45387</v>
      </c>
      <c r="D166" s="4">
        <v>1.0848</v>
      </c>
      <c r="E166" s="4">
        <v>1.07395</v>
      </c>
      <c r="F166" s="4">
        <v>19472.829180000001</v>
      </c>
      <c r="G166" s="1"/>
      <c r="H166" s="8"/>
      <c r="I166" s="3">
        <v>45462</v>
      </c>
      <c r="J166" s="4">
        <v>8205.11</v>
      </c>
      <c r="K166" s="7">
        <v>45387.998611111114</v>
      </c>
      <c r="L166" s="4">
        <v>1.2637</v>
      </c>
      <c r="M166" s="4">
        <v>1.2719</v>
      </c>
      <c r="N166" s="4">
        <v>10436.07941</v>
      </c>
      <c r="O166" s="4"/>
      <c r="P166" s="4"/>
      <c r="Q166" s="8"/>
      <c r="R166" s="3">
        <v>45463</v>
      </c>
      <c r="S166" s="4">
        <v>5473.17</v>
      </c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</row>
    <row r="167" spans="1:34" ht="15" thickBot="1">
      <c r="A167" s="3">
        <v>45462</v>
      </c>
      <c r="B167" s="4">
        <v>18067.91</v>
      </c>
      <c r="C167" s="3">
        <v>45388</v>
      </c>
      <c r="D167" s="4">
        <v>1.0848</v>
      </c>
      <c r="E167" s="4">
        <v>1.0746</v>
      </c>
      <c r="F167" s="4">
        <v>19415.776089999999</v>
      </c>
      <c r="G167" s="1"/>
      <c r="H167" s="8"/>
      <c r="I167" s="3">
        <v>45463</v>
      </c>
      <c r="J167" s="4">
        <v>8272.4599999999991</v>
      </c>
      <c r="K167" s="7">
        <v>45388.998611111114</v>
      </c>
      <c r="L167" s="4">
        <v>1.2637</v>
      </c>
      <c r="M167" s="4">
        <v>1.2659400000000001</v>
      </c>
      <c r="N167" s="4">
        <v>10472.43801</v>
      </c>
      <c r="O167" s="4"/>
      <c r="P167" s="4"/>
      <c r="Q167" s="8"/>
      <c r="R167" s="3">
        <v>45464</v>
      </c>
      <c r="S167" s="4">
        <v>5464.62</v>
      </c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spans="1:34" ht="15" thickBot="1">
      <c r="A168" s="3">
        <v>45463</v>
      </c>
      <c r="B168" s="4">
        <v>18254.18</v>
      </c>
      <c r="C168" s="3">
        <v>45389</v>
      </c>
      <c r="D168" s="4">
        <v>1.083</v>
      </c>
      <c r="E168" s="4">
        <v>1.0705800000000001</v>
      </c>
      <c r="F168" s="4">
        <v>19542.560020000001</v>
      </c>
      <c r="G168" s="1"/>
      <c r="H168" s="8"/>
      <c r="I168" s="3">
        <v>45464</v>
      </c>
      <c r="J168" s="4">
        <v>8237.7199999999993</v>
      </c>
      <c r="K168" s="7">
        <v>45389.998611111114</v>
      </c>
      <c r="L168" s="4">
        <v>1.26241</v>
      </c>
      <c r="M168" s="4">
        <v>1.2649999999999999</v>
      </c>
      <c r="N168" s="4">
        <v>10420.7158</v>
      </c>
      <c r="O168" s="4"/>
      <c r="P168" s="4"/>
      <c r="Q168" s="8"/>
      <c r="R168" s="3">
        <v>45467</v>
      </c>
      <c r="S168" s="4">
        <v>5447.87</v>
      </c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</row>
    <row r="169" spans="1:34" ht="15" thickBot="1">
      <c r="A169" s="3">
        <v>45464</v>
      </c>
      <c r="B169" s="4">
        <v>18163.52</v>
      </c>
      <c r="C169" s="3">
        <v>45390</v>
      </c>
      <c r="D169" s="4">
        <v>1.0861700000000001</v>
      </c>
      <c r="E169" s="4">
        <v>1.0701000000000001</v>
      </c>
      <c r="F169" s="4">
        <v>19436.782749999998</v>
      </c>
      <c r="G169" s="1"/>
      <c r="H169" s="8"/>
      <c r="I169" s="3">
        <v>45467</v>
      </c>
      <c r="J169" s="4">
        <v>8281.5499999999993</v>
      </c>
      <c r="K169" s="7">
        <v>45390.998611111114</v>
      </c>
      <c r="L169" s="4">
        <v>1.26569</v>
      </c>
      <c r="M169" s="4">
        <v>1.2681899999999999</v>
      </c>
      <c r="N169" s="4">
        <v>10502.578890000001</v>
      </c>
      <c r="O169" s="4"/>
      <c r="P169" s="4"/>
      <c r="Q169" s="8"/>
      <c r="R169" s="3">
        <v>45468</v>
      </c>
      <c r="S169" s="4">
        <v>5469.3</v>
      </c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</row>
    <row r="170" spans="1:34" ht="15" thickBot="1">
      <c r="A170" s="3">
        <v>45467</v>
      </c>
      <c r="B170" s="4">
        <v>18325.580000000002</v>
      </c>
      <c r="C170" s="3">
        <v>45391</v>
      </c>
      <c r="D170" s="4">
        <v>1.0858699999999999</v>
      </c>
      <c r="E170" s="4">
        <v>1.0732200000000001</v>
      </c>
      <c r="F170" s="4">
        <v>19667.378970000002</v>
      </c>
      <c r="G170" s="1"/>
      <c r="H170" s="8"/>
      <c r="I170" s="3">
        <v>45468</v>
      </c>
      <c r="J170" s="4">
        <v>8247.7900000000009</v>
      </c>
      <c r="K170" s="7">
        <v>45391.998611111114</v>
      </c>
      <c r="L170" s="4">
        <v>1.26762</v>
      </c>
      <c r="M170" s="5" t="e">
        <v>#N/A</v>
      </c>
      <c r="N170" s="5" t="e">
        <v>#N/A</v>
      </c>
      <c r="O170" s="5"/>
      <c r="P170" s="5"/>
      <c r="Q170" s="8"/>
      <c r="R170" s="3">
        <v>45469</v>
      </c>
      <c r="S170" s="4">
        <v>5477.9</v>
      </c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</row>
    <row r="171" spans="1:34" ht="15" thickBot="1">
      <c r="A171" s="3">
        <v>45468</v>
      </c>
      <c r="B171" s="4">
        <v>18177.62</v>
      </c>
      <c r="C171" s="3">
        <v>45392</v>
      </c>
      <c r="D171" s="4">
        <v>1.0741000000000001</v>
      </c>
      <c r="E171" s="4">
        <v>1.0732200000000001</v>
      </c>
      <c r="F171" s="4">
        <v>19508.585340000001</v>
      </c>
      <c r="G171" s="1"/>
      <c r="H171" s="8"/>
      <c r="I171" s="3">
        <v>45469</v>
      </c>
      <c r="J171" s="4">
        <v>8225.33</v>
      </c>
      <c r="K171" s="7">
        <v>45392.998611111114</v>
      </c>
      <c r="L171" s="4">
        <v>1.25362</v>
      </c>
      <c r="M171" s="4">
        <v>1.2620800000000001</v>
      </c>
      <c r="N171" s="4">
        <v>10381.02449</v>
      </c>
      <c r="O171" s="4"/>
      <c r="P171" s="4"/>
      <c r="Q171" s="8"/>
      <c r="R171" s="3">
        <v>45470</v>
      </c>
      <c r="S171" s="4">
        <v>5482.87</v>
      </c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</row>
    <row r="172" spans="1:34" ht="15" thickBot="1">
      <c r="A172" s="3">
        <v>45469</v>
      </c>
      <c r="B172" s="4">
        <v>18155.240000000002</v>
      </c>
      <c r="C172" s="3">
        <v>45393</v>
      </c>
      <c r="D172" s="4">
        <v>1.07264</v>
      </c>
      <c r="E172" s="4">
        <v>1.0679700000000001</v>
      </c>
      <c r="F172" s="4">
        <v>19389.251660000002</v>
      </c>
      <c r="G172" s="1"/>
      <c r="H172" s="8"/>
      <c r="I172" s="3">
        <v>45470</v>
      </c>
      <c r="J172" s="4">
        <v>8179.68</v>
      </c>
      <c r="K172" s="7">
        <v>45393.998611111114</v>
      </c>
      <c r="L172" s="4">
        <v>1.2554099999999999</v>
      </c>
      <c r="M172" s="4">
        <v>1.26448</v>
      </c>
      <c r="N172" s="4">
        <v>10343.04177</v>
      </c>
      <c r="O172" s="4"/>
      <c r="P172" s="4"/>
      <c r="Q172" s="8"/>
      <c r="R172" s="3">
        <v>45471</v>
      </c>
      <c r="S172" s="4">
        <v>5460.48</v>
      </c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</row>
    <row r="173" spans="1:34" ht="15" thickBot="1">
      <c r="A173" s="3">
        <v>45470</v>
      </c>
      <c r="B173" s="4">
        <v>18210.55</v>
      </c>
      <c r="C173" s="3">
        <v>45394</v>
      </c>
      <c r="D173" s="4">
        <v>1.0669999999999999</v>
      </c>
      <c r="E173" s="4">
        <v>1.07081</v>
      </c>
      <c r="F173" s="4">
        <v>19500.039049999999</v>
      </c>
      <c r="G173" s="1"/>
      <c r="H173" s="8"/>
      <c r="I173" s="3">
        <v>45471</v>
      </c>
      <c r="J173" s="4">
        <v>8164.12</v>
      </c>
      <c r="K173" s="7">
        <v>45394.998611111114</v>
      </c>
      <c r="L173" s="4">
        <v>1.2456</v>
      </c>
      <c r="M173" s="4">
        <v>1.2647999999999999</v>
      </c>
      <c r="N173" s="4">
        <v>10325.97898</v>
      </c>
      <c r="O173" s="4"/>
      <c r="P173" s="4"/>
      <c r="Q173" s="8"/>
      <c r="R173" s="3">
        <v>45474</v>
      </c>
      <c r="S173" s="4">
        <v>5475.09</v>
      </c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</row>
    <row r="174" spans="1:34" ht="15" thickBot="1">
      <c r="A174" s="3">
        <v>45471</v>
      </c>
      <c r="B174" s="4">
        <v>18235.45</v>
      </c>
      <c r="C174" s="3">
        <v>45395</v>
      </c>
      <c r="D174" s="4">
        <v>1.0669999999999999</v>
      </c>
      <c r="E174" s="4">
        <v>1.0719000000000001</v>
      </c>
      <c r="F174" s="4">
        <v>19546.578860000001</v>
      </c>
      <c r="G174" s="1"/>
      <c r="H174" s="8"/>
      <c r="I174" s="3">
        <v>45474</v>
      </c>
      <c r="J174" s="4">
        <v>8166.76</v>
      </c>
      <c r="K174" s="7">
        <v>45395.998611111114</v>
      </c>
      <c r="L174" s="4">
        <v>1.2456</v>
      </c>
      <c r="M174" s="4">
        <v>1.26444</v>
      </c>
      <c r="N174" s="4">
        <v>10326.37801</v>
      </c>
      <c r="O174" s="4"/>
      <c r="P174" s="4"/>
      <c r="Q174" s="8"/>
      <c r="R174" s="3">
        <v>45475</v>
      </c>
      <c r="S174" s="4">
        <v>5509.01</v>
      </c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</row>
    <row r="175" spans="1:34" ht="15" thickBot="1">
      <c r="A175" s="3">
        <v>45474</v>
      </c>
      <c r="B175" s="4">
        <v>18290.66</v>
      </c>
      <c r="C175" s="3">
        <v>45396</v>
      </c>
      <c r="D175" s="4">
        <v>1.06474</v>
      </c>
      <c r="E175" s="4">
        <v>1.0736300000000001</v>
      </c>
      <c r="F175" s="4">
        <v>19637.401300000001</v>
      </c>
      <c r="G175" s="1"/>
      <c r="H175" s="8"/>
      <c r="I175" s="3">
        <v>45475</v>
      </c>
      <c r="J175" s="4">
        <v>8121.2</v>
      </c>
      <c r="K175" s="7">
        <v>45396.998611111114</v>
      </c>
      <c r="L175" s="4">
        <v>1.2461</v>
      </c>
      <c r="M175" s="4">
        <v>1.2687999999999999</v>
      </c>
      <c r="N175" s="4">
        <v>10304.17856</v>
      </c>
      <c r="O175" s="4"/>
      <c r="P175" s="4"/>
      <c r="Q175" s="8"/>
      <c r="R175" s="3">
        <v>45476</v>
      </c>
      <c r="S175" s="4">
        <v>5537.02</v>
      </c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</row>
    <row r="176" spans="1:34" ht="15" thickBot="1">
      <c r="A176" s="3">
        <v>45475</v>
      </c>
      <c r="B176" s="4">
        <v>18164.060000000001</v>
      </c>
      <c r="C176" s="3">
        <v>45397</v>
      </c>
      <c r="D176" s="4">
        <v>1.0625</v>
      </c>
      <c r="E176" s="4">
        <v>1.0747899999999999</v>
      </c>
      <c r="F176" s="4">
        <v>19522.550050000002</v>
      </c>
      <c r="G176" s="1"/>
      <c r="H176" s="8"/>
      <c r="I176" s="3">
        <v>45476</v>
      </c>
      <c r="J176" s="4">
        <v>8171.12</v>
      </c>
      <c r="K176" s="7">
        <v>45397.998611111114</v>
      </c>
      <c r="L176" s="4">
        <v>1.2445999999999999</v>
      </c>
      <c r="M176" s="4">
        <v>1.2746299999999999</v>
      </c>
      <c r="N176" s="4">
        <v>10415.154689999999</v>
      </c>
      <c r="O176" s="4"/>
      <c r="P176" s="4"/>
      <c r="Q176" s="8"/>
      <c r="R176" s="3">
        <v>45478</v>
      </c>
      <c r="S176" s="4">
        <v>5567.19</v>
      </c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</row>
    <row r="177" spans="1:34" ht="15" thickBot="1">
      <c r="A177" s="3">
        <v>45476</v>
      </c>
      <c r="B177" s="4">
        <v>18374.53</v>
      </c>
      <c r="C177" s="3">
        <v>45398</v>
      </c>
      <c r="D177" s="4">
        <v>1.0620700000000001</v>
      </c>
      <c r="E177" s="4">
        <v>1.07908</v>
      </c>
      <c r="F177" s="4">
        <v>19827.58783</v>
      </c>
      <c r="G177" s="1"/>
      <c r="H177" s="8"/>
      <c r="I177" s="3">
        <v>45477</v>
      </c>
      <c r="J177" s="4">
        <v>8241.26</v>
      </c>
      <c r="K177" s="7">
        <v>45398.998611111114</v>
      </c>
      <c r="L177" s="4">
        <v>1.24299</v>
      </c>
      <c r="M177" s="4">
        <v>1.27546</v>
      </c>
      <c r="N177" s="4">
        <v>10511.39748</v>
      </c>
      <c r="O177" s="4"/>
      <c r="P177" s="4"/>
      <c r="Q177" s="8"/>
      <c r="R177" s="3">
        <v>45481</v>
      </c>
      <c r="S177" s="4">
        <v>5572.85</v>
      </c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</row>
    <row r="178" spans="1:34" ht="15" thickBot="1">
      <c r="A178" s="3">
        <v>45477</v>
      </c>
      <c r="B178" s="4">
        <v>18450.48</v>
      </c>
      <c r="C178" s="3">
        <v>45399</v>
      </c>
      <c r="D178" s="4">
        <v>1.0668800000000001</v>
      </c>
      <c r="E178" s="4">
        <v>1.08104</v>
      </c>
      <c r="F178" s="4">
        <v>19945.706900000001</v>
      </c>
      <c r="G178" s="1"/>
      <c r="H178" s="8"/>
      <c r="I178" s="3">
        <v>45478</v>
      </c>
      <c r="J178" s="4">
        <v>8203.93</v>
      </c>
      <c r="K178" s="7">
        <v>45399.998611111114</v>
      </c>
      <c r="L178" s="4">
        <v>1.2452799999999999</v>
      </c>
      <c r="M178" s="4">
        <v>1.2807999999999999</v>
      </c>
      <c r="N178" s="4">
        <v>10507.59354</v>
      </c>
      <c r="O178" s="4"/>
      <c r="P178" s="4"/>
      <c r="Q178" s="8"/>
      <c r="R178" s="3">
        <v>45482</v>
      </c>
      <c r="S178" s="4">
        <v>5576.98</v>
      </c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</row>
    <row r="179" spans="1:34" ht="15" thickBot="1">
      <c r="A179" s="3">
        <v>45478</v>
      </c>
      <c r="B179" s="4">
        <v>18475.45</v>
      </c>
      <c r="C179" s="3">
        <v>45400</v>
      </c>
      <c r="D179" s="4">
        <v>1.0643499999999999</v>
      </c>
      <c r="E179" s="4">
        <v>1.0849</v>
      </c>
      <c r="F179" s="4">
        <v>20044.01571</v>
      </c>
      <c r="G179" s="1"/>
      <c r="H179" s="8"/>
      <c r="I179" s="3">
        <v>45481</v>
      </c>
      <c r="J179" s="4">
        <v>8193.49</v>
      </c>
      <c r="K179" s="7">
        <v>45400.998611111114</v>
      </c>
      <c r="L179" s="4">
        <v>1.2435799999999999</v>
      </c>
      <c r="M179" s="4">
        <v>1.2815099999999999</v>
      </c>
      <c r="N179" s="4">
        <v>10500.03937</v>
      </c>
      <c r="O179" s="4"/>
      <c r="P179" s="4"/>
      <c r="Q179" s="8"/>
      <c r="R179" s="3">
        <v>45483</v>
      </c>
      <c r="S179" s="4">
        <v>5633.91</v>
      </c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</row>
    <row r="180" spans="1:34" ht="15" thickBot="1">
      <c r="A180" s="3">
        <v>45481</v>
      </c>
      <c r="B180" s="4">
        <v>18472.05</v>
      </c>
      <c r="C180" s="3">
        <v>45401</v>
      </c>
      <c r="D180" s="4">
        <v>1.0669</v>
      </c>
      <c r="E180" s="4">
        <v>1.0830299999999999</v>
      </c>
      <c r="F180" s="4">
        <v>20005.784309999999</v>
      </c>
      <c r="G180" s="1"/>
      <c r="H180" s="8"/>
      <c r="I180" s="3">
        <v>45482</v>
      </c>
      <c r="J180" s="4">
        <v>8139.81</v>
      </c>
      <c r="K180" s="7">
        <v>45401.998611111114</v>
      </c>
      <c r="L180" s="4">
        <v>1.2367999999999999</v>
      </c>
      <c r="M180" s="4">
        <v>1.2788200000000001</v>
      </c>
      <c r="N180" s="4">
        <v>10409.35182</v>
      </c>
      <c r="O180" s="4"/>
      <c r="P180" s="4"/>
      <c r="Q180" s="8"/>
      <c r="R180" s="3">
        <v>45484</v>
      </c>
      <c r="S180" s="4">
        <v>5584.54</v>
      </c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</row>
    <row r="181" spans="1:34" ht="15" thickBot="1">
      <c r="A181" s="3">
        <v>45482</v>
      </c>
      <c r="B181" s="4">
        <v>18236.189999999999</v>
      </c>
      <c r="C181" s="3">
        <v>45402</v>
      </c>
      <c r="D181" s="4">
        <v>1.0669</v>
      </c>
      <c r="E181" s="4">
        <v>1.08144</v>
      </c>
      <c r="F181" s="4">
        <v>19721.345310000001</v>
      </c>
      <c r="G181" s="1"/>
      <c r="H181" s="8"/>
      <c r="I181" s="3">
        <v>45483</v>
      </c>
      <c r="J181" s="4">
        <v>8193.51</v>
      </c>
      <c r="K181" s="7">
        <v>45402.998611111114</v>
      </c>
      <c r="L181" s="4">
        <v>1.2367999999999999</v>
      </c>
      <c r="M181" s="4">
        <v>1.28522</v>
      </c>
      <c r="N181" s="4">
        <v>10530.46292</v>
      </c>
      <c r="O181" s="4"/>
      <c r="P181" s="4"/>
      <c r="Q181" s="8"/>
      <c r="R181" s="3">
        <v>45485</v>
      </c>
      <c r="S181" s="4">
        <v>5615.35</v>
      </c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</row>
    <row r="182" spans="1:34" ht="15" thickBot="1">
      <c r="A182" s="3">
        <v>45483</v>
      </c>
      <c r="B182" s="4">
        <v>18407.22</v>
      </c>
      <c r="C182" s="3">
        <v>45403</v>
      </c>
      <c r="D182" s="4">
        <v>1.06576</v>
      </c>
      <c r="E182" s="4">
        <v>1.08328</v>
      </c>
      <c r="F182" s="4">
        <v>19940.173279999999</v>
      </c>
      <c r="G182" s="1"/>
      <c r="H182" s="8"/>
      <c r="I182" s="3">
        <v>45484</v>
      </c>
      <c r="J182" s="4">
        <v>8223.34</v>
      </c>
      <c r="K182" s="7">
        <v>45403.998611111114</v>
      </c>
      <c r="L182" s="4">
        <v>1.23746</v>
      </c>
      <c r="M182" s="4">
        <v>1.29213</v>
      </c>
      <c r="N182" s="4">
        <v>10625.624309999999</v>
      </c>
      <c r="O182" s="4"/>
      <c r="P182" s="4"/>
      <c r="Q182" s="8"/>
      <c r="R182" s="3">
        <v>45488</v>
      </c>
      <c r="S182" s="4">
        <v>5631.22</v>
      </c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</row>
    <row r="183" spans="1:34" ht="15" thickBot="1">
      <c r="A183" s="3">
        <v>45484</v>
      </c>
      <c r="B183" s="4">
        <v>18534.560000000001</v>
      </c>
      <c r="C183" s="3">
        <v>45404</v>
      </c>
      <c r="D183" s="4">
        <v>1.0653600000000001</v>
      </c>
      <c r="E183" s="4">
        <v>1.08721</v>
      </c>
      <c r="F183" s="4">
        <v>20150.958979999999</v>
      </c>
      <c r="G183" s="1"/>
      <c r="H183" s="8"/>
      <c r="I183" s="3">
        <v>45485</v>
      </c>
      <c r="J183" s="4">
        <v>8252.91</v>
      </c>
      <c r="K183" s="7">
        <v>45404.998611111114</v>
      </c>
      <c r="L183" s="4">
        <v>1.2349399999999999</v>
      </c>
      <c r="M183" s="4">
        <v>1.2978000000000001</v>
      </c>
      <c r="N183" s="4">
        <v>10710.6266</v>
      </c>
      <c r="O183" s="4"/>
      <c r="P183" s="4"/>
      <c r="Q183" s="8"/>
      <c r="R183" s="3">
        <v>45489</v>
      </c>
      <c r="S183" s="4">
        <v>5667.2</v>
      </c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</row>
    <row r="184" spans="1:34" ht="15" thickBot="1">
      <c r="A184" s="3">
        <v>45485</v>
      </c>
      <c r="B184" s="4">
        <v>18748.18</v>
      </c>
      <c r="C184" s="3">
        <v>45405</v>
      </c>
      <c r="D184" s="4">
        <v>1.0702799999999999</v>
      </c>
      <c r="E184" s="4">
        <v>1.0920000000000001</v>
      </c>
      <c r="F184" s="4">
        <v>20473.012559999999</v>
      </c>
      <c r="G184" s="1"/>
      <c r="H184" s="8"/>
      <c r="I184" s="3">
        <v>45488</v>
      </c>
      <c r="J184" s="4">
        <v>8182.96</v>
      </c>
      <c r="K184" s="7">
        <v>45405.998611111114</v>
      </c>
      <c r="L184" s="4">
        <v>1.24519</v>
      </c>
      <c r="M184" s="4">
        <v>1.29687</v>
      </c>
      <c r="N184" s="4">
        <v>10612.235339999999</v>
      </c>
      <c r="O184" s="4"/>
      <c r="P184" s="4"/>
      <c r="Q184" s="8"/>
      <c r="R184" s="3">
        <v>45490</v>
      </c>
      <c r="S184" s="4">
        <v>5588.27</v>
      </c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</row>
    <row r="185" spans="1:34" ht="15" thickBot="1">
      <c r="A185" s="3">
        <v>45488</v>
      </c>
      <c r="B185" s="4">
        <v>18590.89</v>
      </c>
      <c r="C185" s="3">
        <v>45406</v>
      </c>
      <c r="D185" s="4">
        <v>1.0699099999999999</v>
      </c>
      <c r="E185" s="4">
        <v>1.0898000000000001</v>
      </c>
      <c r="F185" s="4">
        <v>20260.351920000001</v>
      </c>
      <c r="G185" s="1"/>
      <c r="H185" s="8"/>
      <c r="I185" s="3">
        <v>45489</v>
      </c>
      <c r="J185" s="4">
        <v>8164.9</v>
      </c>
      <c r="K185" s="7">
        <v>45406.998611111114</v>
      </c>
      <c r="L185" s="4">
        <v>1.24587</v>
      </c>
      <c r="M185" s="4">
        <v>1.2976099999999999</v>
      </c>
      <c r="N185" s="4">
        <v>10594.855890000001</v>
      </c>
      <c r="O185" s="4"/>
      <c r="P185" s="4"/>
      <c r="Q185" s="8"/>
      <c r="R185" s="3">
        <v>45491</v>
      </c>
      <c r="S185" s="4">
        <v>5544.59</v>
      </c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</row>
    <row r="186" spans="1:34" ht="15" thickBot="1">
      <c r="A186" s="3">
        <v>45489</v>
      </c>
      <c r="B186" s="4">
        <v>18518.03</v>
      </c>
      <c r="C186" s="3">
        <v>45407</v>
      </c>
      <c r="D186" s="4">
        <v>1.0727599999999999</v>
      </c>
      <c r="E186" s="4">
        <v>1.0901700000000001</v>
      </c>
      <c r="F186" s="4">
        <v>20187.800770000002</v>
      </c>
      <c r="G186" s="1"/>
      <c r="H186" s="8"/>
      <c r="I186" s="3">
        <v>45490</v>
      </c>
      <c r="J186" s="4">
        <v>8187.46</v>
      </c>
      <c r="K186" s="7">
        <v>45407.998611111114</v>
      </c>
      <c r="L186" s="4">
        <v>1.25078</v>
      </c>
      <c r="M186" s="4">
        <v>1.30064</v>
      </c>
      <c r="N186" s="4">
        <v>10648.937970000001</v>
      </c>
      <c r="O186" s="4"/>
      <c r="P186" s="4"/>
      <c r="Q186" s="8"/>
      <c r="R186" s="3">
        <v>45492</v>
      </c>
      <c r="S186" s="4">
        <v>5505</v>
      </c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</row>
    <row r="187" spans="1:34" ht="15" thickBot="1">
      <c r="A187" s="3">
        <v>45490</v>
      </c>
      <c r="B187" s="4">
        <v>18437.3</v>
      </c>
      <c r="C187" s="3">
        <v>45408</v>
      </c>
      <c r="D187" s="4">
        <v>1.0699000000000001</v>
      </c>
      <c r="E187" s="4">
        <v>1.0938699999999999</v>
      </c>
      <c r="F187" s="4">
        <v>20168.00935</v>
      </c>
      <c r="G187" s="1"/>
      <c r="H187" s="8"/>
      <c r="I187" s="3">
        <v>45491</v>
      </c>
      <c r="J187" s="4">
        <v>8204.89</v>
      </c>
      <c r="K187" s="7">
        <v>45408.998611111114</v>
      </c>
      <c r="L187" s="4">
        <v>1.2486999999999999</v>
      </c>
      <c r="M187" s="4">
        <v>1.29497</v>
      </c>
      <c r="N187" s="4">
        <v>10625.0864</v>
      </c>
      <c r="O187" s="4"/>
      <c r="P187" s="4"/>
      <c r="Q187" s="8"/>
      <c r="R187" s="3">
        <v>45495</v>
      </c>
      <c r="S187" s="4">
        <v>5564.41</v>
      </c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</row>
    <row r="188" spans="1:34" ht="15" thickBot="1">
      <c r="A188" s="3">
        <v>45491</v>
      </c>
      <c r="B188" s="4">
        <v>18354.759999999998</v>
      </c>
      <c r="C188" s="3">
        <v>45409</v>
      </c>
      <c r="D188" s="4">
        <v>1.0694999999999999</v>
      </c>
      <c r="E188" s="4">
        <v>1.0901000000000001</v>
      </c>
      <c r="F188" s="4">
        <v>20008.523880000001</v>
      </c>
      <c r="G188" s="1"/>
      <c r="H188" s="8"/>
      <c r="I188" s="3">
        <v>45492</v>
      </c>
      <c r="J188" s="4">
        <v>8155.72</v>
      </c>
      <c r="K188" s="7">
        <v>45409.998611111114</v>
      </c>
      <c r="L188" s="4">
        <v>1.2484</v>
      </c>
      <c r="M188" s="4">
        <v>1.2916000000000001</v>
      </c>
      <c r="N188" s="4">
        <v>10533.927949999999</v>
      </c>
      <c r="O188" s="4"/>
      <c r="P188" s="4"/>
      <c r="Q188" s="8"/>
      <c r="R188" s="3">
        <v>45496</v>
      </c>
      <c r="S188" s="4">
        <v>5555.74</v>
      </c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</row>
    <row r="189" spans="1:34" ht="15" thickBot="1">
      <c r="A189" s="3">
        <v>45492</v>
      </c>
      <c r="B189" s="4">
        <v>18171.93</v>
      </c>
      <c r="C189" s="3">
        <v>45410</v>
      </c>
      <c r="D189" s="4">
        <v>1.07063</v>
      </c>
      <c r="E189" s="4">
        <v>1.0891</v>
      </c>
      <c r="F189" s="4">
        <v>19791.04896</v>
      </c>
      <c r="G189" s="1"/>
      <c r="H189" s="8"/>
      <c r="I189" s="3">
        <v>45495</v>
      </c>
      <c r="J189" s="4">
        <v>8198.7800000000007</v>
      </c>
      <c r="K189" s="7">
        <v>45410.998611111114</v>
      </c>
      <c r="L189" s="4">
        <v>1.2508300000000001</v>
      </c>
      <c r="M189" s="4">
        <v>1.2931699999999999</v>
      </c>
      <c r="N189" s="4">
        <v>10602.41633</v>
      </c>
      <c r="O189" s="4"/>
      <c r="P189" s="4"/>
      <c r="Q189" s="8"/>
      <c r="R189" s="3">
        <v>45497</v>
      </c>
      <c r="S189" s="4">
        <v>5427.13</v>
      </c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</row>
    <row r="190" spans="1:34" ht="15" thickBot="1">
      <c r="A190" s="3">
        <v>45495</v>
      </c>
      <c r="B190" s="4">
        <v>18407.07</v>
      </c>
      <c r="C190" s="3">
        <v>45411</v>
      </c>
      <c r="D190" s="4">
        <v>1.0715300000000001</v>
      </c>
      <c r="E190" s="4">
        <v>1.08894</v>
      </c>
      <c r="F190" s="4">
        <v>20044.194810000001</v>
      </c>
      <c r="G190" s="1"/>
      <c r="H190" s="8"/>
      <c r="I190" s="3">
        <v>45496</v>
      </c>
      <c r="J190" s="4">
        <v>8167.37</v>
      </c>
      <c r="K190" s="7">
        <v>45411.998611111114</v>
      </c>
      <c r="L190" s="4">
        <v>1.25586</v>
      </c>
      <c r="M190" s="4">
        <v>1.29003</v>
      </c>
      <c r="N190" s="4">
        <v>10536.152319999999</v>
      </c>
      <c r="O190" s="4"/>
      <c r="P190" s="4"/>
      <c r="Q190" s="8"/>
      <c r="R190" s="3">
        <v>45498</v>
      </c>
      <c r="S190" s="4">
        <v>5399.22</v>
      </c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</row>
    <row r="191" spans="1:34" ht="15" thickBot="1">
      <c r="A191" s="3">
        <v>45496</v>
      </c>
      <c r="B191" s="4">
        <v>18557.7</v>
      </c>
      <c r="C191" s="3">
        <v>45412</v>
      </c>
      <c r="D191" s="4">
        <v>1.0666199999999999</v>
      </c>
      <c r="E191" s="4">
        <v>1.08491</v>
      </c>
      <c r="F191" s="4">
        <v>20133.434310000001</v>
      </c>
      <c r="G191" s="1"/>
      <c r="H191" s="8"/>
      <c r="I191" s="3">
        <v>45497</v>
      </c>
      <c r="J191" s="4">
        <v>8153.69</v>
      </c>
      <c r="K191" s="7">
        <v>45412.998611111114</v>
      </c>
      <c r="L191" s="4">
        <v>1.24892</v>
      </c>
      <c r="M191" s="4">
        <v>1.28989</v>
      </c>
      <c r="N191" s="4">
        <v>10517.36319</v>
      </c>
      <c r="O191" s="4"/>
      <c r="P191" s="4"/>
      <c r="Q191" s="8"/>
      <c r="R191" s="3">
        <v>45499</v>
      </c>
      <c r="S191" s="4">
        <v>5459.1</v>
      </c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</row>
    <row r="192" spans="1:34" ht="15" thickBot="1">
      <c r="A192" s="3">
        <v>45497</v>
      </c>
      <c r="B192" s="4">
        <v>18387.46</v>
      </c>
      <c r="C192" s="3">
        <v>45413</v>
      </c>
      <c r="D192" s="4">
        <v>1.0717399999999999</v>
      </c>
      <c r="E192" s="4">
        <v>1.08389</v>
      </c>
      <c r="F192" s="4">
        <v>19929.98402</v>
      </c>
      <c r="G192" s="1"/>
      <c r="H192" s="8"/>
      <c r="I192" s="3">
        <v>45498</v>
      </c>
      <c r="J192" s="4">
        <v>8186.35</v>
      </c>
      <c r="K192" s="7">
        <v>45413.998611111114</v>
      </c>
      <c r="L192" s="4">
        <v>1.2538</v>
      </c>
      <c r="M192" s="4">
        <v>1.2854000000000001</v>
      </c>
      <c r="N192" s="4">
        <v>10522.73429</v>
      </c>
      <c r="O192" s="4"/>
      <c r="P192" s="4"/>
      <c r="Q192" s="8"/>
      <c r="R192" s="3">
        <v>45502</v>
      </c>
      <c r="S192" s="4">
        <v>5463.54</v>
      </c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</row>
    <row r="193" spans="1:34" ht="15" thickBot="1">
      <c r="A193" s="3">
        <v>45498</v>
      </c>
      <c r="B193" s="4">
        <v>18298.72</v>
      </c>
      <c r="C193" s="3">
        <v>45414</v>
      </c>
      <c r="D193" s="4">
        <v>1.0729599999999999</v>
      </c>
      <c r="E193" s="4">
        <v>1.0850900000000001</v>
      </c>
      <c r="F193" s="4">
        <v>19855.75808</v>
      </c>
      <c r="G193" s="1"/>
      <c r="H193" s="8"/>
      <c r="I193" s="3">
        <v>45499</v>
      </c>
      <c r="J193" s="4">
        <v>8285.7099999999991</v>
      </c>
      <c r="K193" s="7">
        <v>45414.998611111114</v>
      </c>
      <c r="L193" s="4">
        <v>1.254</v>
      </c>
      <c r="M193" s="4">
        <v>1.2867</v>
      </c>
      <c r="N193" s="4">
        <v>10661.22306</v>
      </c>
      <c r="O193" s="4"/>
      <c r="P193" s="4"/>
      <c r="Q193" s="8"/>
      <c r="R193" s="3">
        <v>45503</v>
      </c>
      <c r="S193" s="4">
        <v>5436.44</v>
      </c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</row>
    <row r="194" spans="1:34" ht="15" thickBot="1">
      <c r="A194" s="3">
        <v>45499</v>
      </c>
      <c r="B194" s="4">
        <v>18417.55</v>
      </c>
      <c r="C194" s="3">
        <v>45415</v>
      </c>
      <c r="D194" s="4">
        <v>1.0771999999999999</v>
      </c>
      <c r="E194" s="4">
        <v>1.0871</v>
      </c>
      <c r="F194" s="4">
        <v>20021.71861</v>
      </c>
      <c r="G194" s="1"/>
      <c r="H194" s="8"/>
      <c r="I194" s="3">
        <v>45502</v>
      </c>
      <c r="J194" s="4">
        <v>8292.35</v>
      </c>
      <c r="K194" s="7">
        <v>45415.998611111114</v>
      </c>
      <c r="L194" s="4">
        <v>1.2547999999999999</v>
      </c>
      <c r="M194" s="4">
        <v>1.28589</v>
      </c>
      <c r="N194" s="4">
        <v>10663.049940000001</v>
      </c>
      <c r="O194" s="4"/>
      <c r="P194" s="4"/>
      <c r="Q194" s="8"/>
      <c r="R194" s="3">
        <v>45504</v>
      </c>
      <c r="S194" s="4">
        <v>5522.3</v>
      </c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</row>
    <row r="195" spans="1:34" ht="15" thickBot="1">
      <c r="A195" s="3">
        <v>45502</v>
      </c>
      <c r="B195" s="4">
        <v>18320.669999999998</v>
      </c>
      <c r="C195" s="3">
        <v>45416</v>
      </c>
      <c r="D195" s="4">
        <v>1.0770999999999999</v>
      </c>
      <c r="E195" s="4">
        <v>1.08188</v>
      </c>
      <c r="F195" s="4">
        <v>19820.766459999999</v>
      </c>
      <c r="G195" s="1"/>
      <c r="H195" s="8"/>
      <c r="I195" s="3">
        <v>45503</v>
      </c>
      <c r="J195" s="4">
        <v>8274.41</v>
      </c>
      <c r="K195" s="7">
        <v>45416.998611111114</v>
      </c>
      <c r="L195" s="4">
        <v>1.2546999999999999</v>
      </c>
      <c r="M195" s="4">
        <v>1.2836000000000001</v>
      </c>
      <c r="N195" s="4">
        <v>10621.03268</v>
      </c>
      <c r="O195" s="4"/>
      <c r="P195" s="4"/>
      <c r="Q195" s="8"/>
      <c r="R195" s="3">
        <v>45505</v>
      </c>
      <c r="S195" s="4">
        <v>5446.68</v>
      </c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</row>
    <row r="196" spans="1:34" ht="15" thickBot="1">
      <c r="A196" s="3">
        <v>45503</v>
      </c>
      <c r="B196" s="4">
        <v>18411.18</v>
      </c>
      <c r="C196" s="3">
        <v>45417</v>
      </c>
      <c r="D196" s="4">
        <v>1.07575</v>
      </c>
      <c r="E196" s="4">
        <v>1.0815999999999999</v>
      </c>
      <c r="F196" s="4">
        <v>19913.532289999999</v>
      </c>
      <c r="G196" s="1"/>
      <c r="H196" s="8"/>
      <c r="I196" s="3">
        <v>45504</v>
      </c>
      <c r="J196" s="4">
        <v>8367.98</v>
      </c>
      <c r="K196" s="7">
        <v>45417.998611111114</v>
      </c>
      <c r="L196" s="4">
        <v>1.2540100000000001</v>
      </c>
      <c r="M196" s="4">
        <v>1.2851999999999999</v>
      </c>
      <c r="N196" s="4">
        <v>10754.527899999999</v>
      </c>
      <c r="O196" s="4"/>
      <c r="P196" s="4"/>
      <c r="Q196" s="8"/>
      <c r="R196" s="3">
        <v>45506</v>
      </c>
      <c r="S196" s="4">
        <v>5346.56</v>
      </c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</row>
    <row r="197" spans="1:34" ht="15" thickBot="1">
      <c r="A197" s="3">
        <v>45504</v>
      </c>
      <c r="B197" s="4">
        <v>18508.650000000001</v>
      </c>
      <c r="C197" s="3">
        <v>45418</v>
      </c>
      <c r="D197" s="4">
        <v>1.0767</v>
      </c>
      <c r="E197" s="4">
        <v>1.0823</v>
      </c>
      <c r="F197" s="4">
        <v>20031.911899999999</v>
      </c>
      <c r="G197" s="1"/>
      <c r="H197" s="8"/>
      <c r="I197" s="3">
        <v>45505</v>
      </c>
      <c r="J197" s="4">
        <v>8283.36</v>
      </c>
      <c r="K197" s="7">
        <v>45418.998611111114</v>
      </c>
      <c r="L197" s="4">
        <v>1.2559199999999999</v>
      </c>
      <c r="M197" s="4">
        <v>1.27281</v>
      </c>
      <c r="N197" s="4">
        <v>10543.14344</v>
      </c>
      <c r="O197" s="4"/>
      <c r="P197" s="4"/>
      <c r="Q197" s="8"/>
      <c r="R197" s="3">
        <v>45509</v>
      </c>
      <c r="S197" s="4">
        <v>5186.33</v>
      </c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</row>
    <row r="198" spans="1:34" ht="15" thickBot="1">
      <c r="A198" s="3">
        <v>45505</v>
      </c>
      <c r="B198" s="4">
        <v>18083.05</v>
      </c>
      <c r="C198" s="3">
        <v>45419</v>
      </c>
      <c r="D198" s="4">
        <v>1.075</v>
      </c>
      <c r="E198" s="4">
        <v>1.0787</v>
      </c>
      <c r="F198" s="4">
        <v>19506.186040000001</v>
      </c>
      <c r="G198" s="1"/>
      <c r="H198" s="8"/>
      <c r="I198" s="3">
        <v>45506</v>
      </c>
      <c r="J198" s="4">
        <v>8174.71</v>
      </c>
      <c r="K198" s="7">
        <v>45419.998611111114</v>
      </c>
      <c r="L198" s="4">
        <v>1.2500500000000001</v>
      </c>
      <c r="M198" s="4">
        <v>1.2805</v>
      </c>
      <c r="N198" s="4">
        <v>10467.71616</v>
      </c>
      <c r="O198" s="4"/>
      <c r="P198" s="4"/>
      <c r="Q198" s="8"/>
      <c r="R198" s="3">
        <v>45510</v>
      </c>
      <c r="S198" s="4">
        <v>5240.03</v>
      </c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</row>
    <row r="199" spans="1:34" ht="15" thickBot="1">
      <c r="A199" s="3">
        <v>45506</v>
      </c>
      <c r="B199" s="4">
        <v>17661.22</v>
      </c>
      <c r="C199" s="3">
        <v>45420</v>
      </c>
      <c r="D199" s="4">
        <v>1.07463</v>
      </c>
      <c r="E199" s="4">
        <v>1.0919000000000001</v>
      </c>
      <c r="F199" s="4">
        <v>19284.286120000001</v>
      </c>
      <c r="G199" s="1"/>
      <c r="H199" s="8"/>
      <c r="I199" s="3">
        <v>45509</v>
      </c>
      <c r="J199" s="4">
        <v>8008.23</v>
      </c>
      <c r="K199" s="7">
        <v>45420.998611111114</v>
      </c>
      <c r="L199" s="4">
        <v>1.2492300000000001</v>
      </c>
      <c r="M199" s="4">
        <v>1.27877</v>
      </c>
      <c r="N199" s="4">
        <v>10240.684279999999</v>
      </c>
      <c r="O199" s="4"/>
      <c r="P199" s="4"/>
      <c r="Q199" s="8"/>
      <c r="R199" s="3">
        <v>45511</v>
      </c>
      <c r="S199" s="4">
        <v>5199.5</v>
      </c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</row>
    <row r="200" spans="1:34" ht="15" thickBot="1">
      <c r="A200" s="3">
        <v>45509</v>
      </c>
      <c r="B200" s="4">
        <v>17339</v>
      </c>
      <c r="C200" s="3">
        <v>45421</v>
      </c>
      <c r="D200" s="4">
        <v>1.0780000000000001</v>
      </c>
      <c r="E200" s="4">
        <v>1.0950599999999999</v>
      </c>
      <c r="F200" s="4">
        <v>18987.245340000001</v>
      </c>
      <c r="G200" s="1"/>
      <c r="H200" s="8"/>
      <c r="I200" s="3">
        <v>45510</v>
      </c>
      <c r="J200" s="4">
        <v>8026.69</v>
      </c>
      <c r="K200" s="7">
        <v>45421.998611111114</v>
      </c>
      <c r="L200" s="4">
        <v>1.2524599999999999</v>
      </c>
      <c r="M200" s="4">
        <v>1.2683</v>
      </c>
      <c r="N200" s="4">
        <v>10180.25093</v>
      </c>
      <c r="O200" s="4"/>
      <c r="P200" s="4"/>
      <c r="Q200" s="8"/>
      <c r="R200" s="3">
        <v>45512</v>
      </c>
      <c r="S200" s="4">
        <v>5319.31</v>
      </c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</row>
    <row r="201" spans="1:34" ht="15" thickBot="1">
      <c r="A201" s="3">
        <v>45510</v>
      </c>
      <c r="B201" s="4">
        <v>17354.32</v>
      </c>
      <c r="C201" s="3">
        <v>45422</v>
      </c>
      <c r="D201" s="4">
        <v>1.0787</v>
      </c>
      <c r="E201" s="4">
        <v>1.0925199999999999</v>
      </c>
      <c r="F201" s="4">
        <v>18959.94169</v>
      </c>
      <c r="G201" s="1"/>
      <c r="H201" s="8"/>
      <c r="I201" s="3">
        <v>45511</v>
      </c>
      <c r="J201" s="4">
        <v>8166.88</v>
      </c>
      <c r="K201" s="7">
        <v>45422.998611111114</v>
      </c>
      <c r="L201" s="4">
        <v>1.2523</v>
      </c>
      <c r="M201" s="4">
        <v>1.2678199999999999</v>
      </c>
      <c r="N201" s="4">
        <v>10354.1338</v>
      </c>
      <c r="O201" s="4"/>
      <c r="P201" s="4"/>
      <c r="Q201" s="8"/>
      <c r="R201" s="3">
        <v>45513</v>
      </c>
      <c r="S201" s="4">
        <v>5344.16</v>
      </c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</row>
    <row r="202" spans="1:34" ht="15" thickBot="1">
      <c r="A202" s="3">
        <v>45511</v>
      </c>
      <c r="B202" s="4">
        <v>17615.150000000001</v>
      </c>
      <c r="C202" s="3">
        <v>45423</v>
      </c>
      <c r="D202" s="4">
        <v>1.0786</v>
      </c>
      <c r="E202" s="4">
        <v>1.0927500000000001</v>
      </c>
      <c r="F202" s="4">
        <v>19248.955160000001</v>
      </c>
      <c r="G202" s="1"/>
      <c r="H202" s="8"/>
      <c r="I202" s="3">
        <v>45512</v>
      </c>
      <c r="J202" s="4">
        <v>8144.97</v>
      </c>
      <c r="K202" s="7">
        <v>45423.998611111114</v>
      </c>
      <c r="L202" s="4">
        <v>1.2524</v>
      </c>
      <c r="M202" s="4">
        <v>1.2746599999999999</v>
      </c>
      <c r="N202" s="4">
        <v>10382.06746</v>
      </c>
      <c r="O202" s="4"/>
      <c r="P202" s="4"/>
      <c r="Q202" s="8"/>
      <c r="R202" s="3">
        <v>45516</v>
      </c>
      <c r="S202" s="4">
        <v>5344.39</v>
      </c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</row>
    <row r="203" spans="1:34" ht="15" thickBot="1">
      <c r="A203" s="3">
        <v>45512</v>
      </c>
      <c r="B203" s="4">
        <v>17680.400000000001</v>
      </c>
      <c r="C203" s="3">
        <v>45424</v>
      </c>
      <c r="D203" s="4">
        <v>1.0769899999999999</v>
      </c>
      <c r="E203" s="4">
        <v>1.09152</v>
      </c>
      <c r="F203" s="4">
        <v>19298.51021</v>
      </c>
      <c r="G203" s="1"/>
      <c r="H203" s="8"/>
      <c r="I203" s="3">
        <v>45513</v>
      </c>
      <c r="J203" s="4">
        <v>8168.1</v>
      </c>
      <c r="K203" s="7">
        <v>45424.998611111114</v>
      </c>
      <c r="L203" s="4">
        <v>1.2522</v>
      </c>
      <c r="M203" s="4">
        <v>1.2730999999999999</v>
      </c>
      <c r="N203" s="4">
        <v>10398.80811</v>
      </c>
      <c r="O203" s="4"/>
      <c r="P203" s="4"/>
      <c r="Q203" s="8"/>
      <c r="R203" s="3">
        <v>45517</v>
      </c>
      <c r="S203" s="4">
        <v>5434.43</v>
      </c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</row>
    <row r="204" spans="1:34" ht="15" thickBot="1">
      <c r="A204" s="3">
        <v>45513</v>
      </c>
      <c r="B204" s="4">
        <v>17722.88</v>
      </c>
      <c r="C204" s="3">
        <v>45425</v>
      </c>
      <c r="D204" s="4">
        <v>1.0792999999999999</v>
      </c>
      <c r="E204" s="4">
        <v>1.0925</v>
      </c>
      <c r="F204" s="4">
        <v>19362.2464</v>
      </c>
      <c r="G204" s="1"/>
      <c r="H204" s="8"/>
      <c r="I204" s="3">
        <v>45516</v>
      </c>
      <c r="J204" s="4">
        <v>8210.25</v>
      </c>
      <c r="K204" s="7">
        <v>45425.998611111114</v>
      </c>
      <c r="L204" s="4">
        <v>1.25606</v>
      </c>
      <c r="M204" s="4">
        <v>1.27685</v>
      </c>
      <c r="N204" s="4">
        <v>10483.25771</v>
      </c>
      <c r="O204" s="4"/>
      <c r="P204" s="4"/>
      <c r="Q204" s="8"/>
      <c r="R204" s="3">
        <v>45518</v>
      </c>
      <c r="S204" s="4">
        <v>5455.21</v>
      </c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</row>
    <row r="205" spans="1:34" ht="15" thickBot="1">
      <c r="A205" s="3">
        <v>45516</v>
      </c>
      <c r="B205" s="4">
        <v>17726.47</v>
      </c>
      <c r="C205" s="3">
        <v>45426</v>
      </c>
      <c r="D205" s="4">
        <v>1.08141</v>
      </c>
      <c r="E205" s="4">
        <v>1.09352</v>
      </c>
      <c r="F205" s="4">
        <v>19384.249469999999</v>
      </c>
      <c r="G205" s="1"/>
      <c r="H205" s="8"/>
      <c r="I205" s="3">
        <v>45517</v>
      </c>
      <c r="J205" s="4">
        <v>8235.23</v>
      </c>
      <c r="K205" s="7">
        <v>45426.998611111114</v>
      </c>
      <c r="L205" s="4">
        <v>1.25844</v>
      </c>
      <c r="M205" s="4">
        <v>1.2865500000000001</v>
      </c>
      <c r="N205" s="4">
        <v>10595.035159999999</v>
      </c>
      <c r="O205" s="4"/>
      <c r="P205" s="4"/>
      <c r="Q205" s="8"/>
      <c r="R205" s="3">
        <v>45519</v>
      </c>
      <c r="S205" s="4">
        <v>5543.22</v>
      </c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</row>
    <row r="206" spans="1:34" ht="15" thickBot="1">
      <c r="A206" s="3">
        <v>45517</v>
      </c>
      <c r="B206" s="4">
        <v>17812.05</v>
      </c>
      <c r="C206" s="3">
        <v>45427</v>
      </c>
      <c r="D206" s="4">
        <v>1.08891</v>
      </c>
      <c r="E206" s="4">
        <v>1.0995600000000001</v>
      </c>
      <c r="F206" s="4">
        <v>19585.417700000002</v>
      </c>
      <c r="G206" s="1"/>
      <c r="H206" s="8"/>
      <c r="I206" s="3">
        <v>45518</v>
      </c>
      <c r="J206" s="4">
        <v>8281.0499999999993</v>
      </c>
      <c r="K206" s="7">
        <v>45427.998611111114</v>
      </c>
      <c r="L206" s="4">
        <v>1.26885</v>
      </c>
      <c r="M206" s="4">
        <v>1.2825</v>
      </c>
      <c r="N206" s="4">
        <v>10620.44663</v>
      </c>
      <c r="O206" s="4"/>
      <c r="P206" s="4"/>
      <c r="Q206" s="8"/>
      <c r="R206" s="3">
        <v>45520</v>
      </c>
      <c r="S206" s="4">
        <v>5554.25</v>
      </c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</row>
    <row r="207" spans="1:34" ht="15" thickBot="1">
      <c r="A207" s="3">
        <v>45518</v>
      </c>
      <c r="B207" s="4">
        <v>17885.599999999999</v>
      </c>
      <c r="C207" s="3">
        <v>45428</v>
      </c>
      <c r="D207" s="4">
        <v>1.08674</v>
      </c>
      <c r="E207" s="4">
        <v>1.10118</v>
      </c>
      <c r="F207" s="4">
        <v>19695.265009999999</v>
      </c>
      <c r="G207" s="1"/>
      <c r="H207" s="8"/>
      <c r="I207" s="3">
        <v>45519</v>
      </c>
      <c r="J207" s="4">
        <v>8347.35</v>
      </c>
      <c r="K207" s="7">
        <v>45428.998611111114</v>
      </c>
      <c r="L207" s="4">
        <v>1.2670600000000001</v>
      </c>
      <c r="M207" s="4">
        <v>1.28582</v>
      </c>
      <c r="N207" s="4">
        <v>10733.18958</v>
      </c>
      <c r="O207" s="4"/>
      <c r="P207" s="4"/>
      <c r="Q207" s="8"/>
      <c r="R207" s="3">
        <v>45523</v>
      </c>
      <c r="S207" s="4">
        <v>5608.25</v>
      </c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</row>
    <row r="208" spans="1:34" ht="15" thickBot="1">
      <c r="A208" s="3">
        <v>45519</v>
      </c>
      <c r="B208" s="4">
        <v>18183.240000000002</v>
      </c>
      <c r="C208" s="3">
        <v>45429</v>
      </c>
      <c r="D208" s="4">
        <v>1.0893999999999999</v>
      </c>
      <c r="E208" s="4">
        <v>1.0972200000000001</v>
      </c>
      <c r="F208" s="4">
        <v>19951.014589999999</v>
      </c>
      <c r="G208" s="1"/>
      <c r="H208" s="8"/>
      <c r="I208" s="3">
        <v>45520</v>
      </c>
      <c r="J208" s="4">
        <v>8311.41</v>
      </c>
      <c r="K208" s="7">
        <v>45429.998611111114</v>
      </c>
      <c r="L208" s="4">
        <v>1.2704</v>
      </c>
      <c r="M208" s="4">
        <v>1.2952999999999999</v>
      </c>
      <c r="N208" s="4">
        <v>10765.76937</v>
      </c>
      <c r="O208" s="4"/>
      <c r="P208" s="4"/>
      <c r="Q208" s="8"/>
      <c r="R208" s="3">
        <v>45524</v>
      </c>
      <c r="S208" s="4">
        <v>5597.12</v>
      </c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</row>
    <row r="209" spans="1:34" ht="15" thickBot="1">
      <c r="A209" s="3">
        <v>45520</v>
      </c>
      <c r="B209" s="4">
        <v>18322.400000000001</v>
      </c>
      <c r="C209" s="3">
        <v>45430</v>
      </c>
      <c r="D209" s="4">
        <v>1.0889</v>
      </c>
      <c r="E209" s="4">
        <v>1.103</v>
      </c>
      <c r="F209" s="4">
        <v>20209.607199999999</v>
      </c>
      <c r="G209" s="1"/>
      <c r="H209" s="8"/>
      <c r="I209" s="3">
        <v>45523</v>
      </c>
      <c r="J209" s="4">
        <v>8356.94</v>
      </c>
      <c r="K209" s="7">
        <v>45430.998611111114</v>
      </c>
      <c r="L209" s="4">
        <v>1.2706999999999999</v>
      </c>
      <c r="M209" s="4">
        <v>1.2988900000000001</v>
      </c>
      <c r="N209" s="4">
        <v>10854.745800000001</v>
      </c>
      <c r="O209" s="4"/>
      <c r="P209" s="4"/>
      <c r="Q209" s="8"/>
      <c r="R209" s="3">
        <v>45525</v>
      </c>
      <c r="S209" s="4">
        <v>5620.85</v>
      </c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</row>
    <row r="210" spans="1:34" ht="15" thickBot="1">
      <c r="A210" s="3">
        <v>45523</v>
      </c>
      <c r="B210" s="4">
        <v>18421.689999999999</v>
      </c>
      <c r="C210" s="3">
        <v>45431</v>
      </c>
      <c r="D210" s="4">
        <v>1.0872999999999999</v>
      </c>
      <c r="E210" s="4">
        <v>1.10856</v>
      </c>
      <c r="F210" s="4">
        <v>20421.54867</v>
      </c>
      <c r="G210" s="1"/>
      <c r="H210" s="8"/>
      <c r="I210" s="3">
        <v>45524</v>
      </c>
      <c r="J210" s="4">
        <v>8273.32</v>
      </c>
      <c r="K210" s="7">
        <v>45431.998611111114</v>
      </c>
      <c r="L210" s="4">
        <v>1.2705</v>
      </c>
      <c r="M210" s="4">
        <v>1.3033999999999999</v>
      </c>
      <c r="N210" s="4">
        <v>10783.44529</v>
      </c>
      <c r="O210" s="4"/>
      <c r="P210" s="4"/>
      <c r="Q210" s="8"/>
      <c r="R210" s="3">
        <v>45526</v>
      </c>
      <c r="S210" s="4">
        <v>5570.64</v>
      </c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</row>
    <row r="211" spans="1:34" ht="15" thickBot="1">
      <c r="A211" s="3">
        <v>45524</v>
      </c>
      <c r="B211" s="4">
        <v>18357.52</v>
      </c>
      <c r="C211" s="3">
        <v>45432</v>
      </c>
      <c r="D211" s="4">
        <v>1.0860000000000001</v>
      </c>
      <c r="E211" s="4">
        <v>1.11273</v>
      </c>
      <c r="F211" s="4">
        <v>20426.963230000001</v>
      </c>
      <c r="G211" s="1"/>
      <c r="H211" s="8"/>
      <c r="I211" s="3">
        <v>45525</v>
      </c>
      <c r="J211" s="4">
        <v>8283.43</v>
      </c>
      <c r="K211" s="7">
        <v>45432.998611111114</v>
      </c>
      <c r="L211" s="4">
        <v>1.27095</v>
      </c>
      <c r="M211" s="4">
        <v>1.30918</v>
      </c>
      <c r="N211" s="4">
        <v>10844.500889999999</v>
      </c>
      <c r="O211" s="4"/>
      <c r="P211" s="4"/>
      <c r="Q211" s="8"/>
      <c r="R211" s="3">
        <v>45527</v>
      </c>
      <c r="S211" s="4">
        <v>5634.61</v>
      </c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</row>
    <row r="212" spans="1:34" ht="15" thickBot="1">
      <c r="A212" s="3">
        <v>45525</v>
      </c>
      <c r="B212" s="4">
        <v>18448.95</v>
      </c>
      <c r="C212" s="3">
        <v>45433</v>
      </c>
      <c r="D212" s="4">
        <v>1.0854600000000001</v>
      </c>
      <c r="E212" s="4">
        <v>1.11548</v>
      </c>
      <c r="F212" s="4">
        <v>20579.43475</v>
      </c>
      <c r="G212" s="1"/>
      <c r="H212" s="8"/>
      <c r="I212" s="3">
        <v>45526</v>
      </c>
      <c r="J212" s="4">
        <v>8288</v>
      </c>
      <c r="K212" s="7">
        <v>45433.998611111114</v>
      </c>
      <c r="L212" s="4">
        <v>1.2710300000000001</v>
      </c>
      <c r="M212" s="4">
        <v>1.3096099999999999</v>
      </c>
      <c r="N212" s="4">
        <v>10854.04768</v>
      </c>
      <c r="O212" s="4"/>
      <c r="P212" s="4"/>
      <c r="Q212" s="8"/>
      <c r="R212" s="3">
        <v>45530</v>
      </c>
      <c r="S212" s="4">
        <v>5616.84</v>
      </c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</row>
    <row r="213" spans="1:34" ht="15" thickBot="1">
      <c r="A213" s="3">
        <v>45526</v>
      </c>
      <c r="B213" s="4">
        <v>18493.39</v>
      </c>
      <c r="C213" s="3">
        <v>45434</v>
      </c>
      <c r="D213" s="4">
        <v>1.08247</v>
      </c>
      <c r="E213" s="4">
        <v>1.1116299999999999</v>
      </c>
      <c r="F213" s="4">
        <v>20557.807130000001</v>
      </c>
      <c r="G213" s="1"/>
      <c r="H213" s="8"/>
      <c r="I213" s="3">
        <v>45527</v>
      </c>
      <c r="J213" s="4">
        <v>8327.7800000000007</v>
      </c>
      <c r="K213" s="7">
        <v>45434.998611111114</v>
      </c>
      <c r="L213" s="4">
        <v>1.27197</v>
      </c>
      <c r="M213" s="4">
        <v>1.3210999999999999</v>
      </c>
      <c r="N213" s="4">
        <v>11001.83016</v>
      </c>
      <c r="O213" s="4"/>
      <c r="P213" s="4"/>
      <c r="Q213" s="8"/>
      <c r="R213" s="3">
        <v>45531</v>
      </c>
      <c r="S213" s="4">
        <v>5625.8</v>
      </c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</row>
    <row r="214" spans="1:34" ht="15" thickBot="1">
      <c r="A214" s="3">
        <v>45527</v>
      </c>
      <c r="B214" s="4">
        <v>18633.099999999999</v>
      </c>
      <c r="C214" s="3">
        <v>45435</v>
      </c>
      <c r="D214" s="4">
        <v>1.0812299999999999</v>
      </c>
      <c r="E214" s="4">
        <v>1.1207</v>
      </c>
      <c r="F214" s="4">
        <v>20882.115170000001</v>
      </c>
      <c r="G214" s="1"/>
      <c r="H214" s="8"/>
      <c r="I214" s="3">
        <v>45531</v>
      </c>
      <c r="J214" s="4">
        <v>8345.4599999999991</v>
      </c>
      <c r="K214" s="7">
        <v>45435.998611111114</v>
      </c>
      <c r="L214" s="4">
        <v>1.2693300000000001</v>
      </c>
      <c r="M214" s="4">
        <v>1.3255999999999999</v>
      </c>
      <c r="N214" s="4">
        <v>11062.74178</v>
      </c>
      <c r="O214" s="4"/>
      <c r="P214" s="4"/>
      <c r="Q214" s="8"/>
      <c r="R214" s="3">
        <v>45532</v>
      </c>
      <c r="S214" s="4">
        <v>5592.18</v>
      </c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</row>
    <row r="215" spans="1:34" ht="15" thickBot="1">
      <c r="A215" s="3">
        <v>45530</v>
      </c>
      <c r="B215" s="4">
        <v>18617.02</v>
      </c>
      <c r="C215" s="3">
        <v>45436</v>
      </c>
      <c r="D215" s="4">
        <v>1.0851999999999999</v>
      </c>
      <c r="E215" s="4">
        <v>1.1164400000000001</v>
      </c>
      <c r="F215" s="4">
        <v>20784.785810000001</v>
      </c>
      <c r="G215" s="1"/>
      <c r="H215" s="8"/>
      <c r="I215" s="3">
        <v>45532</v>
      </c>
      <c r="J215" s="4">
        <v>8343.85</v>
      </c>
      <c r="K215" s="7">
        <v>45436.998611111114</v>
      </c>
      <c r="L215" s="4">
        <v>1.274</v>
      </c>
      <c r="M215" s="4">
        <v>1.3192600000000001</v>
      </c>
      <c r="N215" s="4">
        <v>11007.707549999999</v>
      </c>
      <c r="O215" s="4"/>
      <c r="P215" s="4"/>
      <c r="Q215" s="8"/>
      <c r="R215" s="3">
        <v>45533</v>
      </c>
      <c r="S215" s="4">
        <v>5591.96</v>
      </c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</row>
    <row r="216" spans="1:34" ht="15" thickBot="1">
      <c r="A216" s="3">
        <v>45531</v>
      </c>
      <c r="B216" s="4">
        <v>18681.810000000001</v>
      </c>
      <c r="C216" s="3">
        <v>45437</v>
      </c>
      <c r="D216" s="4">
        <v>1.0847</v>
      </c>
      <c r="E216" s="4">
        <v>1.11771</v>
      </c>
      <c r="F216" s="4">
        <v>20880.845860000001</v>
      </c>
      <c r="G216" s="1"/>
      <c r="H216" s="8"/>
      <c r="I216" s="3">
        <v>45533</v>
      </c>
      <c r="J216" s="4">
        <v>8379.64</v>
      </c>
      <c r="K216" s="7">
        <v>45437.998611111114</v>
      </c>
      <c r="L216" s="4">
        <v>1.2739</v>
      </c>
      <c r="M216" s="4">
        <v>1.31646</v>
      </c>
      <c r="N216" s="4">
        <v>11031.460870000001</v>
      </c>
      <c r="O216" s="4"/>
      <c r="P216" s="4"/>
      <c r="Q216" s="8"/>
      <c r="R216" s="3">
        <v>45534</v>
      </c>
      <c r="S216" s="4">
        <v>5648.4</v>
      </c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</row>
    <row r="217" spans="1:34" ht="15" thickBot="1">
      <c r="A217" s="3">
        <v>45532</v>
      </c>
      <c r="B217" s="4">
        <v>18782.29</v>
      </c>
      <c r="C217" s="3">
        <v>45438</v>
      </c>
      <c r="D217" s="4">
        <v>1.0847100000000001</v>
      </c>
      <c r="E217" s="4">
        <v>1.1124400000000001</v>
      </c>
      <c r="F217" s="4">
        <v>20894.170689999999</v>
      </c>
      <c r="G217" s="1"/>
      <c r="H217" s="8"/>
      <c r="I217" s="3">
        <v>45534</v>
      </c>
      <c r="J217" s="4">
        <v>8376.6299999999992</v>
      </c>
      <c r="K217" s="7">
        <v>45438.998611111114</v>
      </c>
      <c r="L217" s="4">
        <v>1.2734000000000001</v>
      </c>
      <c r="M217" s="4">
        <v>1.3129</v>
      </c>
      <c r="N217" s="4">
        <v>10997.677530000001</v>
      </c>
      <c r="O217" s="4"/>
      <c r="P217" s="4"/>
      <c r="Q217" s="8"/>
      <c r="R217" s="3">
        <v>45538</v>
      </c>
      <c r="S217" s="4">
        <v>5528.93</v>
      </c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</row>
    <row r="218" spans="1:34" ht="15" thickBot="1">
      <c r="A218" s="3">
        <v>45533</v>
      </c>
      <c r="B218" s="4">
        <v>18912.57</v>
      </c>
      <c r="C218" s="3">
        <v>45439</v>
      </c>
      <c r="D218" s="4">
        <v>1.08613</v>
      </c>
      <c r="E218" s="4">
        <v>1.1080000000000001</v>
      </c>
      <c r="F218" s="4">
        <v>20955.127560000001</v>
      </c>
      <c r="G218" s="1"/>
      <c r="H218" s="8"/>
      <c r="I218" s="3">
        <v>45537</v>
      </c>
      <c r="J218" s="4">
        <v>8363.84</v>
      </c>
      <c r="K218" s="7">
        <v>45439.998611111114</v>
      </c>
      <c r="L218" s="4">
        <v>1.2770699999999999</v>
      </c>
      <c r="M218" s="4">
        <v>1.3140700000000001</v>
      </c>
      <c r="N218" s="4">
        <v>10990.67123</v>
      </c>
      <c r="O218" s="4"/>
      <c r="P218" s="4"/>
      <c r="Q218" s="8"/>
      <c r="R218" s="3">
        <v>45539</v>
      </c>
      <c r="S218" s="4">
        <v>5520.07</v>
      </c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</row>
    <row r="219" spans="1:34" ht="15" thickBot="1">
      <c r="A219" s="3">
        <v>45534</v>
      </c>
      <c r="B219" s="4">
        <v>18906.919999999998</v>
      </c>
      <c r="C219" s="3">
        <v>45440</v>
      </c>
      <c r="D219" s="4">
        <v>1.0851999999999999</v>
      </c>
      <c r="E219" s="4">
        <v>1.1060000000000001</v>
      </c>
      <c r="F219" s="4">
        <v>20911.053520000001</v>
      </c>
      <c r="G219" s="1"/>
      <c r="H219" s="8"/>
      <c r="I219" s="3">
        <v>45538</v>
      </c>
      <c r="J219" s="4">
        <v>8298.4599999999991</v>
      </c>
      <c r="K219" s="7">
        <v>45440.998611111114</v>
      </c>
      <c r="L219" s="4">
        <v>1.2757000000000001</v>
      </c>
      <c r="M219" s="4">
        <v>1.3112600000000001</v>
      </c>
      <c r="N219" s="4">
        <v>10881.43866</v>
      </c>
      <c r="O219" s="4"/>
      <c r="P219" s="4"/>
      <c r="Q219" s="8"/>
      <c r="R219" s="3">
        <v>45540</v>
      </c>
      <c r="S219" s="4">
        <v>5503.41</v>
      </c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</row>
    <row r="220" spans="1:34" ht="15" thickBot="1">
      <c r="A220" s="3">
        <v>45537</v>
      </c>
      <c r="B220" s="4">
        <v>18930.849999999999</v>
      </c>
      <c r="C220" s="3">
        <v>45441</v>
      </c>
      <c r="D220" s="4">
        <v>1.08012</v>
      </c>
      <c r="E220" s="4">
        <v>1.1067100000000001</v>
      </c>
      <c r="F220" s="4">
        <v>20950.960999999999</v>
      </c>
      <c r="G220" s="1"/>
      <c r="H220" s="8"/>
      <c r="I220" s="3">
        <v>45539</v>
      </c>
      <c r="J220" s="4">
        <v>8269.6</v>
      </c>
      <c r="K220" s="7">
        <v>45441.998611111114</v>
      </c>
      <c r="L220" s="4">
        <v>1.26969</v>
      </c>
      <c r="M220" s="4">
        <v>1.3143</v>
      </c>
      <c r="N220" s="4">
        <v>10868.735280000001</v>
      </c>
      <c r="O220" s="4"/>
      <c r="P220" s="4"/>
      <c r="Q220" s="8"/>
      <c r="R220" s="3">
        <v>45541</v>
      </c>
      <c r="S220" s="4">
        <v>5408.42</v>
      </c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</row>
    <row r="221" spans="1:34" ht="15" thickBot="1">
      <c r="A221" s="3">
        <v>45538</v>
      </c>
      <c r="B221" s="4">
        <v>18747.11</v>
      </c>
      <c r="C221" s="3">
        <v>45442</v>
      </c>
      <c r="D221" s="4">
        <v>1.0831200000000001</v>
      </c>
      <c r="E221" s="4">
        <v>1.1048500000000001</v>
      </c>
      <c r="F221" s="4">
        <v>20712.744480000001</v>
      </c>
      <c r="G221" s="1"/>
      <c r="H221" s="8"/>
      <c r="I221" s="3">
        <v>45540</v>
      </c>
      <c r="J221" s="4">
        <v>8241.7099999999991</v>
      </c>
      <c r="K221" s="7">
        <v>45442.998611111114</v>
      </c>
      <c r="L221" s="4">
        <v>1.27281</v>
      </c>
      <c r="M221" s="4">
        <v>1.3176099999999999</v>
      </c>
      <c r="N221" s="4">
        <v>10859.35951</v>
      </c>
      <c r="O221" s="4"/>
      <c r="P221" s="4"/>
      <c r="Q221" s="8"/>
      <c r="R221" s="3">
        <v>45544</v>
      </c>
      <c r="S221" s="4">
        <v>5471.05</v>
      </c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</row>
    <row r="222" spans="1:34" ht="15" thickBot="1">
      <c r="A222" s="3">
        <v>45539</v>
      </c>
      <c r="B222" s="4">
        <v>18591.849999999999</v>
      </c>
      <c r="C222" s="3">
        <v>45443</v>
      </c>
      <c r="D222" s="4">
        <v>1.0855999999999999</v>
      </c>
      <c r="E222" s="4">
        <v>1.1079399999999999</v>
      </c>
      <c r="F222" s="4">
        <v>20598.654289999999</v>
      </c>
      <c r="G222" s="1"/>
      <c r="H222" s="8"/>
      <c r="I222" s="3">
        <v>45541</v>
      </c>
      <c r="J222" s="4">
        <v>8181.47</v>
      </c>
      <c r="K222" s="7">
        <v>45443.998611111114</v>
      </c>
      <c r="L222" s="4">
        <v>1.2736000000000001</v>
      </c>
      <c r="M222" s="4">
        <v>1.3130999999999999</v>
      </c>
      <c r="N222" s="4">
        <v>10743.08826</v>
      </c>
      <c r="O222" s="4"/>
      <c r="P222" s="4"/>
      <c r="Q222" s="8"/>
      <c r="R222" s="3">
        <v>45545</v>
      </c>
      <c r="S222" s="4">
        <v>5495.52</v>
      </c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</row>
    <row r="223" spans="1:34" ht="15" thickBot="1">
      <c r="A223" s="3">
        <v>45540</v>
      </c>
      <c r="B223" s="4">
        <v>18576.5</v>
      </c>
      <c r="C223" s="3">
        <v>45444</v>
      </c>
      <c r="D223" s="4">
        <v>1.0854999999999999</v>
      </c>
      <c r="E223" s="4">
        <v>1.1110500000000001</v>
      </c>
      <c r="F223" s="4">
        <v>20639.420330000001</v>
      </c>
      <c r="G223" s="1"/>
      <c r="H223" s="8"/>
      <c r="I223" s="3">
        <v>45544</v>
      </c>
      <c r="J223" s="4">
        <v>8270.84</v>
      </c>
      <c r="K223" s="7">
        <v>45444.998611111114</v>
      </c>
      <c r="L223" s="4">
        <v>1.2737000000000001</v>
      </c>
      <c r="M223" s="4">
        <v>1.3070299999999999</v>
      </c>
      <c r="N223" s="4">
        <v>10810.236010000001</v>
      </c>
      <c r="O223" s="4"/>
      <c r="P223" s="4"/>
      <c r="Q223" s="8"/>
      <c r="R223" s="3">
        <v>45546</v>
      </c>
      <c r="S223" s="4">
        <v>5554.13</v>
      </c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</row>
    <row r="224" spans="1:34" ht="15" thickBot="1">
      <c r="A224" s="3">
        <v>45541</v>
      </c>
      <c r="B224" s="4">
        <v>18301.900000000001</v>
      </c>
      <c r="C224" s="3">
        <v>45445</v>
      </c>
      <c r="D224" s="4">
        <v>1.08524</v>
      </c>
      <c r="E224" s="4">
        <v>1.1093</v>
      </c>
      <c r="F224" s="4">
        <v>20302.29767</v>
      </c>
      <c r="G224" s="1"/>
      <c r="H224" s="8"/>
      <c r="I224" s="3">
        <v>45545</v>
      </c>
      <c r="J224" s="4">
        <v>8205.98</v>
      </c>
      <c r="K224" s="7">
        <v>45445.998611111114</v>
      </c>
      <c r="L224" s="4">
        <v>1.2743899999999999</v>
      </c>
      <c r="M224" s="4">
        <v>1.3079400000000001</v>
      </c>
      <c r="N224" s="4">
        <v>10732.929480000001</v>
      </c>
      <c r="O224" s="4"/>
      <c r="P224" s="4"/>
      <c r="Q224" s="8"/>
      <c r="R224" s="3">
        <v>45547</v>
      </c>
      <c r="S224" s="4">
        <v>5595.76</v>
      </c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</row>
    <row r="225" spans="1:34" ht="15" thickBot="1">
      <c r="A225" s="3">
        <v>45544</v>
      </c>
      <c r="B225" s="4">
        <v>18443.560000000001</v>
      </c>
      <c r="C225" s="3">
        <v>45446</v>
      </c>
      <c r="D225" s="4">
        <v>1.0905</v>
      </c>
      <c r="E225" s="4">
        <v>1.10347</v>
      </c>
      <c r="F225" s="4">
        <v>20351.915150000001</v>
      </c>
      <c r="G225" s="1"/>
      <c r="H225" s="8"/>
      <c r="I225" s="3">
        <v>45546</v>
      </c>
      <c r="J225" s="4">
        <v>8193.94</v>
      </c>
      <c r="K225" s="7">
        <v>45446.998611111114</v>
      </c>
      <c r="L225" s="4">
        <v>1.2809999999999999</v>
      </c>
      <c r="M225" s="4">
        <v>1.30379</v>
      </c>
      <c r="N225" s="4">
        <v>10683.177030000001</v>
      </c>
      <c r="O225" s="4"/>
      <c r="P225" s="4"/>
      <c r="Q225" s="8"/>
      <c r="R225" s="3">
        <v>45548</v>
      </c>
      <c r="S225" s="4">
        <v>5626.02</v>
      </c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</row>
    <row r="226" spans="1:34" ht="15" thickBot="1">
      <c r="A226" s="3">
        <v>45545</v>
      </c>
      <c r="B226" s="4">
        <v>18265.919999999998</v>
      </c>
      <c r="C226" s="3">
        <v>45447</v>
      </c>
      <c r="D226" s="4">
        <v>1.08813</v>
      </c>
      <c r="E226" s="4">
        <v>1.1020099999999999</v>
      </c>
      <c r="F226" s="4">
        <v>20129.226500000001</v>
      </c>
      <c r="G226" s="1"/>
      <c r="H226" s="8"/>
      <c r="I226" s="3">
        <v>45547</v>
      </c>
      <c r="J226" s="4">
        <v>8240.9699999999993</v>
      </c>
      <c r="K226" s="7">
        <v>45447.998611111114</v>
      </c>
      <c r="L226" s="4">
        <v>1.2769999999999999</v>
      </c>
      <c r="M226" s="4">
        <v>1.31315</v>
      </c>
      <c r="N226" s="4">
        <v>10821.62976</v>
      </c>
      <c r="O226" s="4"/>
      <c r="P226" s="4"/>
      <c r="Q226" s="8"/>
      <c r="R226" s="3">
        <v>45551</v>
      </c>
      <c r="S226" s="4">
        <v>5633.09</v>
      </c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</row>
    <row r="227" spans="1:34" ht="15" thickBot="1">
      <c r="A227" s="3">
        <v>45546</v>
      </c>
      <c r="B227" s="4">
        <v>18330.27</v>
      </c>
      <c r="C227" s="3">
        <v>45448</v>
      </c>
      <c r="D227" s="4">
        <v>1.0873999999999999</v>
      </c>
      <c r="E227" s="4">
        <v>1.1010599999999999</v>
      </c>
      <c r="F227" s="4">
        <v>20182.72709</v>
      </c>
      <c r="G227" s="1"/>
      <c r="H227" s="8"/>
      <c r="I227" s="3">
        <v>45548</v>
      </c>
      <c r="J227" s="4">
        <v>8273.09</v>
      </c>
      <c r="K227" s="7">
        <v>45448.998611111114</v>
      </c>
      <c r="L227" s="4">
        <v>1.2791999999999999</v>
      </c>
      <c r="M227" s="4">
        <v>1.3122</v>
      </c>
      <c r="N227" s="4">
        <v>10855.948700000001</v>
      </c>
      <c r="O227" s="4"/>
      <c r="P227" s="4"/>
      <c r="Q227" s="8"/>
      <c r="R227" s="3">
        <v>45552</v>
      </c>
      <c r="S227" s="4">
        <v>5634.58</v>
      </c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</row>
    <row r="228" spans="1:34" ht="15" thickBot="1">
      <c r="A228" s="3">
        <v>45547</v>
      </c>
      <c r="B228" s="4">
        <v>18518.39</v>
      </c>
      <c r="C228" s="3">
        <v>45449</v>
      </c>
      <c r="D228" s="4">
        <v>1.0889</v>
      </c>
      <c r="E228" s="4">
        <v>1.10778</v>
      </c>
      <c r="F228" s="4">
        <v>20514.302070000002</v>
      </c>
      <c r="G228" s="1"/>
      <c r="H228" s="8"/>
      <c r="I228" s="3">
        <v>45551</v>
      </c>
      <c r="J228" s="4">
        <v>8278.44</v>
      </c>
      <c r="K228" s="7">
        <v>45449.998611111114</v>
      </c>
      <c r="L228" s="4">
        <v>1.27915</v>
      </c>
      <c r="M228" s="4">
        <v>1.321</v>
      </c>
      <c r="N228" s="4">
        <v>10935.819240000001</v>
      </c>
      <c r="O228" s="4"/>
      <c r="P228" s="4"/>
      <c r="Q228" s="8"/>
      <c r="R228" s="3">
        <v>45553</v>
      </c>
      <c r="S228" s="4">
        <v>5618.26</v>
      </c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</row>
    <row r="229" spans="1:34" ht="15" thickBot="1">
      <c r="A229" s="3">
        <v>45548</v>
      </c>
      <c r="B229" s="4">
        <v>18699.400000000001</v>
      </c>
      <c r="C229" s="3">
        <v>45450</v>
      </c>
      <c r="D229" s="4">
        <v>1.0815999999999999</v>
      </c>
      <c r="E229" s="4">
        <v>1.1086</v>
      </c>
      <c r="F229" s="4">
        <v>20730.154839999999</v>
      </c>
      <c r="G229" s="1"/>
      <c r="H229" s="8"/>
      <c r="I229" s="3">
        <v>45552</v>
      </c>
      <c r="J229" s="4">
        <v>8309.86</v>
      </c>
      <c r="K229" s="7">
        <v>45450.998611111114</v>
      </c>
      <c r="L229" s="4">
        <v>1.2726999999999999</v>
      </c>
      <c r="M229" s="4">
        <v>1.3166500000000001</v>
      </c>
      <c r="N229" s="4">
        <v>10941.177170000001</v>
      </c>
      <c r="O229" s="4"/>
      <c r="P229" s="4"/>
      <c r="Q229" s="8"/>
      <c r="R229" s="3">
        <v>45554</v>
      </c>
      <c r="S229" s="4">
        <v>5713.64</v>
      </c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</row>
    <row r="230" spans="1:34" ht="15" thickBot="1">
      <c r="A230" s="3">
        <v>45551</v>
      </c>
      <c r="B230" s="4">
        <v>18633.11</v>
      </c>
      <c r="C230" s="3">
        <v>45451</v>
      </c>
      <c r="D230" s="4">
        <v>1.0805</v>
      </c>
      <c r="E230" s="4">
        <v>1.1129100000000001</v>
      </c>
      <c r="F230" s="4">
        <v>20736.974450000002</v>
      </c>
      <c r="G230" s="1"/>
      <c r="H230" s="8"/>
      <c r="I230" s="3">
        <v>45553</v>
      </c>
      <c r="J230" s="4">
        <v>8253.68</v>
      </c>
      <c r="K230" s="7">
        <v>45451.998611111114</v>
      </c>
      <c r="L230" s="4">
        <v>1.2729999999999999</v>
      </c>
      <c r="M230" s="4">
        <v>1.3200400000000001</v>
      </c>
      <c r="N230" s="4">
        <v>10895.187749999999</v>
      </c>
      <c r="O230" s="4"/>
      <c r="P230" s="4"/>
      <c r="Q230" s="8"/>
      <c r="R230" s="3">
        <v>45555</v>
      </c>
      <c r="S230" s="4">
        <v>5702.55</v>
      </c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</row>
    <row r="231" spans="1:34" ht="15" thickBot="1">
      <c r="A231" s="3">
        <v>45552</v>
      </c>
      <c r="B231" s="4">
        <v>18726.080000000002</v>
      </c>
      <c r="C231" s="3">
        <v>45452</v>
      </c>
      <c r="D231" s="4">
        <v>1.0778099999999999</v>
      </c>
      <c r="E231" s="4">
        <v>1.1122399999999999</v>
      </c>
      <c r="F231" s="4">
        <v>20827.895219999999</v>
      </c>
      <c r="G231" s="1"/>
      <c r="H231" s="8"/>
      <c r="I231" s="3">
        <v>45554</v>
      </c>
      <c r="J231" s="4">
        <v>8328.7199999999993</v>
      </c>
      <c r="K231" s="7">
        <v>45452.998611111114</v>
      </c>
      <c r="L231" s="4">
        <v>1.2727999999999999</v>
      </c>
      <c r="M231" s="4">
        <v>1.32809</v>
      </c>
      <c r="N231" s="4">
        <v>11061.28974</v>
      </c>
      <c r="O231" s="4"/>
      <c r="P231" s="4"/>
      <c r="Q231" s="8"/>
      <c r="R231" s="3">
        <v>45558</v>
      </c>
      <c r="S231" s="4">
        <v>5718.57</v>
      </c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</row>
    <row r="232" spans="1:34" ht="15" thickBot="1">
      <c r="A232" s="3">
        <v>45553</v>
      </c>
      <c r="B232" s="4">
        <v>18711.490000000002</v>
      </c>
      <c r="C232" s="3">
        <v>45453</v>
      </c>
      <c r="D232" s="4">
        <v>1.07633</v>
      </c>
      <c r="E232" s="4">
        <v>1.11127</v>
      </c>
      <c r="F232" s="4">
        <v>20793.517489999998</v>
      </c>
      <c r="G232" s="1"/>
      <c r="H232" s="8"/>
      <c r="I232" s="3">
        <v>45555</v>
      </c>
      <c r="J232" s="4">
        <v>8229.99</v>
      </c>
      <c r="K232" s="7">
        <v>45453.998611111114</v>
      </c>
      <c r="L232" s="4">
        <v>1.27254</v>
      </c>
      <c r="M232" s="4">
        <v>1.3315999999999999</v>
      </c>
      <c r="N232" s="4">
        <v>10959.054679999999</v>
      </c>
      <c r="O232" s="4"/>
      <c r="P232" s="4"/>
      <c r="Q232" s="8"/>
      <c r="R232" s="3">
        <v>45559</v>
      </c>
      <c r="S232" s="4">
        <v>5732.93</v>
      </c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</row>
    <row r="233" spans="1:34" ht="15" thickBot="1">
      <c r="A233" s="3">
        <v>45554</v>
      </c>
      <c r="B233" s="4">
        <v>19002.38</v>
      </c>
      <c r="C233" s="3">
        <v>45454</v>
      </c>
      <c r="D233" s="4">
        <v>1.0739799999999999</v>
      </c>
      <c r="E233" s="4">
        <v>1.1159300000000001</v>
      </c>
      <c r="F233" s="4">
        <v>21205.32591</v>
      </c>
      <c r="G233" s="1"/>
      <c r="H233" s="8"/>
      <c r="I233" s="3">
        <v>45558</v>
      </c>
      <c r="J233" s="4">
        <v>8259.7099999999991</v>
      </c>
      <c r="K233" s="7">
        <v>45454.998611111114</v>
      </c>
      <c r="L233" s="4">
        <v>1.2739499999999999</v>
      </c>
      <c r="M233" s="4">
        <v>1.3348899999999999</v>
      </c>
      <c r="N233" s="4">
        <v>11025.80428</v>
      </c>
      <c r="O233" s="4"/>
      <c r="P233" s="4"/>
      <c r="Q233" s="8"/>
      <c r="R233" s="3">
        <v>45560</v>
      </c>
      <c r="S233" s="4">
        <v>5722.26</v>
      </c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</row>
    <row r="234" spans="1:34" ht="15" thickBot="1">
      <c r="A234" s="3">
        <v>45555</v>
      </c>
      <c r="B234" s="4">
        <v>18720.009999999998</v>
      </c>
      <c r="C234" s="3">
        <v>45455</v>
      </c>
      <c r="D234" s="4">
        <v>1.0810999999999999</v>
      </c>
      <c r="E234" s="4">
        <v>1.1173999999999999</v>
      </c>
      <c r="F234" s="4">
        <v>20917.739170000001</v>
      </c>
      <c r="G234" s="1"/>
      <c r="H234" s="8"/>
      <c r="I234" s="3">
        <v>45559</v>
      </c>
      <c r="J234" s="4">
        <v>8282.76</v>
      </c>
      <c r="K234" s="7">
        <v>45455.998611111114</v>
      </c>
      <c r="L234" s="4">
        <v>1.2796000000000001</v>
      </c>
      <c r="M234" s="4">
        <v>1.3426400000000001</v>
      </c>
      <c r="N234" s="4">
        <v>11120.76489</v>
      </c>
      <c r="O234" s="4"/>
      <c r="P234" s="4"/>
      <c r="Q234" s="8"/>
      <c r="R234" s="3">
        <v>45561</v>
      </c>
      <c r="S234" s="4">
        <v>5745.37</v>
      </c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</row>
    <row r="235" spans="1:34" ht="15" thickBot="1">
      <c r="A235" s="3">
        <v>45558</v>
      </c>
      <c r="B235" s="4">
        <v>18846.79</v>
      </c>
      <c r="C235" s="3">
        <v>45456</v>
      </c>
      <c r="D235" s="4">
        <v>1.07382</v>
      </c>
      <c r="E235" s="4">
        <v>1.1111200000000001</v>
      </c>
      <c r="F235" s="4">
        <v>20941.045300000002</v>
      </c>
      <c r="G235" s="1"/>
      <c r="H235" s="8"/>
      <c r="I235" s="3">
        <v>45560</v>
      </c>
      <c r="J235" s="4">
        <v>8268.7000000000007</v>
      </c>
      <c r="K235" s="7">
        <v>45456.998611111114</v>
      </c>
      <c r="L235" s="4">
        <v>1.2754000000000001</v>
      </c>
      <c r="M235" s="4">
        <v>1.3314900000000001</v>
      </c>
      <c r="N235" s="4">
        <v>11009.691360000001</v>
      </c>
      <c r="O235" s="4"/>
      <c r="P235" s="4"/>
      <c r="Q235" s="8"/>
      <c r="R235" s="3">
        <v>45562</v>
      </c>
      <c r="S235" s="4">
        <v>5738.17</v>
      </c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</row>
    <row r="236" spans="1:34" ht="15" thickBot="1">
      <c r="A236" s="3">
        <v>45559</v>
      </c>
      <c r="B236" s="4">
        <v>18996.63</v>
      </c>
      <c r="C236" s="3">
        <v>45457</v>
      </c>
      <c r="D236" s="4">
        <v>1.0721000000000001</v>
      </c>
      <c r="E236" s="4">
        <v>1.11907</v>
      </c>
      <c r="F236" s="4">
        <v>21258.558730000001</v>
      </c>
      <c r="G236" s="1"/>
      <c r="H236" s="8"/>
      <c r="I236" s="3">
        <v>45561</v>
      </c>
      <c r="J236" s="4">
        <v>8284.91</v>
      </c>
      <c r="K236" s="7">
        <v>45457.998611111114</v>
      </c>
      <c r="L236" s="4">
        <v>1.2670999999999999</v>
      </c>
      <c r="M236" s="4">
        <v>1.3410200000000001</v>
      </c>
      <c r="N236" s="4">
        <v>11110.230009999999</v>
      </c>
      <c r="O236" s="4"/>
      <c r="P236" s="4"/>
      <c r="Q236" s="8"/>
      <c r="R236" s="3">
        <v>45565</v>
      </c>
      <c r="S236" s="4">
        <v>5762.48</v>
      </c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</row>
    <row r="237" spans="1:34" ht="15" thickBot="1">
      <c r="A237" s="3">
        <v>45560</v>
      </c>
      <c r="B237" s="4">
        <v>18918.5</v>
      </c>
      <c r="C237" s="3">
        <v>45458</v>
      </c>
      <c r="D237" s="4">
        <v>1.0716000000000001</v>
      </c>
      <c r="E237" s="4">
        <v>1.1131</v>
      </c>
      <c r="F237" s="4">
        <v>21058.182349999999</v>
      </c>
      <c r="G237" s="1"/>
      <c r="H237" s="8"/>
      <c r="I237" s="3">
        <v>45562</v>
      </c>
      <c r="J237" s="4">
        <v>8320.76</v>
      </c>
      <c r="K237" s="7">
        <v>45458.998611111114</v>
      </c>
      <c r="L237" s="4">
        <v>1.2672000000000001</v>
      </c>
      <c r="M237" s="4">
        <v>1.337</v>
      </c>
      <c r="N237" s="4">
        <v>11124.85612</v>
      </c>
      <c r="O237" s="4"/>
      <c r="P237" s="4"/>
      <c r="Q237" s="8"/>
      <c r="R237" s="3">
        <v>45566</v>
      </c>
      <c r="S237" s="4">
        <v>5708.75</v>
      </c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</row>
    <row r="238" spans="1:34" ht="15" thickBot="1">
      <c r="A238" s="3">
        <v>45561</v>
      </c>
      <c r="B238" s="4">
        <v>19238.36</v>
      </c>
      <c r="C238" s="3">
        <v>45459</v>
      </c>
      <c r="D238" s="4">
        <v>1.07016</v>
      </c>
      <c r="E238" s="4">
        <v>1.11768</v>
      </c>
      <c r="F238" s="4">
        <v>21502.3302</v>
      </c>
      <c r="G238" s="1"/>
      <c r="H238" s="8"/>
      <c r="I238" s="3">
        <v>45565</v>
      </c>
      <c r="J238" s="4">
        <v>8236.9500000000007</v>
      </c>
      <c r="K238" s="7">
        <v>45459.998611111114</v>
      </c>
      <c r="L238" s="4">
        <v>1.2681800000000001</v>
      </c>
      <c r="M238" s="4">
        <v>1.33752</v>
      </c>
      <c r="N238" s="4">
        <v>11017.085359999999</v>
      </c>
      <c r="O238" s="4"/>
      <c r="P238" s="4"/>
      <c r="Q238" s="8"/>
      <c r="R238" s="3">
        <v>45567</v>
      </c>
      <c r="S238" s="4">
        <v>5709.54</v>
      </c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</row>
    <row r="239" spans="1:34" ht="15" thickBot="1">
      <c r="A239" s="3">
        <v>45562</v>
      </c>
      <c r="B239" s="4">
        <v>19473.63</v>
      </c>
      <c r="C239" s="3">
        <v>45460</v>
      </c>
      <c r="D239" s="4">
        <v>1.07403</v>
      </c>
      <c r="E239" s="4">
        <v>1.117</v>
      </c>
      <c r="F239" s="4">
        <v>21752.044709999998</v>
      </c>
      <c r="G239" s="1"/>
      <c r="H239" s="8"/>
      <c r="I239" s="3">
        <v>45566</v>
      </c>
      <c r="J239" s="4">
        <v>8276.65</v>
      </c>
      <c r="K239" s="7">
        <v>45460.998611111114</v>
      </c>
      <c r="L239" s="4">
        <v>1.2714000000000001</v>
      </c>
      <c r="M239" s="4">
        <v>1.3271999999999999</v>
      </c>
      <c r="N239" s="4">
        <v>10984.76988</v>
      </c>
      <c r="O239" s="4"/>
      <c r="P239" s="4"/>
      <c r="Q239" s="8"/>
      <c r="R239" s="3">
        <v>45568</v>
      </c>
      <c r="S239" s="4">
        <v>5699.94</v>
      </c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</row>
    <row r="240" spans="1:34" ht="15" thickBot="1">
      <c r="A240" s="3">
        <v>45565</v>
      </c>
      <c r="B240" s="4">
        <v>19324.93</v>
      </c>
      <c r="C240" s="3">
        <v>45461</v>
      </c>
      <c r="D240" s="4">
        <v>1.07395</v>
      </c>
      <c r="E240" s="4">
        <v>1.11361</v>
      </c>
      <c r="F240" s="4">
        <v>21520.435300000001</v>
      </c>
      <c r="G240" s="1"/>
      <c r="H240" s="8"/>
      <c r="I240" s="3">
        <v>45567</v>
      </c>
      <c r="J240" s="4">
        <v>8290.86</v>
      </c>
      <c r="K240" s="7">
        <v>45461.998611111114</v>
      </c>
      <c r="L240" s="4">
        <v>1.2706599999999999</v>
      </c>
      <c r="M240" s="4">
        <v>1.32643</v>
      </c>
      <c r="N240" s="4">
        <v>10997.245430000001</v>
      </c>
      <c r="O240" s="4"/>
      <c r="P240" s="4"/>
      <c r="Q240" s="8"/>
      <c r="R240" s="3">
        <v>45569</v>
      </c>
      <c r="S240" s="4">
        <v>5751.07</v>
      </c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</row>
    <row r="241" spans="1:34" ht="15" thickBot="1">
      <c r="A241" s="3">
        <v>45566</v>
      </c>
      <c r="B241" s="4">
        <v>19213.14</v>
      </c>
      <c r="C241" s="3">
        <v>45462</v>
      </c>
      <c r="D241" s="4">
        <v>1.0746</v>
      </c>
      <c r="E241" s="4">
        <v>1.10633</v>
      </c>
      <c r="F241" s="4">
        <v>21256.073179999999</v>
      </c>
      <c r="G241" s="1"/>
      <c r="H241" s="8"/>
      <c r="I241" s="3">
        <v>45568</v>
      </c>
      <c r="J241" s="4">
        <v>8282.52</v>
      </c>
      <c r="K241" s="7">
        <v>45462.998611111114</v>
      </c>
      <c r="L241" s="4">
        <v>1.2719</v>
      </c>
      <c r="M241" s="4">
        <v>1.31284</v>
      </c>
      <c r="N241" s="4">
        <v>10873.62356</v>
      </c>
      <c r="O241" s="4"/>
      <c r="P241" s="4"/>
      <c r="Q241" s="8"/>
      <c r="R241" s="3">
        <v>45572</v>
      </c>
      <c r="S241" s="4">
        <v>5695.94</v>
      </c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</row>
    <row r="242" spans="1:34" ht="15" thickBot="1">
      <c r="A242" s="3">
        <v>45567</v>
      </c>
      <c r="B242" s="4">
        <v>19164.75</v>
      </c>
      <c r="C242" s="3">
        <v>45463</v>
      </c>
      <c r="D242" s="4">
        <v>1.0705800000000001</v>
      </c>
      <c r="E242" s="4">
        <v>1.1046499999999999</v>
      </c>
      <c r="F242" s="4">
        <v>21170.341090000002</v>
      </c>
      <c r="G242" s="1"/>
      <c r="H242" s="8"/>
      <c r="I242" s="3">
        <v>45569</v>
      </c>
      <c r="J242" s="4">
        <v>8280.6299999999992</v>
      </c>
      <c r="K242" s="7">
        <v>45463.998611111114</v>
      </c>
      <c r="L242" s="4">
        <v>1.2659400000000001</v>
      </c>
      <c r="M242" s="4">
        <v>1.3125</v>
      </c>
      <c r="N242" s="4">
        <v>10868.326880000001</v>
      </c>
      <c r="O242" s="4"/>
      <c r="P242" s="4"/>
      <c r="Q242" s="8"/>
      <c r="R242" s="3">
        <v>45573</v>
      </c>
      <c r="S242" s="4">
        <v>5751.13</v>
      </c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</row>
    <row r="243" spans="1:34" ht="15" thickBot="1">
      <c r="A243" s="3">
        <v>45568</v>
      </c>
      <c r="B243" s="4">
        <v>19015.41</v>
      </c>
      <c r="C243" s="3">
        <v>45464</v>
      </c>
      <c r="D243" s="4">
        <v>1.0701000000000001</v>
      </c>
      <c r="E243" s="4">
        <v>1.10351</v>
      </c>
      <c r="F243" s="4">
        <v>20983.695090000001</v>
      </c>
      <c r="G243" s="1"/>
      <c r="H243" s="8"/>
      <c r="I243" s="3">
        <v>45572</v>
      </c>
      <c r="J243" s="4">
        <v>8303.6200000000008</v>
      </c>
      <c r="K243" s="7">
        <v>45464.998611111114</v>
      </c>
      <c r="L243" s="4">
        <v>1.2649999999999999</v>
      </c>
      <c r="M243" s="4">
        <v>1.3083499999999999</v>
      </c>
      <c r="N243" s="4">
        <v>10864.041230000001</v>
      </c>
      <c r="O243" s="4"/>
      <c r="P243" s="4"/>
      <c r="Q243" s="8"/>
      <c r="R243" s="3">
        <v>45574</v>
      </c>
      <c r="S243" s="4">
        <v>5792.04</v>
      </c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</row>
    <row r="244" spans="1:34" ht="15" thickBot="1">
      <c r="A244" s="3">
        <v>45569</v>
      </c>
      <c r="B244" s="4">
        <v>19120.93</v>
      </c>
      <c r="C244" s="3">
        <v>45465</v>
      </c>
      <c r="D244" s="4">
        <v>1.0690999999999999</v>
      </c>
      <c r="E244" s="4">
        <v>1.0979000000000001</v>
      </c>
      <c r="F244" s="4">
        <v>20992.869050000001</v>
      </c>
      <c r="G244" s="1"/>
      <c r="H244" s="8"/>
      <c r="I244" s="3">
        <v>45573</v>
      </c>
      <c r="J244" s="4">
        <v>8190.61</v>
      </c>
      <c r="K244" s="7">
        <v>45465.998611111114</v>
      </c>
      <c r="L244" s="4">
        <v>1.2650999999999999</v>
      </c>
      <c r="M244" s="4">
        <v>1.30935</v>
      </c>
      <c r="N244" s="4">
        <v>10724.3752</v>
      </c>
      <c r="O244" s="4"/>
      <c r="P244" s="4"/>
      <c r="Q244" s="8"/>
      <c r="R244" s="3">
        <v>45575</v>
      </c>
      <c r="S244" s="4">
        <v>5780.05</v>
      </c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</row>
    <row r="245" spans="1:34" ht="15" thickBot="1">
      <c r="A245" s="3">
        <v>45572</v>
      </c>
      <c r="B245" s="4">
        <v>19104.099999999999</v>
      </c>
      <c r="C245" s="3">
        <v>45466</v>
      </c>
      <c r="D245" s="4">
        <v>1.0687199999999999</v>
      </c>
      <c r="E245" s="4">
        <v>1.0974200000000001</v>
      </c>
      <c r="F245" s="4">
        <v>20965.221420000002</v>
      </c>
      <c r="G245" s="1"/>
      <c r="H245" s="8"/>
      <c r="I245" s="3">
        <v>45574</v>
      </c>
      <c r="J245" s="4">
        <v>8243.74</v>
      </c>
      <c r="K245" s="7">
        <v>45466.998611111114</v>
      </c>
      <c r="L245" s="4">
        <v>1.2637</v>
      </c>
      <c r="M245" s="4">
        <v>1.3066899999999999</v>
      </c>
      <c r="N245" s="4">
        <v>10772.01262</v>
      </c>
      <c r="O245" s="4"/>
      <c r="P245" s="4"/>
      <c r="Q245" s="8"/>
      <c r="R245" s="3">
        <v>45576</v>
      </c>
      <c r="S245" s="4">
        <v>5815.03</v>
      </c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</row>
    <row r="246" spans="1:34" ht="15" thickBot="1">
      <c r="A246" s="3">
        <v>45573</v>
      </c>
      <c r="B246" s="4">
        <v>19066.47</v>
      </c>
      <c r="C246" s="3">
        <v>45467</v>
      </c>
      <c r="D246" s="4">
        <v>1.0732200000000001</v>
      </c>
      <c r="E246" s="4">
        <v>1.09751</v>
      </c>
      <c r="F246" s="4">
        <v>20925.641490000002</v>
      </c>
      <c r="G246" s="1"/>
      <c r="H246" s="8"/>
      <c r="I246" s="3">
        <v>45575</v>
      </c>
      <c r="J246" s="4">
        <v>8237.73</v>
      </c>
      <c r="K246" s="7">
        <v>45467.998611111114</v>
      </c>
      <c r="L246" s="4">
        <v>1.2681899999999999</v>
      </c>
      <c r="M246" s="4">
        <v>1.3060700000000001</v>
      </c>
      <c r="N246" s="4">
        <v>10759.052019999999</v>
      </c>
      <c r="O246" s="4"/>
      <c r="P246" s="4"/>
      <c r="Q246" s="8"/>
      <c r="R246" s="3">
        <v>45579</v>
      </c>
      <c r="S246" s="4">
        <v>5859.85</v>
      </c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</row>
    <row r="247" spans="1:34" ht="15" thickBot="1">
      <c r="A247" s="3">
        <v>45574</v>
      </c>
      <c r="B247" s="4">
        <v>19254.93</v>
      </c>
      <c r="C247" s="3">
        <v>45469</v>
      </c>
      <c r="D247" s="4">
        <v>1.0679700000000001</v>
      </c>
      <c r="E247" s="4">
        <v>1.09413</v>
      </c>
      <c r="F247" s="4">
        <v>21067.396560000001</v>
      </c>
      <c r="G247" s="1"/>
      <c r="H247" s="8"/>
      <c r="I247" s="3">
        <v>45576</v>
      </c>
      <c r="J247" s="4">
        <v>8253.65</v>
      </c>
      <c r="K247" s="7">
        <v>45469.998611111114</v>
      </c>
      <c r="L247" s="4">
        <v>1.2620800000000001</v>
      </c>
      <c r="M247" s="4">
        <v>1.3068</v>
      </c>
      <c r="N247" s="4">
        <v>10785.86982</v>
      </c>
      <c r="O247" s="4"/>
      <c r="P247" s="4"/>
      <c r="Q247" s="8"/>
      <c r="R247" s="3">
        <v>45580</v>
      </c>
      <c r="S247" s="4">
        <v>5815.26</v>
      </c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</row>
    <row r="248" spans="1:34" ht="15" thickBot="1">
      <c r="A248" s="3">
        <v>45575</v>
      </c>
      <c r="B248" s="4">
        <v>19210.900000000001</v>
      </c>
      <c r="C248" s="3">
        <v>45470</v>
      </c>
      <c r="D248" s="4">
        <v>1.07081</v>
      </c>
      <c r="E248" s="4">
        <v>1.09334</v>
      </c>
      <c r="F248" s="4">
        <v>21004.045409999999</v>
      </c>
      <c r="G248" s="1"/>
      <c r="H248" s="8"/>
      <c r="I248" s="3">
        <v>45579</v>
      </c>
      <c r="J248" s="4">
        <v>8292.66</v>
      </c>
      <c r="K248" s="7">
        <v>45470.998611111114</v>
      </c>
      <c r="L248" s="4">
        <v>1.26448</v>
      </c>
      <c r="M248" s="4">
        <v>1.3065199999999999</v>
      </c>
      <c r="N248" s="4">
        <v>10834.52614</v>
      </c>
      <c r="O248" s="4"/>
      <c r="P248" s="4"/>
      <c r="Q248" s="8"/>
      <c r="R248" s="3">
        <v>45581</v>
      </c>
      <c r="S248" s="4">
        <v>5842.47</v>
      </c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</row>
    <row r="249" spans="1:34" ht="15" thickBot="1">
      <c r="A249" s="3">
        <v>45576</v>
      </c>
      <c r="B249" s="4">
        <v>19373.830000000002</v>
      </c>
      <c r="C249" s="3">
        <v>45471</v>
      </c>
      <c r="D249" s="4">
        <v>1.0719000000000001</v>
      </c>
      <c r="E249" s="4">
        <v>1.0948</v>
      </c>
      <c r="F249" s="4">
        <v>21210.469079999999</v>
      </c>
      <c r="G249" s="1"/>
      <c r="H249" s="8"/>
      <c r="I249" s="3">
        <v>45580</v>
      </c>
      <c r="J249" s="4">
        <v>8249.2800000000007</v>
      </c>
      <c r="K249" s="7">
        <v>45471.998611111114</v>
      </c>
      <c r="L249" s="4">
        <v>1.2647999999999999</v>
      </c>
      <c r="M249" s="4">
        <v>1.3065100000000001</v>
      </c>
      <c r="N249" s="4">
        <v>10777.766809999999</v>
      </c>
      <c r="O249" s="4"/>
      <c r="P249" s="4"/>
      <c r="Q249" s="8"/>
      <c r="R249" s="3">
        <v>45582</v>
      </c>
      <c r="S249" s="4">
        <v>5841.47</v>
      </c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</row>
    <row r="250" spans="1:34" ht="15" thickBot="1">
      <c r="A250" s="3">
        <v>45579</v>
      </c>
      <c r="B250" s="4">
        <v>19508.29</v>
      </c>
      <c r="C250" s="3">
        <v>45472</v>
      </c>
      <c r="D250" s="4">
        <v>1.0719000000000001</v>
      </c>
      <c r="E250" s="4">
        <v>1.0908599999999999</v>
      </c>
      <c r="F250" s="4">
        <v>21280.81323</v>
      </c>
      <c r="G250" s="1"/>
      <c r="H250" s="8"/>
      <c r="I250" s="3">
        <v>45581</v>
      </c>
      <c r="J250" s="4">
        <v>8329.07</v>
      </c>
      <c r="K250" s="7">
        <v>45472.998611111114</v>
      </c>
      <c r="L250" s="4">
        <v>1.2647999999999999</v>
      </c>
      <c r="M250" s="4">
        <v>1.2988500000000001</v>
      </c>
      <c r="N250" s="4">
        <v>10818.21257</v>
      </c>
      <c r="O250" s="4"/>
      <c r="P250" s="4"/>
      <c r="Q250" s="8"/>
      <c r="R250" s="3">
        <v>45583</v>
      </c>
      <c r="S250" s="4">
        <v>5864.67</v>
      </c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</row>
    <row r="251" spans="1:34" ht="15" thickBot="1">
      <c r="A251" s="3">
        <v>45580</v>
      </c>
      <c r="B251" s="4">
        <v>19486.189999999999</v>
      </c>
      <c r="C251" s="3">
        <v>45473</v>
      </c>
      <c r="D251" s="4">
        <v>1.0733999999999999</v>
      </c>
      <c r="E251" s="4">
        <v>1.08836</v>
      </c>
      <c r="F251" s="4">
        <v>21207.989750000001</v>
      </c>
      <c r="G251" s="1"/>
      <c r="H251" s="8"/>
      <c r="I251" s="3">
        <v>45582</v>
      </c>
      <c r="J251" s="4">
        <v>8385.1299999999992</v>
      </c>
      <c r="K251" s="7">
        <v>45473.998611111114</v>
      </c>
      <c r="L251" s="4">
        <v>1.2647699999999999</v>
      </c>
      <c r="M251" s="4">
        <v>1.30135</v>
      </c>
      <c r="N251" s="4">
        <v>10911.98893</v>
      </c>
      <c r="O251" s="4"/>
      <c r="P251" s="4"/>
      <c r="Q251" s="8"/>
      <c r="R251" s="3">
        <v>45586</v>
      </c>
      <c r="S251" s="4">
        <v>5853.98</v>
      </c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</row>
    <row r="252" spans="1:34" ht="15" thickBot="1">
      <c r="A252" s="3">
        <v>45581</v>
      </c>
      <c r="B252" s="4">
        <v>19432.810000000001</v>
      </c>
      <c r="C252" s="3">
        <v>45474</v>
      </c>
      <c r="D252" s="4">
        <v>1.0736300000000001</v>
      </c>
      <c r="E252" s="4">
        <v>1.0858300000000001</v>
      </c>
      <c r="F252" s="4">
        <v>21100.728080000001</v>
      </c>
      <c r="G252" s="1"/>
      <c r="H252" s="8"/>
      <c r="I252" s="3">
        <v>45583</v>
      </c>
      <c r="J252" s="4">
        <v>8358.25</v>
      </c>
      <c r="K252" s="7">
        <v>45474.998611111114</v>
      </c>
      <c r="L252" s="4">
        <v>1.26444</v>
      </c>
      <c r="M252" s="4">
        <v>1.3051999999999999</v>
      </c>
      <c r="N252" s="4">
        <v>10909.187900000001</v>
      </c>
      <c r="O252" s="4"/>
      <c r="P252" s="4"/>
      <c r="Q252" s="8"/>
      <c r="R252" s="3">
        <v>45587</v>
      </c>
      <c r="S252" s="4">
        <v>5851.2</v>
      </c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</row>
    <row r="253" spans="1:34" ht="15" thickBot="1">
      <c r="A253" s="3">
        <v>45582</v>
      </c>
      <c r="B253" s="4">
        <v>19583.39</v>
      </c>
      <c r="C253" s="3">
        <v>45475</v>
      </c>
      <c r="D253" s="4">
        <v>1.0747899999999999</v>
      </c>
      <c r="E253" s="4">
        <v>1.0828599999999999</v>
      </c>
      <c r="F253" s="4">
        <v>21206.0697</v>
      </c>
      <c r="G253" s="1"/>
      <c r="H253" s="8"/>
      <c r="I253" s="3">
        <v>45586</v>
      </c>
      <c r="J253" s="4">
        <v>8318.24</v>
      </c>
      <c r="K253" s="7">
        <v>45475.998611111114</v>
      </c>
      <c r="L253" s="4">
        <v>1.2687999999999999</v>
      </c>
      <c r="M253" s="4">
        <v>1.2981400000000001</v>
      </c>
      <c r="N253" s="4">
        <v>10798.24007</v>
      </c>
      <c r="O253" s="4"/>
      <c r="P253" s="4"/>
      <c r="Q253" s="8"/>
      <c r="R253" s="3">
        <v>45588</v>
      </c>
      <c r="S253" s="4">
        <v>5797.42</v>
      </c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</row>
    <row r="254" spans="1:34" ht="15" thickBot="1">
      <c r="A254" s="3">
        <v>45583</v>
      </c>
      <c r="B254" s="4">
        <v>19657.37</v>
      </c>
      <c r="C254" s="3">
        <v>45476</v>
      </c>
      <c r="D254" s="4">
        <v>1.07908</v>
      </c>
      <c r="E254" s="4">
        <v>1.0874999999999999</v>
      </c>
      <c r="F254" s="4">
        <v>21377.389879999999</v>
      </c>
      <c r="G254" s="1"/>
      <c r="H254" s="8"/>
      <c r="I254" s="3">
        <v>45587</v>
      </c>
      <c r="J254" s="4">
        <v>8306.5400000000009</v>
      </c>
      <c r="K254" s="7">
        <v>45476.998611111114</v>
      </c>
      <c r="L254" s="4">
        <v>1.2746299999999999</v>
      </c>
      <c r="M254" s="4">
        <v>1.29819</v>
      </c>
      <c r="N254" s="4">
        <v>10783.46716</v>
      </c>
      <c r="O254" s="4"/>
      <c r="P254" s="4"/>
      <c r="Q254" s="8"/>
      <c r="R254" s="3">
        <v>45589</v>
      </c>
      <c r="S254" s="4">
        <v>5809.86</v>
      </c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</row>
    <row r="255" spans="1:34" ht="15" thickBot="1">
      <c r="A255" s="3">
        <v>45586</v>
      </c>
      <c r="B255" s="4">
        <v>19461.189999999999</v>
      </c>
      <c r="C255" s="3">
        <v>45477</v>
      </c>
      <c r="D255" s="4">
        <v>1.08104</v>
      </c>
      <c r="E255" s="4">
        <v>1.08152</v>
      </c>
      <c r="F255" s="4">
        <v>21047.666209999999</v>
      </c>
      <c r="G255" s="1"/>
      <c r="H255" s="8"/>
      <c r="I255" s="3">
        <v>45588</v>
      </c>
      <c r="J255" s="4">
        <v>8258.64</v>
      </c>
      <c r="K255" s="7">
        <v>45477.998611111114</v>
      </c>
      <c r="L255" s="4">
        <v>1.27546</v>
      </c>
      <c r="M255" s="4">
        <v>1.29132</v>
      </c>
      <c r="N255" s="4">
        <v>10664.547</v>
      </c>
      <c r="O255" s="4"/>
      <c r="P255" s="4"/>
      <c r="Q255" s="8"/>
      <c r="R255" s="3">
        <v>45590</v>
      </c>
      <c r="S255" s="4">
        <v>5808.12</v>
      </c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</row>
    <row r="256" spans="1:34" ht="15" thickBot="1">
      <c r="A256" s="3">
        <v>45587</v>
      </c>
      <c r="B256" s="4">
        <v>19421.91</v>
      </c>
      <c r="C256" s="3">
        <v>45478</v>
      </c>
      <c r="D256" s="4">
        <v>1.0849</v>
      </c>
      <c r="E256" s="4">
        <v>1.0796699999999999</v>
      </c>
      <c r="F256" s="4">
        <v>20969.253570000001</v>
      </c>
      <c r="G256" s="1"/>
      <c r="H256" s="8"/>
      <c r="I256" s="3">
        <v>45589</v>
      </c>
      <c r="J256" s="4">
        <v>8269.3799999999992</v>
      </c>
      <c r="K256" s="7">
        <v>45478.998611111114</v>
      </c>
      <c r="L256" s="4">
        <v>1.2807999999999999</v>
      </c>
      <c r="M256" s="4">
        <v>1.2971999999999999</v>
      </c>
      <c r="N256" s="4">
        <v>10727.03974</v>
      </c>
      <c r="O256" s="4"/>
      <c r="P256" s="4"/>
      <c r="Q256" s="8"/>
      <c r="R256" s="3">
        <v>45593</v>
      </c>
      <c r="S256" s="4">
        <v>5823.52</v>
      </c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</row>
    <row r="257" spans="1:34" ht="15" thickBot="1">
      <c r="A257" s="3">
        <v>45588</v>
      </c>
      <c r="B257" s="4">
        <v>19377.62</v>
      </c>
      <c r="C257" s="3">
        <v>45479</v>
      </c>
      <c r="D257" s="4">
        <v>1.0839000000000001</v>
      </c>
      <c r="E257" s="4">
        <v>1.0780000000000001</v>
      </c>
      <c r="F257" s="4">
        <v>20889.074359999999</v>
      </c>
      <c r="G257" s="1"/>
      <c r="H257" s="8"/>
      <c r="I257" s="3">
        <v>45590</v>
      </c>
      <c r="J257" s="4">
        <v>8248.84</v>
      </c>
      <c r="K257" s="7">
        <v>45479.998611111114</v>
      </c>
      <c r="L257" s="4">
        <v>1.2808999999999999</v>
      </c>
      <c r="M257" s="4">
        <v>1.296</v>
      </c>
      <c r="N257" s="4">
        <v>10690.496639999999</v>
      </c>
      <c r="O257" s="4"/>
      <c r="P257" s="4"/>
      <c r="Q257" s="8"/>
      <c r="R257" s="3">
        <v>45595</v>
      </c>
      <c r="S257" s="4">
        <v>5813.67</v>
      </c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</row>
    <row r="258" spans="1:34" ht="15" thickBot="1">
      <c r="A258" s="3">
        <v>45589</v>
      </c>
      <c r="B258" s="4">
        <v>19443</v>
      </c>
      <c r="C258" s="3">
        <v>45480</v>
      </c>
      <c r="D258" s="4">
        <v>1.0825</v>
      </c>
      <c r="E258" s="4">
        <v>1.0823499999999999</v>
      </c>
      <c r="F258" s="4">
        <v>21044.13105</v>
      </c>
      <c r="G258" s="1"/>
      <c r="H258" s="8"/>
      <c r="I258" s="3">
        <v>45593</v>
      </c>
      <c r="J258" s="4">
        <v>8285.6200000000008</v>
      </c>
      <c r="K258" s="7">
        <v>45480.998611111114</v>
      </c>
      <c r="L258" s="4">
        <v>1.2806</v>
      </c>
      <c r="M258" s="4">
        <v>1.2970999999999999</v>
      </c>
      <c r="N258" s="4">
        <v>10747.277700000001</v>
      </c>
      <c r="O258" s="4"/>
      <c r="P258" s="4"/>
      <c r="Q258" s="8"/>
      <c r="R258" s="3">
        <v>45596</v>
      </c>
      <c r="S258" s="4">
        <v>5705.45</v>
      </c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</row>
    <row r="259" spans="1:34" ht="15" thickBot="1">
      <c r="A259" s="3">
        <v>45590</v>
      </c>
      <c r="B259" s="4">
        <v>19463.59</v>
      </c>
      <c r="C259" s="3">
        <v>45481</v>
      </c>
      <c r="D259" s="4">
        <v>1.0830299999999999</v>
      </c>
      <c r="E259" s="4">
        <v>1.0801000000000001</v>
      </c>
      <c r="F259" s="4">
        <v>21022.62356</v>
      </c>
      <c r="G259" s="1"/>
      <c r="H259" s="8"/>
      <c r="I259" s="3">
        <v>45594</v>
      </c>
      <c r="J259" s="4">
        <v>8219.61</v>
      </c>
      <c r="K259" s="7">
        <v>45481.998611111114</v>
      </c>
      <c r="L259" s="4">
        <v>1.2815099999999999</v>
      </c>
      <c r="M259" s="4">
        <v>1.3012600000000001</v>
      </c>
      <c r="N259" s="4">
        <v>10695.84971</v>
      </c>
      <c r="O259" s="4"/>
      <c r="P259" s="4"/>
      <c r="Q259" s="8"/>
      <c r="R259" s="3">
        <v>45597</v>
      </c>
      <c r="S259" s="4">
        <v>5728.8</v>
      </c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</row>
    <row r="260" spans="1:34" ht="15" thickBot="1">
      <c r="A260" s="3">
        <v>45593</v>
      </c>
      <c r="B260" s="4">
        <v>19531.62</v>
      </c>
      <c r="C260" s="3">
        <v>45482</v>
      </c>
      <c r="D260" s="4">
        <v>1.08144</v>
      </c>
      <c r="E260" s="4">
        <v>1.0815999999999999</v>
      </c>
      <c r="F260" s="4">
        <v>21125.40019</v>
      </c>
      <c r="G260" s="1"/>
      <c r="H260" s="8"/>
      <c r="I260" s="3">
        <v>45595</v>
      </c>
      <c r="J260" s="4">
        <v>8159.63</v>
      </c>
      <c r="K260" s="7">
        <v>45482.998611111114</v>
      </c>
      <c r="L260" s="4">
        <v>1.2788200000000001</v>
      </c>
      <c r="M260" s="4">
        <v>1.2958000000000001</v>
      </c>
      <c r="N260" s="4">
        <v>10573.24855</v>
      </c>
      <c r="O260" s="4"/>
      <c r="P260" s="4"/>
      <c r="Q260" s="8"/>
      <c r="R260" s="3">
        <v>45600</v>
      </c>
      <c r="S260" s="4">
        <v>5712.69</v>
      </c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</row>
    <row r="261" spans="1:34" ht="15" thickBot="1">
      <c r="A261" s="3">
        <v>45594</v>
      </c>
      <c r="B261" s="4">
        <v>19478.07</v>
      </c>
      <c r="C261" s="3">
        <v>45483</v>
      </c>
      <c r="D261" s="4">
        <v>1.08328</v>
      </c>
      <c r="E261" s="4">
        <v>1.0795699999999999</v>
      </c>
      <c r="F261" s="4">
        <v>21027.940030000002</v>
      </c>
      <c r="G261" s="1"/>
      <c r="H261" s="8"/>
      <c r="I261" s="3">
        <v>45596</v>
      </c>
      <c r="J261" s="4">
        <v>8110.1</v>
      </c>
      <c r="K261" s="7">
        <v>45483.998611111114</v>
      </c>
      <c r="L261" s="4">
        <v>1.28522</v>
      </c>
      <c r="M261" s="4">
        <v>1.2896799999999999</v>
      </c>
      <c r="N261" s="4">
        <v>10459.43377</v>
      </c>
      <c r="O261" s="4"/>
      <c r="P261" s="4"/>
      <c r="Q261" s="8"/>
      <c r="R261" s="3">
        <v>45601</v>
      </c>
      <c r="S261" s="4">
        <v>5782.76</v>
      </c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</row>
    <row r="262" spans="1:34" ht="15" thickBot="1">
      <c r="A262" s="3">
        <v>45595</v>
      </c>
      <c r="B262" s="4">
        <v>19257.34</v>
      </c>
      <c r="C262" s="3">
        <v>45484</v>
      </c>
      <c r="D262" s="4">
        <v>1.08721</v>
      </c>
      <c r="E262" s="4">
        <v>1.08585</v>
      </c>
      <c r="F262" s="4">
        <v>20910.582640000001</v>
      </c>
      <c r="G262" s="1"/>
      <c r="H262" s="8"/>
      <c r="I262" s="3">
        <v>45597</v>
      </c>
      <c r="J262" s="4">
        <v>8177.15</v>
      </c>
      <c r="K262" s="7">
        <v>45484.998611111114</v>
      </c>
      <c r="L262" s="4">
        <v>1.29213</v>
      </c>
      <c r="M262" s="4">
        <v>1.2926</v>
      </c>
      <c r="N262" s="4">
        <v>10569.784089999999</v>
      </c>
      <c r="O262" s="4"/>
      <c r="P262" s="4"/>
      <c r="Q262" s="8"/>
      <c r="R262" s="3">
        <v>45602</v>
      </c>
      <c r="S262" s="4">
        <v>5929.04</v>
      </c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</row>
    <row r="263" spans="1:34" ht="15" thickBot="1">
      <c r="A263" s="3">
        <v>45596</v>
      </c>
      <c r="B263" s="4">
        <v>19077.54</v>
      </c>
      <c r="C263" s="3">
        <v>45485</v>
      </c>
      <c r="D263" s="4">
        <v>1.0920000000000001</v>
      </c>
      <c r="E263" s="4">
        <v>1.0884</v>
      </c>
      <c r="F263" s="4">
        <v>20763.99454</v>
      </c>
      <c r="G263" s="1"/>
      <c r="H263" s="8"/>
      <c r="I263" s="3">
        <v>45600</v>
      </c>
      <c r="J263" s="4">
        <v>8184.24</v>
      </c>
      <c r="K263" s="7">
        <v>45485.998611111114</v>
      </c>
      <c r="L263" s="4">
        <v>1.2978000000000001</v>
      </c>
      <c r="M263" s="4">
        <v>1.2953699999999999</v>
      </c>
      <c r="N263" s="4">
        <v>10601.61897</v>
      </c>
      <c r="O263" s="4"/>
      <c r="P263" s="4"/>
      <c r="Q263" s="8"/>
      <c r="R263" s="3">
        <v>45603</v>
      </c>
      <c r="S263" s="4">
        <v>5973.1</v>
      </c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</row>
    <row r="264" spans="1:34" ht="15" thickBot="1">
      <c r="A264" s="3">
        <v>45597</v>
      </c>
      <c r="B264" s="4">
        <v>19254.97</v>
      </c>
      <c r="C264" s="3">
        <v>45486</v>
      </c>
      <c r="D264" s="4">
        <v>1.0919000000000001</v>
      </c>
      <c r="E264" s="4">
        <v>1.0878000000000001</v>
      </c>
      <c r="F264" s="4">
        <v>20945.556369999998</v>
      </c>
      <c r="G264" s="1"/>
      <c r="H264" s="8"/>
      <c r="I264" s="3">
        <v>45601</v>
      </c>
      <c r="J264" s="4">
        <v>8172.39</v>
      </c>
      <c r="K264" s="7">
        <v>45486.998611111114</v>
      </c>
      <c r="L264" s="4">
        <v>1.2981</v>
      </c>
      <c r="M264" s="4">
        <v>1.30416</v>
      </c>
      <c r="N264" s="4">
        <v>10658.104139999999</v>
      </c>
      <c r="O264" s="4"/>
      <c r="P264" s="4"/>
      <c r="Q264" s="8"/>
      <c r="R264" s="3">
        <v>45604</v>
      </c>
      <c r="S264" s="4">
        <v>5995.54</v>
      </c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</row>
    <row r="265" spans="1:34" ht="15" thickBot="1">
      <c r="A265" s="3">
        <v>45600</v>
      </c>
      <c r="B265" s="4">
        <v>19147.849999999999</v>
      </c>
      <c r="C265" s="3">
        <v>45487</v>
      </c>
      <c r="D265" s="4">
        <v>1.0885</v>
      </c>
      <c r="E265" s="4">
        <v>1.0873699999999999</v>
      </c>
      <c r="F265" s="4">
        <v>20820.79765</v>
      </c>
      <c r="G265" s="1"/>
      <c r="H265" s="8"/>
      <c r="I265" s="3">
        <v>45602</v>
      </c>
      <c r="J265" s="4">
        <v>8166.68</v>
      </c>
      <c r="K265" s="7">
        <v>45487.998611111114</v>
      </c>
      <c r="L265" s="4">
        <v>1.2966</v>
      </c>
      <c r="M265" s="4">
        <v>1.2882</v>
      </c>
      <c r="N265" s="4">
        <v>10520.31718</v>
      </c>
      <c r="O265" s="4"/>
      <c r="P265" s="4"/>
      <c r="Q265" s="8"/>
      <c r="R265" s="3">
        <v>45607</v>
      </c>
      <c r="S265" s="4">
        <v>6001.35</v>
      </c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</row>
    <row r="266" spans="1:34" ht="15" thickBot="1">
      <c r="A266" s="3">
        <v>45601</v>
      </c>
      <c r="B266" s="4">
        <v>19256.27</v>
      </c>
      <c r="C266" s="3">
        <v>45488</v>
      </c>
      <c r="D266" s="4">
        <v>1.0898000000000001</v>
      </c>
      <c r="E266" s="4">
        <v>1.0933200000000001</v>
      </c>
      <c r="F266" s="4">
        <v>21053.26512</v>
      </c>
      <c r="G266" s="1"/>
      <c r="H266" s="8"/>
      <c r="I266" s="3">
        <v>45603</v>
      </c>
      <c r="J266" s="4">
        <v>8140.74</v>
      </c>
      <c r="K266" s="7">
        <v>45488.998611111114</v>
      </c>
      <c r="L266" s="4">
        <v>1.29687</v>
      </c>
      <c r="M266" s="4">
        <v>1.2980499999999999</v>
      </c>
      <c r="N266" s="4">
        <v>10567.08756</v>
      </c>
      <c r="O266" s="4"/>
      <c r="P266" s="4"/>
      <c r="Q266" s="8"/>
      <c r="R266" s="3">
        <v>45608</v>
      </c>
      <c r="S266" s="4">
        <v>5983.99</v>
      </c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</row>
    <row r="267" spans="1:34" ht="15" thickBot="1">
      <c r="A267" s="3">
        <v>45602</v>
      </c>
      <c r="B267" s="4">
        <v>19039.310000000001</v>
      </c>
      <c r="C267" s="3">
        <v>45489</v>
      </c>
      <c r="D267" s="4">
        <v>1.0901700000000001</v>
      </c>
      <c r="E267" s="4">
        <v>1.07314</v>
      </c>
      <c r="F267" s="4">
        <v>20431.845130000002</v>
      </c>
      <c r="G267" s="1"/>
      <c r="H267" s="8"/>
      <c r="I267" s="3">
        <v>45604</v>
      </c>
      <c r="J267" s="4">
        <v>8072.39</v>
      </c>
      <c r="K267" s="7">
        <v>45489.998611111114</v>
      </c>
      <c r="L267" s="4">
        <v>1.2976099999999999</v>
      </c>
      <c r="M267" s="4">
        <v>1.2918000000000001</v>
      </c>
      <c r="N267" s="4">
        <v>10427.913399999999</v>
      </c>
      <c r="O267" s="4"/>
      <c r="P267" s="4"/>
      <c r="Q267" s="8"/>
      <c r="R267" s="3">
        <v>45609</v>
      </c>
      <c r="S267" s="4">
        <v>5985.38</v>
      </c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</row>
    <row r="268" spans="1:34" ht="15" thickBot="1">
      <c r="A268" s="3">
        <v>45603</v>
      </c>
      <c r="B268" s="4">
        <v>19362.52</v>
      </c>
      <c r="C268" s="3">
        <v>45490</v>
      </c>
      <c r="D268" s="4">
        <v>1.0938699999999999</v>
      </c>
      <c r="E268" s="4">
        <v>1.07945</v>
      </c>
      <c r="F268" s="4">
        <v>20900.872210000001</v>
      </c>
      <c r="G268" s="1"/>
      <c r="H268" s="8"/>
      <c r="I268" s="3">
        <v>45607</v>
      </c>
      <c r="J268" s="4">
        <v>8125.19</v>
      </c>
      <c r="K268" s="7">
        <v>45490.998611111114</v>
      </c>
      <c r="L268" s="4">
        <v>1.30064</v>
      </c>
      <c r="M268" s="4">
        <v>1.28722</v>
      </c>
      <c r="N268" s="4">
        <v>10458.907069999999</v>
      </c>
      <c r="O268" s="4"/>
      <c r="P268" s="4"/>
      <c r="Q268" s="8"/>
      <c r="R268" s="3">
        <v>45610</v>
      </c>
      <c r="S268" s="4">
        <v>5949.17</v>
      </c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</row>
    <row r="269" spans="1:34" ht="15" thickBot="1">
      <c r="A269" s="3">
        <v>45604</v>
      </c>
      <c r="B269" s="4">
        <v>19215.48</v>
      </c>
      <c r="C269" s="3">
        <v>45491</v>
      </c>
      <c r="D269" s="4">
        <v>1.0901000000000001</v>
      </c>
      <c r="E269" s="4">
        <v>1.0722</v>
      </c>
      <c r="F269" s="4">
        <v>20602.837660000001</v>
      </c>
      <c r="G269" s="1"/>
      <c r="H269" s="8"/>
      <c r="I269" s="3">
        <v>45608</v>
      </c>
      <c r="J269" s="4">
        <v>8025.77</v>
      </c>
      <c r="K269" s="7">
        <v>45491.998611111114</v>
      </c>
      <c r="L269" s="4">
        <v>1.29497</v>
      </c>
      <c r="M269" s="4">
        <v>1.2738</v>
      </c>
      <c r="N269" s="4">
        <v>10223.225829999999</v>
      </c>
      <c r="O269" s="4"/>
      <c r="P269" s="4"/>
      <c r="Q269" s="8"/>
      <c r="R269" s="3">
        <v>45611</v>
      </c>
      <c r="S269" s="4">
        <v>5870.62</v>
      </c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</row>
    <row r="270" spans="1:34" ht="15" thickBot="1">
      <c r="A270" s="3">
        <v>45607</v>
      </c>
      <c r="B270" s="4">
        <v>19448.599999999999</v>
      </c>
      <c r="C270" s="3">
        <v>45492</v>
      </c>
      <c r="D270" s="4">
        <v>1.0891</v>
      </c>
      <c r="E270" s="4">
        <v>1.0660000000000001</v>
      </c>
      <c r="F270" s="4">
        <v>20732.207600000002</v>
      </c>
      <c r="G270" s="1"/>
      <c r="H270" s="8"/>
      <c r="I270" s="3">
        <v>45609</v>
      </c>
      <c r="J270" s="4">
        <v>8030.33</v>
      </c>
      <c r="K270" s="7">
        <v>45492.998611111114</v>
      </c>
      <c r="L270" s="4">
        <v>1.2916000000000001</v>
      </c>
      <c r="M270" s="4">
        <v>1.2705900000000001</v>
      </c>
      <c r="N270" s="4">
        <v>10203.25699</v>
      </c>
      <c r="O270" s="4"/>
      <c r="P270" s="4"/>
      <c r="Q270" s="8"/>
      <c r="R270" s="3">
        <v>45614</v>
      </c>
      <c r="S270" s="4">
        <v>5893.62</v>
      </c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</row>
    <row r="271" spans="1:34" ht="15" thickBot="1">
      <c r="A271" s="3">
        <v>45608</v>
      </c>
      <c r="B271" s="4">
        <v>19033.64</v>
      </c>
      <c r="C271" s="3">
        <v>45493</v>
      </c>
      <c r="D271" s="4">
        <v>1.089</v>
      </c>
      <c r="E271" s="4">
        <v>1.0616300000000001</v>
      </c>
      <c r="F271" s="4">
        <v>20206.683229999999</v>
      </c>
      <c r="G271" s="1"/>
      <c r="H271" s="8"/>
      <c r="I271" s="3">
        <v>45610</v>
      </c>
      <c r="J271" s="4">
        <v>8071.19</v>
      </c>
      <c r="K271" s="7">
        <v>45493.998611111114</v>
      </c>
      <c r="L271" s="4">
        <v>1.2919</v>
      </c>
      <c r="M271" s="4">
        <v>1.26667</v>
      </c>
      <c r="N271" s="4">
        <v>10223.534240000001</v>
      </c>
      <c r="O271" s="4"/>
      <c r="P271" s="4"/>
      <c r="Q271" s="8"/>
      <c r="R271" s="3">
        <v>45615</v>
      </c>
      <c r="S271" s="4">
        <v>5916.98</v>
      </c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</row>
    <row r="272" spans="1:34" ht="15" thickBot="1">
      <c r="A272" s="3">
        <v>45609</v>
      </c>
      <c r="B272" s="4">
        <v>19003.11</v>
      </c>
      <c r="C272" s="3">
        <v>45494</v>
      </c>
      <c r="D272" s="4">
        <v>1.0898600000000001</v>
      </c>
      <c r="E272" s="4">
        <v>1.0563800000000001</v>
      </c>
      <c r="F272" s="4">
        <v>20074.50534</v>
      </c>
      <c r="G272" s="1"/>
      <c r="H272" s="8"/>
      <c r="I272" s="3">
        <v>45611</v>
      </c>
      <c r="J272" s="4">
        <v>8063.61</v>
      </c>
      <c r="K272" s="7">
        <v>45494.998611111114</v>
      </c>
      <c r="L272" s="4">
        <v>1.29321</v>
      </c>
      <c r="M272" s="4">
        <v>1.2617</v>
      </c>
      <c r="N272" s="4">
        <v>10173.856739999999</v>
      </c>
      <c r="O272" s="4"/>
      <c r="P272" s="4"/>
      <c r="Q272" s="8"/>
      <c r="R272" s="3">
        <v>45616</v>
      </c>
      <c r="S272" s="4">
        <v>5917.11</v>
      </c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</row>
    <row r="273" spans="1:34" ht="15" thickBot="1">
      <c r="A273" s="3">
        <v>45610</v>
      </c>
      <c r="B273" s="4">
        <v>19263.7</v>
      </c>
      <c r="C273" s="3">
        <v>45495</v>
      </c>
      <c r="D273" s="4">
        <v>1.08894</v>
      </c>
      <c r="E273" s="4">
        <v>1.0529200000000001</v>
      </c>
      <c r="F273" s="4">
        <v>20283.134999999998</v>
      </c>
      <c r="G273" s="1"/>
      <c r="H273" s="8"/>
      <c r="I273" s="3">
        <v>45614</v>
      </c>
      <c r="J273" s="4">
        <v>8109.32</v>
      </c>
      <c r="K273" s="7">
        <v>45495.998611111114</v>
      </c>
      <c r="L273" s="4">
        <v>1.2931699999999999</v>
      </c>
      <c r="M273" s="4">
        <v>1.2678</v>
      </c>
      <c r="N273" s="4">
        <v>10280.9959</v>
      </c>
      <c r="O273" s="4"/>
      <c r="P273" s="4"/>
      <c r="Q273" s="8"/>
      <c r="R273" s="3">
        <v>45617</v>
      </c>
      <c r="S273" s="4">
        <v>5948.71</v>
      </c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</row>
    <row r="274" spans="1:34" ht="15" thickBot="1">
      <c r="A274" s="3">
        <v>45611</v>
      </c>
      <c r="B274" s="4">
        <v>19210.810000000001</v>
      </c>
      <c r="C274" s="3">
        <v>45496</v>
      </c>
      <c r="D274" s="4">
        <v>1.08491</v>
      </c>
      <c r="E274" s="4">
        <v>1.0544</v>
      </c>
      <c r="F274" s="4">
        <v>20255.878059999999</v>
      </c>
      <c r="G274" s="1"/>
      <c r="H274" s="8"/>
      <c r="I274" s="3">
        <v>45615</v>
      </c>
      <c r="J274" s="4">
        <v>8099.02</v>
      </c>
      <c r="K274" s="7">
        <v>45496.998611111114</v>
      </c>
      <c r="L274" s="4">
        <v>1.29003</v>
      </c>
      <c r="M274" s="4">
        <v>1.26939</v>
      </c>
      <c r="N274" s="4">
        <v>10280.815000000001</v>
      </c>
      <c r="O274" s="4"/>
      <c r="P274" s="4"/>
      <c r="Q274" s="8"/>
      <c r="R274" s="3">
        <v>45618</v>
      </c>
      <c r="S274" s="4">
        <v>5969.34</v>
      </c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</row>
    <row r="275" spans="1:34" ht="15" thickBot="1">
      <c r="A275" s="3">
        <v>45614</v>
      </c>
      <c r="B275" s="4">
        <v>19189.189999999999</v>
      </c>
      <c r="C275" s="3">
        <v>45497</v>
      </c>
      <c r="D275" s="4">
        <v>1.08389</v>
      </c>
      <c r="E275" s="4">
        <v>1.05945</v>
      </c>
      <c r="F275" s="4">
        <v>20329.987349999999</v>
      </c>
      <c r="G275" s="1"/>
      <c r="H275" s="8"/>
      <c r="I275" s="3">
        <v>45616</v>
      </c>
      <c r="J275" s="4">
        <v>8085.07</v>
      </c>
      <c r="K275" s="7">
        <v>45497.998611111114</v>
      </c>
      <c r="L275" s="4">
        <v>1.28989</v>
      </c>
      <c r="M275" s="4">
        <v>1.26535</v>
      </c>
      <c r="N275" s="4">
        <v>10230.44332</v>
      </c>
      <c r="O275" s="4"/>
      <c r="P275" s="4"/>
      <c r="Q275" s="8"/>
      <c r="R275" s="3">
        <v>45621</v>
      </c>
      <c r="S275" s="4">
        <v>5987.37</v>
      </c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</row>
    <row r="276" spans="1:34" ht="15" thickBot="1">
      <c r="A276" s="3">
        <v>45615</v>
      </c>
      <c r="B276" s="4">
        <v>19060.310000000001</v>
      </c>
      <c r="C276" s="3">
        <v>45498</v>
      </c>
      <c r="D276" s="4">
        <v>1.0850900000000001</v>
      </c>
      <c r="E276" s="4">
        <v>1.0606800000000001</v>
      </c>
      <c r="F276" s="4">
        <v>20216.889609999998</v>
      </c>
      <c r="G276" s="1"/>
      <c r="H276" s="8"/>
      <c r="I276" s="3">
        <v>45617</v>
      </c>
      <c r="J276" s="4">
        <v>8149.27</v>
      </c>
      <c r="K276" s="7">
        <v>45498.998611111114</v>
      </c>
      <c r="L276" s="4">
        <v>1.2854000000000001</v>
      </c>
      <c r="M276" s="4">
        <v>1.25837</v>
      </c>
      <c r="N276" s="4">
        <v>10254.79689</v>
      </c>
      <c r="O276" s="4"/>
      <c r="P276" s="4"/>
      <c r="Q276" s="8"/>
      <c r="R276" s="3">
        <v>45622</v>
      </c>
      <c r="S276" s="4">
        <v>6021.63</v>
      </c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</row>
    <row r="277" spans="1:34" ht="15" thickBot="1">
      <c r="A277" s="3">
        <v>45616</v>
      </c>
      <c r="B277" s="4">
        <v>19004.78</v>
      </c>
      <c r="C277" s="3">
        <v>45499</v>
      </c>
      <c r="D277" s="4">
        <v>1.0871</v>
      </c>
      <c r="E277" s="4">
        <v>1.0545599999999999</v>
      </c>
      <c r="F277" s="4">
        <v>20041.680799999998</v>
      </c>
      <c r="G277" s="1"/>
      <c r="H277" s="8"/>
      <c r="I277" s="3">
        <v>45618</v>
      </c>
      <c r="J277" s="4">
        <v>8262.08</v>
      </c>
      <c r="K277" s="7">
        <v>45499.998611111114</v>
      </c>
      <c r="L277" s="4">
        <v>1.2867</v>
      </c>
      <c r="M277" s="4">
        <v>1.2528999999999999</v>
      </c>
      <c r="N277" s="4">
        <v>10351.560030000001</v>
      </c>
      <c r="O277" s="4"/>
      <c r="P277" s="4"/>
      <c r="Q277" s="8"/>
      <c r="R277" s="3">
        <v>45623</v>
      </c>
      <c r="S277" s="4">
        <v>5998.74</v>
      </c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</row>
    <row r="278" spans="1:34" ht="15" thickBot="1">
      <c r="A278" s="3">
        <v>45617</v>
      </c>
      <c r="B278" s="4">
        <v>19146.169999999998</v>
      </c>
      <c r="C278" s="3">
        <v>45500</v>
      </c>
      <c r="D278" s="4">
        <v>1.087</v>
      </c>
      <c r="E278" s="4">
        <v>1.0468299999999999</v>
      </c>
      <c r="F278" s="4">
        <v>20042.78514</v>
      </c>
      <c r="G278" s="1"/>
      <c r="H278" s="8"/>
      <c r="I278" s="3">
        <v>45621</v>
      </c>
      <c r="J278" s="4">
        <v>8291.68</v>
      </c>
      <c r="K278" s="7">
        <v>45500.998611111114</v>
      </c>
      <c r="L278" s="4">
        <v>1.2867</v>
      </c>
      <c r="M278" s="4">
        <v>1.25318</v>
      </c>
      <c r="N278" s="4">
        <v>10390.96754</v>
      </c>
      <c r="O278" s="4"/>
      <c r="P278" s="4"/>
      <c r="Q278" s="8"/>
      <c r="R278" s="3">
        <v>45625</v>
      </c>
      <c r="S278" s="4">
        <v>6032.38</v>
      </c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</row>
    <row r="279" spans="1:34" ht="15" thickBot="1">
      <c r="A279" s="3">
        <v>45618</v>
      </c>
      <c r="B279" s="4">
        <v>19322.59</v>
      </c>
      <c r="C279" s="3">
        <v>45501</v>
      </c>
      <c r="D279" s="4">
        <v>1.0852900000000001</v>
      </c>
      <c r="E279" s="4">
        <v>1.0416000000000001</v>
      </c>
      <c r="F279" s="4">
        <v>20126.409739999999</v>
      </c>
      <c r="G279" s="1"/>
      <c r="H279" s="8"/>
      <c r="I279" s="3">
        <v>45622</v>
      </c>
      <c r="J279" s="4">
        <v>8258.61</v>
      </c>
      <c r="K279" s="7">
        <v>45501.998611111114</v>
      </c>
      <c r="L279" s="4">
        <v>1.2867</v>
      </c>
      <c r="M279" s="4">
        <v>1.2572399999999999</v>
      </c>
      <c r="N279" s="4">
        <v>10383.054840000001</v>
      </c>
      <c r="O279" s="4"/>
      <c r="P279" s="4"/>
      <c r="Q279" s="8"/>
      <c r="R279" s="3">
        <v>45628</v>
      </c>
      <c r="S279" s="4">
        <v>6047.15</v>
      </c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</row>
    <row r="280" spans="1:34" ht="15" thickBot="1">
      <c r="A280" s="3">
        <v>45621</v>
      </c>
      <c r="B280" s="4">
        <v>19405.2</v>
      </c>
      <c r="C280" s="3">
        <v>45502</v>
      </c>
      <c r="D280" s="4">
        <v>1.08188</v>
      </c>
      <c r="E280" s="4">
        <v>1.04436</v>
      </c>
      <c r="F280" s="4">
        <v>20266.01467</v>
      </c>
      <c r="G280" s="1"/>
      <c r="H280" s="8"/>
      <c r="I280" s="3">
        <v>45623</v>
      </c>
      <c r="J280" s="4">
        <v>8274.75</v>
      </c>
      <c r="K280" s="7">
        <v>45502.998611111114</v>
      </c>
      <c r="L280" s="4">
        <v>1.28589</v>
      </c>
      <c r="M280" s="4">
        <v>1.2676799999999999</v>
      </c>
      <c r="N280" s="4">
        <v>10489.73508</v>
      </c>
      <c r="O280" s="4"/>
      <c r="P280" s="4"/>
      <c r="Q280" s="8"/>
      <c r="R280" s="3">
        <v>45629</v>
      </c>
      <c r="S280" s="4">
        <v>6049.88</v>
      </c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</row>
    <row r="281" spans="1:34" ht="15" thickBot="1">
      <c r="A281" s="3">
        <v>45622</v>
      </c>
      <c r="B281" s="4">
        <v>19295.98</v>
      </c>
      <c r="C281" s="3">
        <v>45503</v>
      </c>
      <c r="D281" s="4">
        <v>1.0815999999999999</v>
      </c>
      <c r="E281" s="4">
        <v>1.04904</v>
      </c>
      <c r="F281" s="4">
        <v>20242.254860000001</v>
      </c>
      <c r="G281" s="1"/>
      <c r="H281" s="8"/>
      <c r="I281" s="3">
        <v>45624</v>
      </c>
      <c r="J281" s="4">
        <v>8281.2199999999993</v>
      </c>
      <c r="K281" s="7">
        <v>45503.998611111114</v>
      </c>
      <c r="L281" s="4">
        <v>1.2836000000000001</v>
      </c>
      <c r="M281" s="4">
        <v>1.2694700000000001</v>
      </c>
      <c r="N281" s="4">
        <v>10512.76035</v>
      </c>
      <c r="O281" s="4"/>
      <c r="P281" s="4"/>
      <c r="Q281" s="8"/>
      <c r="R281" s="3">
        <v>45630</v>
      </c>
      <c r="S281" s="4">
        <v>6086.49</v>
      </c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</row>
    <row r="282" spans="1:34" ht="15" thickBot="1">
      <c r="A282" s="3">
        <v>45623</v>
      </c>
      <c r="B282" s="4">
        <v>19261.75</v>
      </c>
      <c r="C282" s="3">
        <v>45504</v>
      </c>
      <c r="D282" s="4">
        <v>1.0823</v>
      </c>
      <c r="E282" s="4">
        <v>1.05619</v>
      </c>
      <c r="F282" s="4">
        <v>20344.067729999999</v>
      </c>
      <c r="G282" s="1"/>
      <c r="H282" s="8"/>
      <c r="I282" s="3">
        <v>45625</v>
      </c>
      <c r="J282" s="4">
        <v>8287.2999999999993</v>
      </c>
      <c r="K282" s="7">
        <v>45504.998611111114</v>
      </c>
      <c r="L282" s="4">
        <v>1.2851999999999999</v>
      </c>
      <c r="M282" s="4">
        <v>1.2732000000000001</v>
      </c>
      <c r="N282" s="4">
        <v>10551.390359999999</v>
      </c>
      <c r="O282" s="4"/>
      <c r="P282" s="4"/>
      <c r="Q282" s="8"/>
      <c r="R282" s="3">
        <v>45631</v>
      </c>
      <c r="S282" s="4">
        <v>6075.11</v>
      </c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</row>
    <row r="283" spans="1:34" ht="15" thickBot="1">
      <c r="A283" s="3">
        <v>45624</v>
      </c>
      <c r="B283" s="4">
        <v>19425.73</v>
      </c>
      <c r="C283" s="3">
        <v>45505</v>
      </c>
      <c r="D283" s="4">
        <v>1.0787</v>
      </c>
      <c r="E283" s="4">
        <v>1.0561100000000001</v>
      </c>
      <c r="F283" s="4">
        <v>20515.707709999999</v>
      </c>
      <c r="G283" s="1"/>
      <c r="H283" s="8"/>
      <c r="I283" s="3">
        <v>45628</v>
      </c>
      <c r="J283" s="4">
        <v>8312.89</v>
      </c>
      <c r="K283" s="7">
        <v>45505.998611111114</v>
      </c>
      <c r="L283" s="4">
        <v>1.27281</v>
      </c>
      <c r="M283" s="4">
        <v>1.26573</v>
      </c>
      <c r="N283" s="4">
        <v>10521.874260000001</v>
      </c>
      <c r="O283" s="4"/>
      <c r="P283" s="4"/>
      <c r="Q283" s="8"/>
      <c r="R283" s="3">
        <v>45632</v>
      </c>
      <c r="S283" s="4">
        <v>6090.27</v>
      </c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</row>
    <row r="284" spans="1:34" ht="15" thickBot="1">
      <c r="A284" s="3">
        <v>45625</v>
      </c>
      <c r="B284" s="4">
        <v>19626.45</v>
      </c>
      <c r="C284" s="3">
        <v>45506</v>
      </c>
      <c r="D284" s="4">
        <v>1.0919000000000001</v>
      </c>
      <c r="E284" s="4">
        <v>1.0579000000000001</v>
      </c>
      <c r="F284" s="4">
        <v>20762.821459999999</v>
      </c>
      <c r="G284" s="1"/>
      <c r="H284" s="8"/>
      <c r="I284" s="3">
        <v>45629</v>
      </c>
      <c r="J284" s="4">
        <v>8359.41</v>
      </c>
      <c r="K284" s="7">
        <v>45506.998611111114</v>
      </c>
      <c r="L284" s="4">
        <v>1.2805</v>
      </c>
      <c r="M284" s="4">
        <v>1.2673399999999999</v>
      </c>
      <c r="N284" s="4">
        <v>10594.214669999999</v>
      </c>
      <c r="O284" s="4"/>
      <c r="P284" s="4"/>
      <c r="Q284" s="8"/>
      <c r="R284" s="3">
        <v>45635</v>
      </c>
      <c r="S284" s="4">
        <v>6052.85</v>
      </c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</row>
    <row r="285" spans="1:34" ht="15" thickBot="1">
      <c r="A285" s="3">
        <v>45628</v>
      </c>
      <c r="B285" s="4">
        <v>19933.62</v>
      </c>
      <c r="C285" s="3">
        <v>45507</v>
      </c>
      <c r="D285" s="4">
        <v>1.0914999999999999</v>
      </c>
      <c r="E285" s="4">
        <v>1.05</v>
      </c>
      <c r="F285" s="4">
        <v>20930.300999999999</v>
      </c>
      <c r="G285" s="1"/>
      <c r="H285" s="8"/>
      <c r="I285" s="3">
        <v>45630</v>
      </c>
      <c r="J285" s="4">
        <v>8335.81</v>
      </c>
      <c r="K285" s="7">
        <v>45507.998611111114</v>
      </c>
      <c r="L285" s="4">
        <v>1.2805</v>
      </c>
      <c r="M285" s="4">
        <v>1.27003</v>
      </c>
      <c r="N285" s="4">
        <v>10586.72877</v>
      </c>
      <c r="O285" s="4"/>
      <c r="P285" s="4"/>
      <c r="Q285" s="8"/>
      <c r="R285" s="3">
        <v>45636</v>
      </c>
      <c r="S285" s="4">
        <v>6034.91</v>
      </c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</row>
    <row r="286" spans="1:34" ht="15" thickBot="1">
      <c r="A286" s="3">
        <v>45629</v>
      </c>
      <c r="B286" s="4">
        <v>20016.75</v>
      </c>
      <c r="C286" s="3">
        <v>45508</v>
      </c>
      <c r="D286" s="4">
        <v>1.0909899999999999</v>
      </c>
      <c r="E286" s="4">
        <v>1.0509599999999999</v>
      </c>
      <c r="F286" s="4">
        <v>21036.80358</v>
      </c>
      <c r="G286" s="1"/>
      <c r="H286" s="8"/>
      <c r="I286" s="3">
        <v>45631</v>
      </c>
      <c r="J286" s="4">
        <v>8349.3799999999992</v>
      </c>
      <c r="K286" s="7">
        <v>45508.998611111114</v>
      </c>
      <c r="L286" s="4">
        <v>1.2786999999999999</v>
      </c>
      <c r="M286" s="4">
        <v>1.2758499999999999</v>
      </c>
      <c r="N286" s="4">
        <v>10652.55647</v>
      </c>
      <c r="O286" s="4"/>
      <c r="P286" s="4"/>
      <c r="Q286" s="8"/>
      <c r="R286" s="3">
        <v>45637</v>
      </c>
      <c r="S286" s="4">
        <v>6084.19</v>
      </c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</row>
    <row r="287" spans="1:34" ht="15" thickBot="1">
      <c r="A287" s="3">
        <v>45630</v>
      </c>
      <c r="B287" s="4">
        <v>20232.14</v>
      </c>
      <c r="C287" s="3">
        <v>45509</v>
      </c>
      <c r="D287" s="4">
        <v>1.0950599999999999</v>
      </c>
      <c r="E287" s="4">
        <v>1.0511999999999999</v>
      </c>
      <c r="F287" s="4">
        <v>21268.025570000002</v>
      </c>
      <c r="G287" s="1"/>
      <c r="H287" s="8"/>
      <c r="I287" s="3">
        <v>45632</v>
      </c>
      <c r="J287" s="4">
        <v>8308.61</v>
      </c>
      <c r="K287" s="7">
        <v>45509.998611111114</v>
      </c>
      <c r="L287" s="4">
        <v>1.27877</v>
      </c>
      <c r="M287" s="4">
        <v>1.2744</v>
      </c>
      <c r="N287" s="4">
        <v>10588.49258</v>
      </c>
      <c r="O287" s="4"/>
      <c r="P287" s="4"/>
      <c r="Q287" s="8"/>
      <c r="R287" s="3">
        <v>45638</v>
      </c>
      <c r="S287" s="4">
        <v>6051.25</v>
      </c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</row>
    <row r="288" spans="1:34" ht="15" thickBot="1">
      <c r="A288" s="3">
        <v>45631</v>
      </c>
      <c r="B288" s="4">
        <v>20358.8</v>
      </c>
      <c r="C288" s="3">
        <v>45510</v>
      </c>
      <c r="D288" s="4">
        <v>1.0925199999999999</v>
      </c>
      <c r="E288" s="4">
        <v>1.05853</v>
      </c>
      <c r="F288" s="4">
        <v>21550.400559999998</v>
      </c>
      <c r="G288" s="1"/>
      <c r="H288" s="8"/>
      <c r="I288" s="3">
        <v>45635</v>
      </c>
      <c r="J288" s="4">
        <v>8352.08</v>
      </c>
      <c r="K288" s="7">
        <v>45510.998611111114</v>
      </c>
      <c r="L288" s="4">
        <v>1.2683</v>
      </c>
      <c r="M288" s="4">
        <v>1.2748200000000001</v>
      </c>
      <c r="N288" s="4">
        <v>10647.39863</v>
      </c>
      <c r="O288" s="4"/>
      <c r="P288" s="4"/>
      <c r="Q288" s="8"/>
      <c r="R288" s="3">
        <v>45639</v>
      </c>
      <c r="S288" s="4">
        <v>6051.09</v>
      </c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</row>
    <row r="289" spans="1:34" ht="15" thickBot="1">
      <c r="A289" s="3">
        <v>45632</v>
      </c>
      <c r="B289" s="4">
        <v>20384.61</v>
      </c>
      <c r="C289" s="3">
        <v>45511</v>
      </c>
      <c r="D289" s="4">
        <v>1.0927500000000001</v>
      </c>
      <c r="E289" s="4">
        <v>1.0573999999999999</v>
      </c>
      <c r="F289" s="4">
        <v>21554.686610000001</v>
      </c>
      <c r="G289" s="1"/>
      <c r="H289" s="8"/>
      <c r="I289" s="3">
        <v>45636</v>
      </c>
      <c r="J289" s="4">
        <v>8280.36</v>
      </c>
      <c r="K289" s="7">
        <v>45511.998611111114</v>
      </c>
      <c r="L289" s="4">
        <v>1.2678199999999999</v>
      </c>
      <c r="M289" s="4">
        <v>1.2779199999999999</v>
      </c>
      <c r="N289" s="4">
        <v>10581.637650000001</v>
      </c>
      <c r="O289" s="4"/>
      <c r="P289" s="4"/>
      <c r="Q289" s="8"/>
      <c r="R289" s="3">
        <v>45642</v>
      </c>
      <c r="S289" s="4">
        <v>6074.08</v>
      </c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</row>
    <row r="290" spans="1:34" ht="15" thickBot="1">
      <c r="A290" s="3">
        <v>45635</v>
      </c>
      <c r="B290" s="4">
        <v>20345.96</v>
      </c>
      <c r="C290" s="3">
        <v>45512</v>
      </c>
      <c r="D290" s="4">
        <v>1.09152</v>
      </c>
      <c r="E290" s="4">
        <v>1.05545</v>
      </c>
      <c r="F290" s="4">
        <v>21474.143479999999</v>
      </c>
      <c r="G290" s="1"/>
      <c r="H290" s="8"/>
      <c r="I290" s="3">
        <v>45637</v>
      </c>
      <c r="J290" s="4">
        <v>8301.6200000000008</v>
      </c>
      <c r="K290" s="7">
        <v>45512.998611111114</v>
      </c>
      <c r="L290" s="4">
        <v>1.2746599999999999</v>
      </c>
      <c r="M290" s="4">
        <v>1.2765200000000001</v>
      </c>
      <c r="N290" s="4">
        <v>10597.18396</v>
      </c>
      <c r="O290" s="4"/>
      <c r="P290" s="4"/>
      <c r="Q290" s="8"/>
      <c r="R290" s="3">
        <v>45643</v>
      </c>
      <c r="S290" s="4">
        <v>6050.61</v>
      </c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</row>
    <row r="291" spans="1:34" ht="15" thickBot="1">
      <c r="A291" s="3">
        <v>45636</v>
      </c>
      <c r="B291" s="4">
        <v>20329.16</v>
      </c>
      <c r="C291" s="3">
        <v>45513</v>
      </c>
      <c r="D291" s="4">
        <v>1.0925</v>
      </c>
      <c r="E291" s="4">
        <v>1.0531200000000001</v>
      </c>
      <c r="F291" s="4">
        <v>21409.044979999999</v>
      </c>
      <c r="G291" s="1"/>
      <c r="H291" s="8"/>
      <c r="I291" s="3">
        <v>45638</v>
      </c>
      <c r="J291" s="4">
        <v>8311.76</v>
      </c>
      <c r="K291" s="7">
        <v>45513.998611111114</v>
      </c>
      <c r="L291" s="4">
        <v>1.2730999999999999</v>
      </c>
      <c r="M291" s="4">
        <v>1.26745</v>
      </c>
      <c r="N291" s="4">
        <v>10534.74021</v>
      </c>
      <c r="O291" s="4"/>
      <c r="P291" s="4"/>
      <c r="Q291" s="8"/>
      <c r="R291" s="3">
        <v>45644</v>
      </c>
      <c r="S291" s="4">
        <v>5872.16</v>
      </c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</row>
    <row r="292" spans="1:34" ht="15" thickBot="1">
      <c r="A292" s="3">
        <v>45637</v>
      </c>
      <c r="B292" s="4">
        <v>20399.16</v>
      </c>
      <c r="C292" s="3">
        <v>45514</v>
      </c>
      <c r="D292" s="4">
        <v>1.0924</v>
      </c>
      <c r="E292" s="4">
        <v>1.0506</v>
      </c>
      <c r="F292" s="4">
        <v>21431.357499999998</v>
      </c>
      <c r="G292" s="1"/>
      <c r="H292" s="8"/>
      <c r="I292" s="3">
        <v>45639</v>
      </c>
      <c r="J292" s="4">
        <v>8300.33</v>
      </c>
      <c r="K292" s="7">
        <v>45514.998611111114</v>
      </c>
      <c r="L292" s="4">
        <v>1.2729999999999999</v>
      </c>
      <c r="M292" s="4">
        <v>1.2619</v>
      </c>
      <c r="N292" s="4">
        <v>10474.18643</v>
      </c>
      <c r="O292" s="4"/>
      <c r="P292" s="4"/>
      <c r="Q292" s="8"/>
      <c r="R292" s="3">
        <v>45645</v>
      </c>
      <c r="S292" s="4">
        <v>5867.08</v>
      </c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</row>
    <row r="293" spans="1:34" ht="15" thickBot="1">
      <c r="A293" s="3">
        <v>45638</v>
      </c>
      <c r="B293" s="4">
        <v>20426.27</v>
      </c>
      <c r="C293" s="3">
        <v>45515</v>
      </c>
      <c r="D293" s="4">
        <v>1.0912999999999999</v>
      </c>
      <c r="E293" s="4">
        <v>1.0472900000000001</v>
      </c>
      <c r="F293" s="4">
        <v>21392.228309999999</v>
      </c>
      <c r="G293" s="1"/>
      <c r="H293" s="8"/>
      <c r="I293" s="3">
        <v>45642</v>
      </c>
      <c r="J293" s="4">
        <v>8262.0499999999993</v>
      </c>
      <c r="K293" s="7">
        <v>45515.998611111114</v>
      </c>
      <c r="L293" s="4">
        <v>1.2748699999999999</v>
      </c>
      <c r="M293" s="4">
        <v>1.2691300000000001</v>
      </c>
      <c r="N293" s="4">
        <v>10485.615519999999</v>
      </c>
      <c r="O293" s="4"/>
      <c r="P293" s="4"/>
      <c r="Q293" s="8"/>
      <c r="R293" s="3">
        <v>45646</v>
      </c>
      <c r="S293" s="4">
        <v>5930.85</v>
      </c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</row>
    <row r="294" spans="1:34" ht="15" thickBot="1">
      <c r="A294" s="3">
        <v>45639</v>
      </c>
      <c r="B294" s="4">
        <v>20405.919999999998</v>
      </c>
      <c r="C294" s="3">
        <v>45516</v>
      </c>
      <c r="D294" s="4">
        <v>1.09352</v>
      </c>
      <c r="E294" s="4">
        <v>1.0505</v>
      </c>
      <c r="F294" s="4">
        <v>21436.418959999999</v>
      </c>
      <c r="G294" s="1"/>
      <c r="H294" s="8"/>
      <c r="I294" s="3">
        <v>45643</v>
      </c>
      <c r="J294" s="4">
        <v>8195.2000000000007</v>
      </c>
      <c r="K294" s="7">
        <v>45516.998611111114</v>
      </c>
      <c r="L294" s="4">
        <v>1.27685</v>
      </c>
      <c r="M294" s="4">
        <v>1.2709999999999999</v>
      </c>
      <c r="N294" s="4">
        <v>10416.099200000001</v>
      </c>
      <c r="O294" s="4"/>
      <c r="P294" s="4"/>
      <c r="Q294" s="8"/>
      <c r="R294" s="3">
        <v>45649</v>
      </c>
      <c r="S294" s="4">
        <v>5974.07</v>
      </c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</row>
    <row r="295" spans="1:34" ht="15" thickBot="1">
      <c r="A295" s="3">
        <v>45642</v>
      </c>
      <c r="B295" s="4">
        <v>20313.810000000001</v>
      </c>
      <c r="C295" s="3">
        <v>45517</v>
      </c>
      <c r="D295" s="4">
        <v>1.0995600000000001</v>
      </c>
      <c r="E295" s="4">
        <v>1.0516399999999999</v>
      </c>
      <c r="F295" s="4">
        <v>21362.815149999999</v>
      </c>
      <c r="G295" s="1"/>
      <c r="H295" s="8"/>
      <c r="I295" s="3">
        <v>45644</v>
      </c>
      <c r="J295" s="4">
        <v>8199.11</v>
      </c>
      <c r="K295" s="7">
        <v>45517.998611111114</v>
      </c>
      <c r="L295" s="4">
        <v>1.2865500000000001</v>
      </c>
      <c r="M295" s="4">
        <v>1.2566900000000001</v>
      </c>
      <c r="N295" s="4">
        <v>10303.73955</v>
      </c>
      <c r="O295" s="4"/>
      <c r="P295" s="4"/>
      <c r="Q295" s="8"/>
      <c r="R295" s="3">
        <v>45650</v>
      </c>
      <c r="S295" s="4">
        <v>6040.04</v>
      </c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</row>
    <row r="296" spans="1:34" ht="15" thickBot="1">
      <c r="A296" s="3">
        <v>45643</v>
      </c>
      <c r="B296" s="4">
        <v>20246.37</v>
      </c>
      <c r="C296" s="3">
        <v>45518</v>
      </c>
      <c r="D296" s="4">
        <v>1.10118</v>
      </c>
      <c r="E296" s="4">
        <v>1.0494699999999999</v>
      </c>
      <c r="F296" s="4">
        <v>21247.957920000001</v>
      </c>
      <c r="G296" s="1"/>
      <c r="H296" s="8"/>
      <c r="I296" s="3">
        <v>45645</v>
      </c>
      <c r="J296" s="4">
        <v>8105.32</v>
      </c>
      <c r="K296" s="7">
        <v>45518.998611111114</v>
      </c>
      <c r="L296" s="4">
        <v>1.2825</v>
      </c>
      <c r="M296" s="4">
        <v>1.2497</v>
      </c>
      <c r="N296" s="4">
        <v>10129.2184</v>
      </c>
      <c r="O296" s="4"/>
      <c r="P296" s="4"/>
      <c r="Q296" s="8"/>
      <c r="R296" s="3">
        <v>45652</v>
      </c>
      <c r="S296" s="4">
        <v>6037.59</v>
      </c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</row>
    <row r="297" spans="1:34" ht="15" thickBot="1">
      <c r="A297" s="3">
        <v>45644</v>
      </c>
      <c r="B297" s="4">
        <v>20242.57</v>
      </c>
      <c r="C297" s="3">
        <v>45519</v>
      </c>
      <c r="D297" s="4">
        <v>1.0972200000000001</v>
      </c>
      <c r="E297" s="4">
        <v>1.03495</v>
      </c>
      <c r="F297" s="4">
        <v>20950.04782</v>
      </c>
      <c r="G297" s="1"/>
      <c r="H297" s="8"/>
      <c r="I297" s="3">
        <v>45646</v>
      </c>
      <c r="J297" s="4">
        <v>8084.61</v>
      </c>
      <c r="K297" s="7">
        <v>45519.998611111114</v>
      </c>
      <c r="L297" s="4">
        <v>1.28582</v>
      </c>
      <c r="M297" s="4">
        <v>1.2568999999999999</v>
      </c>
      <c r="N297" s="4">
        <v>10161.54631</v>
      </c>
      <c r="O297" s="4"/>
      <c r="P297" s="4"/>
      <c r="Q297" s="8"/>
      <c r="R297" s="3">
        <v>45653</v>
      </c>
      <c r="S297" s="4">
        <v>5970.84</v>
      </c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</row>
    <row r="298" spans="1:34" ht="15" thickBot="1">
      <c r="A298" s="3">
        <v>45645</v>
      </c>
      <c r="B298" s="4">
        <v>19969.86</v>
      </c>
      <c r="C298" s="3">
        <v>45520</v>
      </c>
      <c r="D298" s="4">
        <v>1.103</v>
      </c>
      <c r="E298" s="4">
        <v>1.03644</v>
      </c>
      <c r="F298" s="4">
        <v>20697.561699999998</v>
      </c>
      <c r="G298" s="1"/>
      <c r="H298" s="8"/>
      <c r="I298" s="3">
        <v>45649</v>
      </c>
      <c r="J298" s="4">
        <v>8102.72</v>
      </c>
      <c r="K298" s="7">
        <v>45520.998611111114</v>
      </c>
      <c r="L298" s="4">
        <v>1.2952999999999999</v>
      </c>
      <c r="M298" s="4">
        <v>1.2532799999999999</v>
      </c>
      <c r="N298" s="4">
        <v>10154.976919999999</v>
      </c>
      <c r="O298" s="4"/>
      <c r="P298" s="4"/>
      <c r="Q298" s="8"/>
      <c r="R298" s="3">
        <v>45656</v>
      </c>
      <c r="S298" s="4">
        <v>5906.94</v>
      </c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</row>
    <row r="299" spans="1:34" ht="15" thickBot="1">
      <c r="A299" s="3">
        <v>45646</v>
      </c>
      <c r="B299" s="4">
        <v>19884.75</v>
      </c>
      <c r="C299" s="3">
        <v>45521</v>
      </c>
      <c r="D299" s="4">
        <v>1.103</v>
      </c>
      <c r="E299" s="4">
        <v>1.0429999999999999</v>
      </c>
      <c r="F299" s="4">
        <v>20739.794249999999</v>
      </c>
      <c r="G299" s="1"/>
      <c r="H299" s="8"/>
      <c r="I299" s="3">
        <v>45650</v>
      </c>
      <c r="J299" s="4">
        <v>8136.99</v>
      </c>
      <c r="K299" s="7">
        <v>45521.998611111114</v>
      </c>
      <c r="L299" s="4">
        <v>1.2952999999999999</v>
      </c>
      <c r="M299" s="4">
        <v>1.2532000000000001</v>
      </c>
      <c r="N299" s="4">
        <v>10197.275869999999</v>
      </c>
      <c r="O299" s="4"/>
      <c r="P299" s="4"/>
      <c r="Q299" s="8"/>
      <c r="R299" s="3">
        <v>45657</v>
      </c>
      <c r="S299" s="4">
        <v>5881.63</v>
      </c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</row>
    <row r="300" spans="1:34" ht="15" thickBot="1">
      <c r="A300" s="3">
        <v>45649</v>
      </c>
      <c r="B300" s="4">
        <v>19848.77</v>
      </c>
      <c r="C300" s="3">
        <v>45522</v>
      </c>
      <c r="D300" s="4">
        <v>1.1024400000000001</v>
      </c>
      <c r="E300" s="4">
        <v>1.0404599999999999</v>
      </c>
      <c r="F300" s="4">
        <v>20651.85123</v>
      </c>
      <c r="G300" s="1"/>
      <c r="H300" s="8"/>
      <c r="I300" s="3">
        <v>45653</v>
      </c>
      <c r="J300" s="4">
        <v>8149.78</v>
      </c>
      <c r="K300" s="7">
        <v>45522.998611111114</v>
      </c>
      <c r="L300" s="4">
        <v>1.29457</v>
      </c>
      <c r="M300" s="4">
        <v>1.2568999999999999</v>
      </c>
      <c r="N300" s="4">
        <v>10243.458479999999</v>
      </c>
      <c r="O300" s="4"/>
      <c r="P300" s="4"/>
      <c r="Q300" s="8"/>
      <c r="R300" s="3">
        <v>45659</v>
      </c>
      <c r="S300" s="4">
        <v>5868.55</v>
      </c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</row>
    <row r="301" spans="1:34" ht="15" thickBot="1">
      <c r="A301" s="3">
        <v>45653</v>
      </c>
      <c r="B301" s="4">
        <v>19984.32</v>
      </c>
      <c r="C301" s="3">
        <v>45523</v>
      </c>
      <c r="D301" s="4">
        <v>1.10856</v>
      </c>
      <c r="E301" s="4">
        <v>1.0424</v>
      </c>
      <c r="F301" s="4">
        <v>20831.655170000002</v>
      </c>
      <c r="G301" s="1"/>
      <c r="H301" s="8"/>
      <c r="I301" s="3">
        <v>45656</v>
      </c>
      <c r="J301" s="4">
        <v>8121.01</v>
      </c>
      <c r="K301" s="7">
        <v>45523.998611111114</v>
      </c>
      <c r="L301" s="4">
        <v>1.2988900000000001</v>
      </c>
      <c r="M301" s="4">
        <v>1.2547900000000001</v>
      </c>
      <c r="N301" s="4">
        <v>10190.16214</v>
      </c>
      <c r="O301" s="4"/>
      <c r="P301" s="4"/>
      <c r="Q301" s="8"/>
      <c r="R301" s="3">
        <v>45660</v>
      </c>
      <c r="S301" s="4">
        <v>5942.47</v>
      </c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</row>
    <row r="302" spans="1:34" ht="15" thickBot="1">
      <c r="A302" s="3">
        <v>45656</v>
      </c>
      <c r="B302" s="4">
        <v>19909.14</v>
      </c>
      <c r="C302" s="3">
        <v>45524</v>
      </c>
      <c r="D302" s="4">
        <v>1.11273</v>
      </c>
      <c r="E302" s="4">
        <v>1.04057</v>
      </c>
      <c r="F302" s="4">
        <v>20716.853810000001</v>
      </c>
      <c r="G302" s="1"/>
      <c r="H302" s="8"/>
      <c r="I302" s="3">
        <v>45657</v>
      </c>
      <c r="J302" s="4">
        <v>8173.02</v>
      </c>
      <c r="K302" s="7">
        <v>45524.998611111114</v>
      </c>
      <c r="L302" s="4">
        <v>1.3033999999999999</v>
      </c>
      <c r="M302" s="4">
        <v>1.25162</v>
      </c>
      <c r="N302" s="4">
        <v>10229.515289999999</v>
      </c>
      <c r="O302" s="4"/>
      <c r="P302" s="4"/>
      <c r="Q302" s="8"/>
      <c r="R302" s="3">
        <v>45663</v>
      </c>
      <c r="S302" s="4">
        <v>5975.38</v>
      </c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</row>
    <row r="303" spans="1:34" ht="15" thickBot="1">
      <c r="A303" s="3">
        <v>45659</v>
      </c>
      <c r="B303" s="4">
        <v>20024.66</v>
      </c>
      <c r="C303" s="3">
        <v>45525</v>
      </c>
      <c r="D303" s="4">
        <v>1.11548</v>
      </c>
      <c r="E303" s="4">
        <v>1.0267500000000001</v>
      </c>
      <c r="F303" s="4">
        <v>20560.319660000001</v>
      </c>
      <c r="G303" s="1"/>
      <c r="H303" s="8"/>
      <c r="I303" s="3">
        <v>45659</v>
      </c>
      <c r="J303" s="4">
        <v>8260.09</v>
      </c>
      <c r="K303" s="7">
        <v>45525.998611111114</v>
      </c>
      <c r="L303" s="4">
        <v>1.30918</v>
      </c>
      <c r="M303" s="4">
        <v>1.2379</v>
      </c>
      <c r="N303" s="4">
        <v>10225.16541</v>
      </c>
      <c r="O303" s="4"/>
      <c r="P303" s="4"/>
      <c r="Q303" s="8"/>
      <c r="R303" s="3">
        <v>45664</v>
      </c>
      <c r="S303" s="4">
        <v>5909.03</v>
      </c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</row>
    <row r="304" spans="1:34" ht="15" thickBot="1">
      <c r="A304" s="3">
        <v>45660</v>
      </c>
      <c r="B304" s="4">
        <v>19906.080000000002</v>
      </c>
      <c r="C304" s="3">
        <v>45526</v>
      </c>
      <c r="D304" s="4">
        <v>1.1116299999999999</v>
      </c>
      <c r="E304" s="4">
        <v>1.0310999999999999</v>
      </c>
      <c r="F304" s="4">
        <v>20525.159090000001</v>
      </c>
      <c r="G304" s="1"/>
      <c r="H304" s="8"/>
      <c r="I304" s="3">
        <v>45660</v>
      </c>
      <c r="J304" s="4">
        <v>8223.98</v>
      </c>
      <c r="K304" s="7">
        <v>45526.998611111114</v>
      </c>
      <c r="L304" s="4">
        <v>1.3096099999999999</v>
      </c>
      <c r="M304" s="4">
        <v>1.242</v>
      </c>
      <c r="N304" s="4">
        <v>10214.18316</v>
      </c>
      <c r="O304" s="4"/>
      <c r="P304" s="4"/>
      <c r="Q304" s="8"/>
      <c r="R304" s="3">
        <v>45665</v>
      </c>
      <c r="S304" s="4">
        <v>5918.25</v>
      </c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</row>
    <row r="305" spans="1:34" ht="15" thickBot="1">
      <c r="A305" s="3">
        <v>45663</v>
      </c>
      <c r="B305" s="4">
        <v>20216.189999999999</v>
      </c>
      <c r="C305" s="3">
        <v>45527</v>
      </c>
      <c r="D305" s="4">
        <v>1.1207</v>
      </c>
      <c r="E305" s="4">
        <v>1.03834</v>
      </c>
      <c r="F305" s="4">
        <v>20991.278719999998</v>
      </c>
      <c r="G305" s="1"/>
      <c r="H305" s="8"/>
      <c r="I305" s="3">
        <v>45663</v>
      </c>
      <c r="J305" s="4">
        <v>8249.66</v>
      </c>
      <c r="K305" s="7">
        <v>45527.998611111114</v>
      </c>
      <c r="L305" s="4">
        <v>1.3210999999999999</v>
      </c>
      <c r="M305" s="4">
        <v>1.25099</v>
      </c>
      <c r="N305" s="4">
        <v>10320.24216</v>
      </c>
      <c r="O305" s="4"/>
      <c r="P305" s="4"/>
      <c r="Q305" s="8"/>
      <c r="R305" s="3">
        <v>45667</v>
      </c>
      <c r="S305" s="4">
        <v>5827.04</v>
      </c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</row>
    <row r="306" spans="1:34" ht="15" thickBot="1">
      <c r="A306" s="3">
        <v>45664</v>
      </c>
      <c r="B306" s="4">
        <v>20340.57</v>
      </c>
      <c r="C306" s="3">
        <v>45528</v>
      </c>
      <c r="D306" s="4">
        <v>1.1192</v>
      </c>
      <c r="E306" s="4">
        <v>1.0343500000000001</v>
      </c>
      <c r="F306" s="4">
        <v>21039.26858</v>
      </c>
      <c r="G306" s="1"/>
      <c r="H306" s="8"/>
      <c r="I306" s="3">
        <v>45664</v>
      </c>
      <c r="J306" s="4">
        <v>8245.2800000000007</v>
      </c>
      <c r="K306" s="7">
        <v>45528.998611111114</v>
      </c>
      <c r="L306" s="4">
        <v>1.3216000000000001</v>
      </c>
      <c r="M306" s="4">
        <v>1.24766</v>
      </c>
      <c r="N306" s="4">
        <v>10287.306039999999</v>
      </c>
      <c r="O306" s="4"/>
      <c r="P306" s="4"/>
      <c r="Q306" s="8"/>
      <c r="R306" s="3">
        <v>45670</v>
      </c>
      <c r="S306" s="4">
        <v>5836.22</v>
      </c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</row>
    <row r="307" spans="1:34" ht="15" thickBot="1">
      <c r="A307" s="3">
        <v>45665</v>
      </c>
      <c r="B307" s="4">
        <v>20329.939999999999</v>
      </c>
      <c r="C307" s="3">
        <v>45529</v>
      </c>
      <c r="D307" s="4">
        <v>1.1187</v>
      </c>
      <c r="E307" s="4">
        <v>1.0314099999999999</v>
      </c>
      <c r="F307" s="4">
        <v>20968.503420000001</v>
      </c>
      <c r="G307" s="1"/>
      <c r="H307" s="8"/>
      <c r="I307" s="3">
        <v>45665</v>
      </c>
      <c r="J307" s="4">
        <v>8251.0300000000007</v>
      </c>
      <c r="K307" s="7">
        <v>45529.998611111114</v>
      </c>
      <c r="L307" s="4">
        <v>1.3210999999999999</v>
      </c>
      <c r="M307" s="4">
        <v>1.2358899999999999</v>
      </c>
      <c r="N307" s="4">
        <v>10197.365470000001</v>
      </c>
      <c r="O307" s="4"/>
      <c r="P307" s="4"/>
      <c r="Q307" s="8"/>
      <c r="R307" s="3">
        <v>45671</v>
      </c>
      <c r="S307" s="4">
        <v>5842.91</v>
      </c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</row>
    <row r="308" spans="1:34" ht="15" thickBot="1">
      <c r="A308" s="3">
        <v>45666</v>
      </c>
      <c r="B308" s="4">
        <v>20317.099999999999</v>
      </c>
      <c r="C308" s="3">
        <v>45530</v>
      </c>
      <c r="D308" s="4">
        <v>1.1164400000000001</v>
      </c>
      <c r="E308" s="4">
        <v>1.0297000000000001</v>
      </c>
      <c r="F308" s="4">
        <v>20920.51787</v>
      </c>
      <c r="G308" s="1"/>
      <c r="H308" s="8"/>
      <c r="I308" s="3">
        <v>45666</v>
      </c>
      <c r="J308" s="4">
        <v>8319.69</v>
      </c>
      <c r="K308" s="7">
        <v>45530.998611111114</v>
      </c>
      <c r="L308" s="4">
        <v>1.31907</v>
      </c>
      <c r="M308" s="4">
        <v>1.22983</v>
      </c>
      <c r="N308" s="4">
        <v>10231.80435</v>
      </c>
      <c r="O308" s="4"/>
      <c r="P308" s="4"/>
      <c r="Q308" s="8"/>
      <c r="R308" s="3">
        <v>45672</v>
      </c>
      <c r="S308" s="4">
        <v>5949.91</v>
      </c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</row>
    <row r="309" spans="1:34" ht="15" thickBot="1">
      <c r="A309" s="3">
        <v>45667</v>
      </c>
      <c r="B309" s="4">
        <v>20214.79</v>
      </c>
      <c r="C309" s="3">
        <v>45531</v>
      </c>
      <c r="D309" s="4">
        <v>1.11771</v>
      </c>
      <c r="E309" s="4">
        <v>1.0254000000000001</v>
      </c>
      <c r="F309" s="4">
        <v>20728.24567</v>
      </c>
      <c r="G309" s="1"/>
      <c r="H309" s="8"/>
      <c r="I309" s="3">
        <v>45667</v>
      </c>
      <c r="J309" s="4">
        <v>8248.49</v>
      </c>
      <c r="K309" s="7">
        <v>45531.998611111114</v>
      </c>
      <c r="L309" s="4">
        <v>1.3255999999999999</v>
      </c>
      <c r="M309" s="4">
        <v>1.2208000000000001</v>
      </c>
      <c r="N309" s="4">
        <v>10069.756590000001</v>
      </c>
      <c r="O309" s="4"/>
      <c r="P309" s="4"/>
      <c r="Q309" s="8"/>
      <c r="R309" s="3">
        <v>45673</v>
      </c>
      <c r="S309" s="4">
        <v>5937.34</v>
      </c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</row>
    <row r="310" spans="1:34" ht="15" thickBot="1">
      <c r="A310" s="3">
        <v>45670</v>
      </c>
      <c r="B310" s="4">
        <v>20132.849999999999</v>
      </c>
      <c r="C310" s="3">
        <v>45532</v>
      </c>
      <c r="D310" s="4">
        <v>1.1124400000000001</v>
      </c>
      <c r="E310" s="4">
        <v>1.0264800000000001</v>
      </c>
      <c r="F310" s="4">
        <v>20665.96787</v>
      </c>
      <c r="G310" s="1"/>
      <c r="H310" s="8"/>
      <c r="I310" s="3">
        <v>45670</v>
      </c>
      <c r="J310" s="4">
        <v>8224.19</v>
      </c>
      <c r="K310" s="7">
        <v>45532.998611111114</v>
      </c>
      <c r="L310" s="4">
        <v>1.3192600000000001</v>
      </c>
      <c r="M310" s="4">
        <v>1.2231000000000001</v>
      </c>
      <c r="N310" s="4">
        <v>10059.006789999999</v>
      </c>
      <c r="O310" s="4"/>
      <c r="P310" s="4"/>
      <c r="Q310" s="8"/>
      <c r="R310" s="3">
        <v>45674</v>
      </c>
      <c r="S310" s="4">
        <v>5996.66</v>
      </c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</row>
    <row r="311" spans="1:34" ht="15" thickBot="1">
      <c r="A311" s="3">
        <v>45671</v>
      </c>
      <c r="B311" s="4">
        <v>20271.330000000002</v>
      </c>
      <c r="C311" s="3">
        <v>45533</v>
      </c>
      <c r="D311" s="4">
        <v>1.1080000000000001</v>
      </c>
      <c r="E311" s="4">
        <v>1.0306</v>
      </c>
      <c r="F311" s="4">
        <v>20891.632699999998</v>
      </c>
      <c r="G311" s="1"/>
      <c r="H311" s="8"/>
      <c r="I311" s="3">
        <v>45671</v>
      </c>
      <c r="J311" s="4">
        <v>8201.5400000000009</v>
      </c>
      <c r="K311" s="7">
        <v>45533.998611111114</v>
      </c>
      <c r="L311" s="4">
        <v>1.31646</v>
      </c>
      <c r="M311" s="4">
        <v>1.2210399999999999</v>
      </c>
      <c r="N311" s="4">
        <v>10014.4084</v>
      </c>
      <c r="O311" s="4"/>
      <c r="P311" s="4"/>
      <c r="Q311" s="8"/>
      <c r="R311" s="3">
        <v>45678</v>
      </c>
      <c r="S311" s="4">
        <v>6049.24</v>
      </c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</row>
    <row r="312" spans="1:34" ht="15" thickBot="1">
      <c r="A312" s="3">
        <v>45672</v>
      </c>
      <c r="B312" s="4">
        <v>20574.68</v>
      </c>
      <c r="C312" s="3">
        <v>45534</v>
      </c>
      <c r="D312" s="4">
        <v>1.1060000000000001</v>
      </c>
      <c r="E312" s="4">
        <v>1.02945</v>
      </c>
      <c r="F312" s="4">
        <v>21180.604329999998</v>
      </c>
      <c r="G312" s="1"/>
      <c r="H312" s="8"/>
      <c r="I312" s="3">
        <v>45672</v>
      </c>
      <c r="J312" s="4">
        <v>8301.1299999999992</v>
      </c>
      <c r="K312" s="7">
        <v>45534.998611111114</v>
      </c>
      <c r="L312" s="4">
        <v>1.3129</v>
      </c>
      <c r="M312" s="4">
        <v>1.2242299999999999</v>
      </c>
      <c r="N312" s="4">
        <v>10162.49238</v>
      </c>
      <c r="O312" s="4"/>
      <c r="P312" s="4"/>
      <c r="Q312" s="8"/>
      <c r="R312" s="3">
        <v>45679</v>
      </c>
      <c r="S312" s="4">
        <v>6086.37</v>
      </c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</row>
    <row r="313" spans="1:34" ht="15" thickBot="1">
      <c r="A313" s="3">
        <v>45673</v>
      </c>
      <c r="B313" s="4">
        <v>20655.39</v>
      </c>
      <c r="C313" s="3">
        <v>45535</v>
      </c>
      <c r="D313" s="4">
        <v>1.1059000000000001</v>
      </c>
      <c r="E313" s="4">
        <v>1.0301199999999999</v>
      </c>
      <c r="F313" s="4">
        <v>21277.530350000001</v>
      </c>
      <c r="G313" s="1"/>
      <c r="H313" s="8"/>
      <c r="I313" s="3">
        <v>45673</v>
      </c>
      <c r="J313" s="4">
        <v>8391.9</v>
      </c>
      <c r="K313" s="7">
        <v>45535.998611111114</v>
      </c>
      <c r="L313" s="4">
        <v>1.3130999999999999</v>
      </c>
      <c r="M313" s="4">
        <v>1.2235100000000001</v>
      </c>
      <c r="N313" s="4">
        <v>10267.57357</v>
      </c>
      <c r="O313" s="4"/>
      <c r="P313" s="4"/>
      <c r="Q313" s="8"/>
      <c r="R313" s="3">
        <v>45680</v>
      </c>
      <c r="S313" s="4">
        <v>6118.71</v>
      </c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</row>
    <row r="314" spans="1:34" ht="15" thickBot="1">
      <c r="A314" s="3">
        <v>45674</v>
      </c>
      <c r="B314" s="4">
        <v>20903.39</v>
      </c>
      <c r="C314" s="3">
        <v>45536</v>
      </c>
      <c r="D314" s="4">
        <v>1.1044400000000001</v>
      </c>
      <c r="E314" s="4">
        <v>1.0302</v>
      </c>
      <c r="F314" s="4">
        <v>21534.67238</v>
      </c>
      <c r="G314" s="1"/>
      <c r="H314" s="8"/>
      <c r="I314" s="3">
        <v>45674</v>
      </c>
      <c r="J314" s="4">
        <v>8505.2199999999993</v>
      </c>
      <c r="K314" s="7">
        <v>45536.998611111114</v>
      </c>
      <c r="L314" s="4">
        <v>1.3128599999999999</v>
      </c>
      <c r="M314" s="4">
        <v>1.2177</v>
      </c>
      <c r="N314" s="4">
        <v>10356.80639</v>
      </c>
      <c r="O314" s="4"/>
      <c r="P314" s="4"/>
      <c r="Q314" s="8"/>
      <c r="R314" s="3">
        <v>45681</v>
      </c>
      <c r="S314" s="4">
        <v>6101.24</v>
      </c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</row>
    <row r="315" spans="1:34" ht="15" thickBot="1">
      <c r="A315" s="3">
        <v>45677</v>
      </c>
      <c r="B315" s="4">
        <v>20990.31</v>
      </c>
      <c r="C315" s="3">
        <v>45537</v>
      </c>
      <c r="D315" s="4">
        <v>1.1067100000000001</v>
      </c>
      <c r="E315" s="4">
        <v>1.0420100000000001</v>
      </c>
      <c r="F315" s="4">
        <v>21872.11292</v>
      </c>
      <c r="G315" s="1"/>
      <c r="H315" s="8"/>
      <c r="I315" s="3">
        <v>45677</v>
      </c>
      <c r="J315" s="4">
        <v>8520.5400000000009</v>
      </c>
      <c r="K315" s="7">
        <v>45537.998611111114</v>
      </c>
      <c r="L315" s="4">
        <v>1.3140700000000001</v>
      </c>
      <c r="M315" s="4">
        <v>1.23305</v>
      </c>
      <c r="N315" s="4">
        <v>10506.251850000001</v>
      </c>
      <c r="O315" s="4"/>
      <c r="P315" s="4"/>
      <c r="Q315" s="8"/>
      <c r="R315" s="3">
        <v>45684</v>
      </c>
      <c r="S315" s="4">
        <v>6012.28</v>
      </c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</row>
    <row r="316" spans="1:34" ht="15" thickBot="1">
      <c r="A316" s="3">
        <v>45678</v>
      </c>
      <c r="B316" s="4">
        <v>21042</v>
      </c>
      <c r="C316" s="3">
        <v>45538</v>
      </c>
      <c r="D316" s="4">
        <v>1.1048500000000001</v>
      </c>
      <c r="E316" s="4">
        <v>1.0405599999999999</v>
      </c>
      <c r="F316" s="4">
        <v>21895.463520000001</v>
      </c>
      <c r="G316" s="1"/>
      <c r="H316" s="8"/>
      <c r="I316" s="3">
        <v>45678</v>
      </c>
      <c r="J316" s="4">
        <v>8548.2900000000009</v>
      </c>
      <c r="K316" s="7">
        <v>45538.998611111114</v>
      </c>
      <c r="L316" s="4">
        <v>1.3112600000000001</v>
      </c>
      <c r="M316" s="4">
        <v>1.23346</v>
      </c>
      <c r="N316" s="4">
        <v>10543.97378</v>
      </c>
      <c r="O316" s="4"/>
      <c r="P316" s="4"/>
      <c r="Q316" s="8"/>
      <c r="R316" s="3">
        <v>45685</v>
      </c>
      <c r="S316" s="4">
        <v>6067.7</v>
      </c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</row>
    <row r="317" spans="1:34" ht="15" thickBot="1">
      <c r="A317" s="3">
        <v>45679</v>
      </c>
      <c r="B317" s="4">
        <v>21254.27</v>
      </c>
      <c r="C317" s="3">
        <v>45539</v>
      </c>
      <c r="D317" s="4">
        <v>1.1079399999999999</v>
      </c>
      <c r="E317" s="4">
        <v>1.04081</v>
      </c>
      <c r="F317" s="4">
        <v>22121.656760000002</v>
      </c>
      <c r="G317" s="1"/>
      <c r="H317" s="8"/>
      <c r="I317" s="3">
        <v>45679</v>
      </c>
      <c r="J317" s="4">
        <v>8545.1299999999992</v>
      </c>
      <c r="K317" s="7">
        <v>45539.998611111114</v>
      </c>
      <c r="L317" s="4">
        <v>1.3143</v>
      </c>
      <c r="M317" s="4">
        <v>1.2313499999999999</v>
      </c>
      <c r="N317" s="4">
        <v>10522.045829999999</v>
      </c>
      <c r="O317" s="4"/>
      <c r="P317" s="4"/>
      <c r="Q317" s="8"/>
      <c r="R317" s="3">
        <v>45686</v>
      </c>
      <c r="S317" s="4">
        <v>6039.31</v>
      </c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</row>
    <row r="318" spans="1:34" ht="15" thickBot="1">
      <c r="A318" s="3">
        <v>45680</v>
      </c>
      <c r="B318" s="4">
        <v>21411.53</v>
      </c>
      <c r="C318" s="3">
        <v>45540</v>
      </c>
      <c r="D318" s="4">
        <v>1.1110500000000001</v>
      </c>
      <c r="E318" s="4">
        <v>1.04149</v>
      </c>
      <c r="F318" s="4">
        <v>22299.894380000002</v>
      </c>
      <c r="G318" s="1"/>
      <c r="H318" s="8"/>
      <c r="I318" s="3">
        <v>45680</v>
      </c>
      <c r="J318" s="4">
        <v>8565.2000000000007</v>
      </c>
      <c r="K318" s="7">
        <v>45540.998611111114</v>
      </c>
      <c r="L318" s="4">
        <v>1.3176099999999999</v>
      </c>
      <c r="M318" s="4">
        <v>1.2351099999999999</v>
      </c>
      <c r="N318" s="4">
        <v>10578.964169999999</v>
      </c>
      <c r="O318" s="4"/>
      <c r="P318" s="4"/>
      <c r="Q318" s="8"/>
      <c r="R318" s="3">
        <v>45687</v>
      </c>
      <c r="S318" s="4">
        <v>6071.17</v>
      </c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</row>
    <row r="319" spans="1:34" ht="15" thickBot="1">
      <c r="A319" s="3">
        <v>45681</v>
      </c>
      <c r="B319" s="4">
        <v>21394.93</v>
      </c>
      <c r="C319" s="3">
        <v>45541</v>
      </c>
      <c r="D319" s="4">
        <v>1.1093</v>
      </c>
      <c r="E319" s="4">
        <v>1.0502</v>
      </c>
      <c r="F319" s="4">
        <v>22468.95549</v>
      </c>
      <c r="G319" s="1"/>
      <c r="H319" s="8"/>
      <c r="I319" s="3">
        <v>45681</v>
      </c>
      <c r="J319" s="4">
        <v>8502.35</v>
      </c>
      <c r="K319" s="7">
        <v>45541.998611111114</v>
      </c>
      <c r="L319" s="4">
        <v>1.3130999999999999</v>
      </c>
      <c r="M319" s="4">
        <v>1.2479</v>
      </c>
      <c r="N319" s="4">
        <v>10610.08257</v>
      </c>
      <c r="O319" s="4"/>
      <c r="P319" s="4"/>
      <c r="Q319" s="8"/>
      <c r="R319" s="3">
        <v>45688</v>
      </c>
      <c r="S319" s="4">
        <v>6040.53</v>
      </c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</row>
    <row r="320" spans="1:34" ht="15" thickBot="1">
      <c r="A320" s="3">
        <v>45684</v>
      </c>
      <c r="B320" s="4">
        <v>21282.18</v>
      </c>
      <c r="C320" s="3">
        <v>45542</v>
      </c>
      <c r="D320" s="4">
        <v>1.1088</v>
      </c>
      <c r="E320" s="4">
        <v>1.0444500000000001</v>
      </c>
      <c r="F320" s="4">
        <v>22228.172900000001</v>
      </c>
      <c r="G320" s="1"/>
      <c r="H320" s="8"/>
      <c r="I320" s="3">
        <v>45684</v>
      </c>
      <c r="J320" s="4">
        <v>8503.7099999999991</v>
      </c>
      <c r="K320" s="7">
        <v>45542.998611111114</v>
      </c>
      <c r="L320" s="4">
        <v>1.3133999999999999</v>
      </c>
      <c r="M320" s="4">
        <v>1.24593</v>
      </c>
      <c r="N320" s="4">
        <v>10595.027400000001</v>
      </c>
      <c r="O320" s="4"/>
      <c r="P320" s="4"/>
      <c r="Q320" s="8"/>
      <c r="R320" s="3">
        <v>45691</v>
      </c>
      <c r="S320" s="4">
        <v>5994.57</v>
      </c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</row>
    <row r="321" spans="1:34" ht="15" thickBot="1">
      <c r="A321" s="3">
        <v>45685</v>
      </c>
      <c r="B321" s="4">
        <v>21430.58</v>
      </c>
      <c r="C321" s="3">
        <v>45543</v>
      </c>
      <c r="D321" s="4">
        <v>1.10866</v>
      </c>
      <c r="E321" s="4">
        <v>1.0429200000000001</v>
      </c>
      <c r="F321" s="4">
        <v>22350.38049</v>
      </c>
      <c r="G321" s="1"/>
      <c r="H321" s="8"/>
      <c r="I321" s="3">
        <v>45685</v>
      </c>
      <c r="J321" s="4">
        <v>8533.8700000000008</v>
      </c>
      <c r="K321" s="7">
        <v>45543.998611111114</v>
      </c>
      <c r="L321" s="4">
        <v>1.31315</v>
      </c>
      <c r="M321" s="4">
        <v>1.2438899999999999</v>
      </c>
      <c r="N321" s="4">
        <v>10615.19555</v>
      </c>
      <c r="O321" s="4"/>
      <c r="P321" s="4"/>
      <c r="Q321" s="8"/>
      <c r="R321" s="3">
        <v>45692</v>
      </c>
      <c r="S321" s="4">
        <v>6037.88</v>
      </c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</row>
    <row r="322" spans="1:34" ht="15" thickBot="1">
      <c r="A322" s="3">
        <v>45686</v>
      </c>
      <c r="B322" s="4">
        <v>21637.53</v>
      </c>
      <c r="C322" s="3">
        <v>45544</v>
      </c>
      <c r="D322" s="4">
        <v>1.10347</v>
      </c>
      <c r="E322" s="4">
        <v>1.0424199999999999</v>
      </c>
      <c r="F322" s="4">
        <v>22555.39402</v>
      </c>
      <c r="G322" s="1"/>
      <c r="H322" s="8"/>
      <c r="I322" s="3">
        <v>45686</v>
      </c>
      <c r="J322" s="4">
        <v>8557.81</v>
      </c>
      <c r="K322" s="7">
        <v>45544.998611111114</v>
      </c>
      <c r="L322" s="4">
        <v>1.3070299999999999</v>
      </c>
      <c r="M322" s="4">
        <v>1.2454099999999999</v>
      </c>
      <c r="N322" s="4">
        <v>10657.98215</v>
      </c>
      <c r="O322" s="4"/>
      <c r="P322" s="4"/>
      <c r="Q322" s="8"/>
      <c r="R322" s="3">
        <v>45693</v>
      </c>
      <c r="S322" s="4">
        <v>6061.48</v>
      </c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</row>
    <row r="323" spans="1:34" ht="15" thickBot="1">
      <c r="A323" s="3">
        <v>45687</v>
      </c>
      <c r="B323" s="4">
        <v>21727.200000000001</v>
      </c>
      <c r="C323" s="3">
        <v>45545</v>
      </c>
      <c r="D323" s="4">
        <v>1.1020099999999999</v>
      </c>
      <c r="E323" s="4">
        <v>1.03962</v>
      </c>
      <c r="F323" s="4">
        <v>22588.031660000001</v>
      </c>
      <c r="G323" s="1"/>
      <c r="H323" s="8"/>
      <c r="I323" s="3">
        <v>45687</v>
      </c>
      <c r="J323" s="4">
        <v>8646.8799999999992</v>
      </c>
      <c r="K323" s="7">
        <v>45545.998611111114</v>
      </c>
      <c r="L323" s="4">
        <v>1.3079400000000001</v>
      </c>
      <c r="M323" s="4">
        <v>1.2421899999999999</v>
      </c>
      <c r="N323" s="4">
        <v>10741.067870000001</v>
      </c>
      <c r="O323" s="4"/>
      <c r="P323" s="4"/>
      <c r="Q323" s="8"/>
      <c r="R323" s="3">
        <v>45694</v>
      </c>
      <c r="S323" s="4">
        <v>6083.57</v>
      </c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</row>
    <row r="324" spans="1:34" ht="15" thickBot="1">
      <c r="A324" s="3">
        <v>45688</v>
      </c>
      <c r="B324" s="4">
        <v>21732.05</v>
      </c>
      <c r="C324" s="3">
        <v>45546</v>
      </c>
      <c r="D324" s="4">
        <v>1.1010599999999999</v>
      </c>
      <c r="E324" s="4">
        <v>1.036</v>
      </c>
      <c r="F324" s="4">
        <v>22514.4038</v>
      </c>
      <c r="G324" s="1"/>
      <c r="H324" s="8"/>
      <c r="I324" s="3">
        <v>45688</v>
      </c>
      <c r="J324" s="4">
        <v>8673.9599999999991</v>
      </c>
      <c r="K324" s="7">
        <v>45546.998611111114</v>
      </c>
      <c r="L324" s="4">
        <v>1.30379</v>
      </c>
      <c r="M324" s="4">
        <v>1.24</v>
      </c>
      <c r="N324" s="4">
        <v>10755.7104</v>
      </c>
      <c r="O324" s="4"/>
      <c r="P324" s="4"/>
      <c r="Q324" s="8"/>
      <c r="R324" s="3">
        <v>45695</v>
      </c>
      <c r="S324" s="4">
        <v>6025.99</v>
      </c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</row>
    <row r="325" spans="1:34" ht="15" thickBot="1">
      <c r="A325" s="3">
        <v>45691</v>
      </c>
      <c r="B325" s="4">
        <v>21428.240000000002</v>
      </c>
      <c r="C325" s="3">
        <v>45547</v>
      </c>
      <c r="D325" s="4">
        <v>1.10778</v>
      </c>
      <c r="E325" s="4">
        <v>1.0326200000000001</v>
      </c>
      <c r="F325" s="4">
        <v>22127.229189999998</v>
      </c>
      <c r="G325" s="1"/>
      <c r="H325" s="8"/>
      <c r="I325" s="3">
        <v>45691</v>
      </c>
      <c r="J325" s="4">
        <v>8583.56</v>
      </c>
      <c r="K325" s="7">
        <v>45547.998611111114</v>
      </c>
      <c r="L325" s="4">
        <v>1.31315</v>
      </c>
      <c r="M325" s="4">
        <v>1.2430099999999999</v>
      </c>
      <c r="N325" s="4">
        <v>10669.450919999999</v>
      </c>
      <c r="O325" s="4"/>
      <c r="P325" s="4"/>
      <c r="Q325" s="8"/>
      <c r="R325" s="3">
        <v>45698</v>
      </c>
      <c r="S325" s="4">
        <v>6066.44</v>
      </c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</row>
    <row r="326" spans="1:34" ht="15" thickBot="1">
      <c r="A326" s="3">
        <v>45692</v>
      </c>
      <c r="B326" s="4">
        <v>21505.7</v>
      </c>
      <c r="C326" s="3">
        <v>45548</v>
      </c>
      <c r="D326" s="4">
        <v>1.1086</v>
      </c>
      <c r="E326" s="4">
        <v>1.0371699999999999</v>
      </c>
      <c r="F326" s="4">
        <v>22305.066869999999</v>
      </c>
      <c r="G326" s="1"/>
      <c r="H326" s="8"/>
      <c r="I326" s="3">
        <v>45692</v>
      </c>
      <c r="J326" s="4">
        <v>8570.77</v>
      </c>
      <c r="K326" s="7">
        <v>45548.998611111114</v>
      </c>
      <c r="L326" s="4">
        <v>1.3122</v>
      </c>
      <c r="M326" s="4">
        <v>1.2476100000000001</v>
      </c>
      <c r="N326" s="4">
        <v>10692.978359999999</v>
      </c>
      <c r="O326" s="4"/>
      <c r="P326" s="4"/>
      <c r="Q326" s="8"/>
      <c r="R326" s="3">
        <v>45699</v>
      </c>
      <c r="S326" s="4">
        <v>6068.5</v>
      </c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</row>
    <row r="327" spans="1:34" ht="15" thickBot="1">
      <c r="A327" s="3">
        <v>45693</v>
      </c>
      <c r="B327" s="4">
        <v>21585.93</v>
      </c>
      <c r="C327" s="3">
        <v>45549</v>
      </c>
      <c r="D327" s="4">
        <v>1.1081000000000001</v>
      </c>
      <c r="E327" s="4">
        <v>1.0400100000000001</v>
      </c>
      <c r="F327" s="4">
        <v>22449.583060000001</v>
      </c>
      <c r="G327" s="1"/>
      <c r="H327" s="8"/>
      <c r="I327" s="3">
        <v>45693</v>
      </c>
      <c r="J327" s="4">
        <v>8623.2900000000009</v>
      </c>
      <c r="K327" s="7">
        <v>45549.998611111114</v>
      </c>
      <c r="L327" s="4">
        <v>1.3121</v>
      </c>
      <c r="M327" s="4">
        <v>1.2502599999999999</v>
      </c>
      <c r="N327" s="4">
        <v>10781.35456</v>
      </c>
      <c r="O327" s="4"/>
      <c r="P327" s="4"/>
      <c r="Q327" s="8"/>
      <c r="R327" s="3">
        <v>45700</v>
      </c>
      <c r="S327" s="4">
        <v>6051.97</v>
      </c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</row>
    <row r="328" spans="1:34" ht="15" thickBot="1">
      <c r="A328" s="3">
        <v>45694</v>
      </c>
      <c r="B328" s="4">
        <v>21902.42</v>
      </c>
      <c r="C328" s="3">
        <v>45550</v>
      </c>
      <c r="D328" s="4">
        <v>1.1087899999999999</v>
      </c>
      <c r="E328" s="4">
        <v>1.0384599999999999</v>
      </c>
      <c r="F328" s="4">
        <v>22744.787069999998</v>
      </c>
      <c r="G328" s="1"/>
      <c r="H328" s="8"/>
      <c r="I328" s="3">
        <v>45694</v>
      </c>
      <c r="J328" s="4">
        <v>8727.2800000000007</v>
      </c>
      <c r="K328" s="7">
        <v>45550.998611111114</v>
      </c>
      <c r="L328" s="4">
        <v>1.3136000000000001</v>
      </c>
      <c r="M328" s="4">
        <v>1.24349</v>
      </c>
      <c r="N328" s="4">
        <v>10852.28541</v>
      </c>
      <c r="O328" s="4"/>
      <c r="P328" s="4"/>
      <c r="Q328" s="8"/>
      <c r="R328" s="3">
        <v>45701</v>
      </c>
      <c r="S328" s="4">
        <v>6115.07</v>
      </c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</row>
    <row r="329" spans="1:34" ht="15" thickBot="1">
      <c r="A329" s="3">
        <v>45695</v>
      </c>
      <c r="B329" s="4">
        <v>21787</v>
      </c>
      <c r="C329" s="3">
        <v>45551</v>
      </c>
      <c r="D329" s="4">
        <v>1.1129100000000001</v>
      </c>
      <c r="E329" s="4">
        <v>1.0329999999999999</v>
      </c>
      <c r="F329" s="4">
        <v>22505.971000000001</v>
      </c>
      <c r="G329" s="1"/>
      <c r="H329" s="8"/>
      <c r="I329" s="3">
        <v>45695</v>
      </c>
      <c r="J329" s="4">
        <v>8700.5300000000007</v>
      </c>
      <c r="K329" s="7">
        <v>45551.998611111114</v>
      </c>
      <c r="L329" s="4">
        <v>1.321</v>
      </c>
      <c r="M329" s="4">
        <v>1.2403999999999999</v>
      </c>
      <c r="N329" s="4">
        <v>10792.137409999999</v>
      </c>
      <c r="O329" s="4"/>
      <c r="P329" s="4"/>
      <c r="Q329" s="8"/>
      <c r="R329" s="3">
        <v>45702</v>
      </c>
      <c r="S329" s="4">
        <v>6114.63</v>
      </c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</row>
    <row r="330" spans="1:34" ht="15" thickBot="1">
      <c r="A330" s="3">
        <v>45698</v>
      </c>
      <c r="B330" s="4">
        <v>21911.74</v>
      </c>
      <c r="C330" s="3">
        <v>45552</v>
      </c>
      <c r="D330" s="4">
        <v>1.1122399999999999</v>
      </c>
      <c r="E330" s="4">
        <v>1.0300800000000001</v>
      </c>
      <c r="F330" s="4">
        <v>22570.845140000001</v>
      </c>
      <c r="G330" s="1"/>
      <c r="H330" s="8"/>
      <c r="I330" s="3">
        <v>45698</v>
      </c>
      <c r="J330" s="4">
        <v>8767.7999999999993</v>
      </c>
      <c r="K330" s="7">
        <v>45552.998611111114</v>
      </c>
      <c r="L330" s="4">
        <v>1.3166500000000001</v>
      </c>
      <c r="M330" s="4">
        <v>1.23583</v>
      </c>
      <c r="N330" s="4">
        <v>10835.510270000001</v>
      </c>
      <c r="O330" s="4"/>
      <c r="P330" s="4"/>
      <c r="Q330" s="8"/>
      <c r="R330" s="3">
        <v>45706</v>
      </c>
      <c r="S330" s="4">
        <v>6129.58</v>
      </c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</row>
    <row r="331" spans="1:34" ht="15" thickBot="1">
      <c r="A331" s="3">
        <v>45699</v>
      </c>
      <c r="B331" s="4">
        <v>22037.83</v>
      </c>
      <c r="C331" s="3">
        <v>45553</v>
      </c>
      <c r="D331" s="4">
        <v>1.11127</v>
      </c>
      <c r="E331" s="4">
        <v>1.0363500000000001</v>
      </c>
      <c r="F331" s="4">
        <v>22838.905119999999</v>
      </c>
      <c r="G331" s="1"/>
      <c r="H331" s="8"/>
      <c r="I331" s="3">
        <v>45699</v>
      </c>
      <c r="J331" s="4">
        <v>8777.39</v>
      </c>
      <c r="K331" s="7">
        <v>45553.998611111114</v>
      </c>
      <c r="L331" s="4">
        <v>1.3200400000000001</v>
      </c>
      <c r="M331" s="4">
        <v>1.2450699999999999</v>
      </c>
      <c r="N331" s="4">
        <v>10928.464970000001</v>
      </c>
      <c r="O331" s="4"/>
      <c r="P331" s="4"/>
      <c r="Q331" s="8"/>
      <c r="R331" s="3">
        <v>45707</v>
      </c>
      <c r="S331" s="4">
        <v>6144.15</v>
      </c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</row>
    <row r="332" spans="1:34" ht="15" thickBot="1">
      <c r="A332" s="3">
        <v>45700</v>
      </c>
      <c r="B332" s="4">
        <v>22148.03</v>
      </c>
      <c r="C332" s="3">
        <v>45554</v>
      </c>
      <c r="D332" s="4">
        <v>1.1159300000000001</v>
      </c>
      <c r="E332" s="4">
        <v>1.0391999999999999</v>
      </c>
      <c r="F332" s="4">
        <v>23016.232779999998</v>
      </c>
      <c r="G332" s="1"/>
      <c r="H332" s="8"/>
      <c r="I332" s="3">
        <v>45700</v>
      </c>
      <c r="J332" s="4">
        <v>8807.44</v>
      </c>
      <c r="K332" s="7">
        <v>45554.998611111114</v>
      </c>
      <c r="L332" s="4">
        <v>1.32809</v>
      </c>
      <c r="M332" s="4">
        <v>1.2448999999999999</v>
      </c>
      <c r="N332" s="4">
        <v>10964.38206</v>
      </c>
      <c r="O332" s="4"/>
      <c r="P332" s="4"/>
      <c r="Q332" s="8"/>
      <c r="R332" s="3">
        <v>45708</v>
      </c>
      <c r="S332" s="4">
        <v>6117.52</v>
      </c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</row>
    <row r="333" spans="1:34" ht="15" thickBot="1">
      <c r="A333" s="3">
        <v>45701</v>
      </c>
      <c r="B333" s="4">
        <v>22612.02</v>
      </c>
      <c r="C333" s="3">
        <v>45555</v>
      </c>
      <c r="D333" s="4">
        <v>1.1173999999999999</v>
      </c>
      <c r="E333" s="4">
        <v>1.0460400000000001</v>
      </c>
      <c r="F333" s="4">
        <v>23653.077399999998</v>
      </c>
      <c r="G333" s="1"/>
      <c r="H333" s="8"/>
      <c r="I333" s="3">
        <v>45701</v>
      </c>
      <c r="J333" s="4">
        <v>8764.7199999999993</v>
      </c>
      <c r="K333" s="7">
        <v>45555.998611111114</v>
      </c>
      <c r="L333" s="4">
        <v>1.3315999999999999</v>
      </c>
      <c r="M333" s="4">
        <v>1.2562500000000001</v>
      </c>
      <c r="N333" s="4">
        <v>11010.6795</v>
      </c>
      <c r="O333" s="4"/>
      <c r="P333" s="4"/>
      <c r="Q333" s="8"/>
      <c r="R333" s="3">
        <v>45709</v>
      </c>
      <c r="S333" s="4">
        <v>6013.13</v>
      </c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</row>
    <row r="334" spans="1:34" ht="15" thickBot="1">
      <c r="A334" s="3">
        <v>45702</v>
      </c>
      <c r="B334" s="4">
        <v>22513.42</v>
      </c>
      <c r="C334" s="3">
        <v>45556</v>
      </c>
      <c r="D334" s="4">
        <v>1.1169</v>
      </c>
      <c r="E334" s="4">
        <v>1.0495000000000001</v>
      </c>
      <c r="F334" s="4">
        <v>23627.834289999999</v>
      </c>
      <c r="G334" s="1"/>
      <c r="H334" s="8"/>
      <c r="I334" s="3">
        <v>45702</v>
      </c>
      <c r="J334" s="4">
        <v>8732.4599999999991</v>
      </c>
      <c r="K334" s="7">
        <v>45556.998611111114</v>
      </c>
      <c r="L334" s="4">
        <v>1.3314999999999999</v>
      </c>
      <c r="M334" s="4">
        <v>1.2594000000000001</v>
      </c>
      <c r="N334" s="4">
        <v>10997.66012</v>
      </c>
      <c r="O334" s="4"/>
      <c r="P334" s="4"/>
      <c r="Q334" s="8"/>
      <c r="R334" s="3">
        <v>45712</v>
      </c>
      <c r="S334" s="4">
        <v>5983.25</v>
      </c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</row>
    <row r="335" spans="1:34" ht="15" thickBot="1">
      <c r="A335" s="3">
        <v>45705</v>
      </c>
      <c r="B335" s="4">
        <v>22798.09</v>
      </c>
      <c r="C335" s="3">
        <v>45557</v>
      </c>
      <c r="D335" s="4">
        <v>1.11598</v>
      </c>
      <c r="E335" s="4">
        <v>1.0483899999999999</v>
      </c>
      <c r="F335" s="4">
        <v>23901.289580000001</v>
      </c>
      <c r="G335" s="1"/>
      <c r="H335" s="8"/>
      <c r="I335" s="3">
        <v>45705</v>
      </c>
      <c r="J335" s="4">
        <v>8768.01</v>
      </c>
      <c r="K335" s="7">
        <v>45557.998611111114</v>
      </c>
      <c r="L335" s="4">
        <v>1.33128</v>
      </c>
      <c r="M335" s="4">
        <v>1.26196</v>
      </c>
      <c r="N335" s="4">
        <v>11064.877899999999</v>
      </c>
      <c r="O335" s="4"/>
      <c r="P335" s="4"/>
      <c r="Q335" s="8"/>
      <c r="R335" s="3">
        <v>45713</v>
      </c>
      <c r="S335" s="4">
        <v>5955.25</v>
      </c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</row>
    <row r="336" spans="1:34" ht="15" thickBot="1">
      <c r="A336" s="3">
        <v>45706</v>
      </c>
      <c r="B336" s="4">
        <v>22844.5</v>
      </c>
      <c r="C336" s="3">
        <v>45558</v>
      </c>
      <c r="D336" s="4">
        <v>1.1111200000000001</v>
      </c>
      <c r="E336" s="4">
        <v>1.0447200000000001</v>
      </c>
      <c r="F336" s="4">
        <v>23866.106039999999</v>
      </c>
      <c r="G336" s="1"/>
      <c r="H336" s="8"/>
      <c r="I336" s="3">
        <v>45706</v>
      </c>
      <c r="J336" s="4">
        <v>8766.73</v>
      </c>
      <c r="K336" s="7">
        <v>45558.998611111114</v>
      </c>
      <c r="L336" s="4">
        <v>1.3348899999999999</v>
      </c>
      <c r="M336" s="4">
        <v>1.26244</v>
      </c>
      <c r="N336" s="4">
        <v>11067.47062</v>
      </c>
      <c r="O336" s="4"/>
      <c r="P336" s="4"/>
      <c r="Q336" s="8"/>
      <c r="R336" s="3">
        <v>45714</v>
      </c>
      <c r="S336" s="4">
        <v>5956.06</v>
      </c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</row>
    <row r="337" spans="1:34" ht="15" thickBot="1">
      <c r="A337" s="3">
        <v>45707</v>
      </c>
      <c r="B337" s="4">
        <v>22433.63</v>
      </c>
      <c r="C337" s="3">
        <v>45559</v>
      </c>
      <c r="D337" s="4">
        <v>1.11907</v>
      </c>
      <c r="E337" s="4">
        <v>1.04199</v>
      </c>
      <c r="F337" s="4">
        <v>23375.618119999999</v>
      </c>
      <c r="G337" s="1"/>
      <c r="H337" s="8"/>
      <c r="I337" s="3">
        <v>45707</v>
      </c>
      <c r="J337" s="4">
        <v>8712.5300000000007</v>
      </c>
      <c r="K337" s="7">
        <v>45559.998611111114</v>
      </c>
      <c r="L337" s="4">
        <v>1.3426400000000001</v>
      </c>
      <c r="M337" s="4">
        <v>1.2581899999999999</v>
      </c>
      <c r="N337" s="4">
        <v>10962.018120000001</v>
      </c>
      <c r="O337" s="4"/>
      <c r="P337" s="4"/>
      <c r="Q337" s="8"/>
      <c r="R337" s="3">
        <v>45715</v>
      </c>
      <c r="S337" s="4">
        <v>5861.57</v>
      </c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</row>
    <row r="338" spans="1:34" ht="15" thickBot="1">
      <c r="A338" s="3">
        <v>45708</v>
      </c>
      <c r="B338" s="4">
        <v>22314.65</v>
      </c>
      <c r="C338" s="3">
        <v>45560</v>
      </c>
      <c r="D338" s="4">
        <v>1.1131</v>
      </c>
      <c r="E338" s="4">
        <v>1.0499799999999999</v>
      </c>
      <c r="F338" s="4">
        <v>23429.93621</v>
      </c>
      <c r="G338" s="1"/>
      <c r="H338" s="8"/>
      <c r="I338" s="3">
        <v>45708</v>
      </c>
      <c r="J338" s="4">
        <v>8662.9699999999993</v>
      </c>
      <c r="K338" s="7">
        <v>45560.998611111114</v>
      </c>
      <c r="L338" s="4">
        <v>1.3314900000000001</v>
      </c>
      <c r="M338" s="4">
        <v>1.26694</v>
      </c>
      <c r="N338" s="4">
        <v>10975.46321</v>
      </c>
      <c r="O338" s="4"/>
      <c r="P338" s="4"/>
      <c r="Q338" s="8"/>
      <c r="R338" s="3">
        <v>45716</v>
      </c>
      <c r="S338" s="4">
        <v>5954.5</v>
      </c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</row>
    <row r="339" spans="1:34" ht="15" thickBot="1">
      <c r="A339" s="3">
        <v>45709</v>
      </c>
      <c r="B339" s="4">
        <v>22287.56</v>
      </c>
      <c r="C339" s="3">
        <v>45561</v>
      </c>
      <c r="D339" s="4">
        <v>1.11768</v>
      </c>
      <c r="E339" s="4">
        <v>1.0463</v>
      </c>
      <c r="F339" s="4">
        <v>23319.474030000001</v>
      </c>
      <c r="G339" s="1"/>
      <c r="H339" s="8"/>
      <c r="I339" s="3">
        <v>45709</v>
      </c>
      <c r="J339" s="4">
        <v>8659.3700000000008</v>
      </c>
      <c r="K339" s="7">
        <v>45561.998611111114</v>
      </c>
      <c r="L339" s="4">
        <v>1.3410200000000001</v>
      </c>
      <c r="M339" s="4">
        <v>1.2630999999999999</v>
      </c>
      <c r="N339" s="4">
        <v>10937.650250000001</v>
      </c>
      <c r="O339" s="4"/>
      <c r="P339" s="4"/>
      <c r="Q339" s="8"/>
      <c r="R339" s="3">
        <v>45719</v>
      </c>
      <c r="S339" s="4">
        <v>5849.72</v>
      </c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</row>
    <row r="340" spans="1:34" ht="15" thickBot="1">
      <c r="A340" s="3">
        <v>45712</v>
      </c>
      <c r="B340" s="4">
        <v>22425.93</v>
      </c>
      <c r="C340" s="3">
        <v>45562</v>
      </c>
      <c r="D340" s="4">
        <v>1.117</v>
      </c>
      <c r="E340" s="4">
        <v>1.0460100000000001</v>
      </c>
      <c r="F340" s="4">
        <v>23457.747039999998</v>
      </c>
      <c r="G340" s="1"/>
      <c r="H340" s="8"/>
      <c r="I340" s="3">
        <v>45712</v>
      </c>
      <c r="J340" s="4">
        <v>8658.98</v>
      </c>
      <c r="K340" s="7">
        <v>45562.998611111114</v>
      </c>
      <c r="L340" s="4">
        <v>1.337</v>
      </c>
      <c r="M340" s="4">
        <v>1.2616400000000001</v>
      </c>
      <c r="N340" s="4">
        <v>10924.515530000001</v>
      </c>
      <c r="O340" s="4"/>
      <c r="P340" s="4"/>
      <c r="Q340" s="8"/>
      <c r="R340" s="3">
        <v>45720</v>
      </c>
      <c r="S340" s="4">
        <v>5778.15</v>
      </c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</row>
    <row r="341" spans="1:34" ht="15" thickBot="1">
      <c r="A341" s="3">
        <v>45713</v>
      </c>
      <c r="B341" s="4">
        <v>22410.27</v>
      </c>
      <c r="C341" s="3">
        <v>45563</v>
      </c>
      <c r="D341" s="4">
        <v>1.117</v>
      </c>
      <c r="E341" s="4">
        <v>1.0520099999999999</v>
      </c>
      <c r="F341" s="4">
        <v>23575.828140000001</v>
      </c>
      <c r="G341" s="1"/>
      <c r="H341" s="8"/>
      <c r="I341" s="3">
        <v>45713</v>
      </c>
      <c r="J341" s="4">
        <v>8668.67</v>
      </c>
      <c r="K341" s="7">
        <v>45563.998611111114</v>
      </c>
      <c r="L341" s="4">
        <v>1.337</v>
      </c>
      <c r="M341" s="4">
        <v>1.2672300000000001</v>
      </c>
      <c r="N341" s="4">
        <v>10985.19868</v>
      </c>
      <c r="O341" s="4"/>
      <c r="P341" s="4"/>
      <c r="Q341" s="8"/>
      <c r="R341" s="3">
        <v>45721</v>
      </c>
      <c r="S341" s="4">
        <v>5842.63</v>
      </c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</row>
    <row r="342" spans="1:34" ht="15" thickBot="1">
      <c r="A342" s="3">
        <v>45714</v>
      </c>
      <c r="B342" s="4">
        <v>22794.11</v>
      </c>
      <c r="C342" s="3">
        <v>45564</v>
      </c>
      <c r="D342" s="4">
        <v>1.1169</v>
      </c>
      <c r="E342" s="4">
        <v>1.0488999999999999</v>
      </c>
      <c r="F342" s="4">
        <v>23908.741979999999</v>
      </c>
      <c r="G342" s="1"/>
      <c r="H342" s="8"/>
      <c r="I342" s="3">
        <v>45714</v>
      </c>
      <c r="J342" s="4">
        <v>8731.4599999999991</v>
      </c>
      <c r="K342" s="7">
        <v>45564.998611111114</v>
      </c>
      <c r="L342" s="4">
        <v>1.3382099999999999</v>
      </c>
      <c r="M342" s="4">
        <v>1.268</v>
      </c>
      <c r="N342" s="4">
        <v>11071.49128</v>
      </c>
      <c r="O342" s="4"/>
      <c r="P342" s="4"/>
      <c r="Q342" s="8"/>
      <c r="R342" s="3">
        <v>45722</v>
      </c>
      <c r="S342" s="4">
        <v>5738.52</v>
      </c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</row>
    <row r="343" spans="1:34" ht="15" thickBot="1">
      <c r="A343" s="3">
        <v>45715</v>
      </c>
      <c r="B343" s="4">
        <v>22550.89</v>
      </c>
      <c r="C343" s="3">
        <v>45565</v>
      </c>
      <c r="D343" s="4">
        <v>1.11361</v>
      </c>
      <c r="E343" s="4">
        <v>1.0394000000000001</v>
      </c>
      <c r="F343" s="4">
        <v>23439.395069999999</v>
      </c>
      <c r="G343" s="1"/>
      <c r="H343" s="8"/>
      <c r="I343" s="3">
        <v>45715</v>
      </c>
      <c r="J343" s="4">
        <v>8756.2099999999991</v>
      </c>
      <c r="K343" s="7">
        <v>45565.998611111114</v>
      </c>
      <c r="L343" s="4">
        <v>1.33752</v>
      </c>
      <c r="M343" s="4">
        <v>1.2597700000000001</v>
      </c>
      <c r="N343" s="4">
        <v>11030.810670000001</v>
      </c>
      <c r="O343" s="4"/>
      <c r="P343" s="4"/>
      <c r="Q343" s="8"/>
      <c r="R343" s="3">
        <v>45723</v>
      </c>
      <c r="S343" s="4">
        <v>5770.2</v>
      </c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</row>
    <row r="344" spans="1:34" ht="15" thickBot="1">
      <c r="A344" s="3">
        <v>45716</v>
      </c>
      <c r="B344" s="4">
        <v>22551.43</v>
      </c>
      <c r="C344" s="3">
        <v>45566</v>
      </c>
      <c r="D344" s="4">
        <v>1.10633</v>
      </c>
      <c r="E344" s="4">
        <v>1.0376000000000001</v>
      </c>
      <c r="F344" s="4">
        <v>23399.36377</v>
      </c>
      <c r="G344" s="1"/>
      <c r="H344" s="8"/>
      <c r="I344" s="3">
        <v>45716</v>
      </c>
      <c r="J344" s="4">
        <v>8809.74</v>
      </c>
      <c r="K344" s="7">
        <v>45566.998611111114</v>
      </c>
      <c r="L344" s="4">
        <v>1.3271999999999999</v>
      </c>
      <c r="M344" s="4">
        <v>1.2572000000000001</v>
      </c>
      <c r="N344" s="4">
        <v>11075.60513</v>
      </c>
      <c r="O344" s="4"/>
      <c r="P344" s="4"/>
      <c r="Q344" s="8"/>
      <c r="R344" s="3">
        <v>45726</v>
      </c>
      <c r="S344" s="4">
        <v>5614.56</v>
      </c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</row>
    <row r="345" spans="1:34" ht="15" thickBot="1">
      <c r="A345" s="3">
        <v>45719</v>
      </c>
      <c r="B345" s="4">
        <v>23147.02</v>
      </c>
      <c r="C345" s="3">
        <v>45567</v>
      </c>
      <c r="D345" s="4">
        <v>1.1046499999999999</v>
      </c>
      <c r="E345" s="4">
        <v>1.0483899999999999</v>
      </c>
      <c r="F345" s="4">
        <v>24267.104299999999</v>
      </c>
      <c r="G345" s="1"/>
      <c r="H345" s="8"/>
      <c r="I345" s="3">
        <v>45719</v>
      </c>
      <c r="J345" s="4">
        <v>8871.31</v>
      </c>
      <c r="K345" s="7">
        <v>45567.998611111114</v>
      </c>
      <c r="L345" s="4">
        <v>1.32643</v>
      </c>
      <c r="M345" s="4">
        <v>1.27</v>
      </c>
      <c r="N345" s="4">
        <v>11266.563700000001</v>
      </c>
      <c r="O345" s="4"/>
      <c r="P345" s="4"/>
      <c r="Q345" s="8"/>
      <c r="R345" s="3">
        <v>45727</v>
      </c>
      <c r="S345" s="4">
        <v>5572.07</v>
      </c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</row>
    <row r="346" spans="1:34" ht="15" thickBot="1">
      <c r="A346" s="3">
        <v>45720</v>
      </c>
      <c r="B346" s="4">
        <v>22326.81</v>
      </c>
      <c r="C346" s="3">
        <v>45568</v>
      </c>
      <c r="D346" s="4">
        <v>1.10351</v>
      </c>
      <c r="E346" s="4">
        <v>1.0624</v>
      </c>
      <c r="F346" s="4">
        <v>23720.002939999998</v>
      </c>
      <c r="G346" s="1"/>
      <c r="H346" s="8"/>
      <c r="I346" s="3">
        <v>45720</v>
      </c>
      <c r="J346" s="4">
        <v>8759</v>
      </c>
      <c r="K346" s="7">
        <v>45568.998611111114</v>
      </c>
      <c r="L346" s="4">
        <v>1.31284</v>
      </c>
      <c r="M346" s="4">
        <v>1.27921</v>
      </c>
      <c r="N346" s="4">
        <v>11204.60039</v>
      </c>
      <c r="O346" s="4"/>
      <c r="P346" s="4"/>
      <c r="Q346" s="8"/>
      <c r="R346" s="3">
        <v>45728</v>
      </c>
      <c r="S346" s="4">
        <v>5599.3</v>
      </c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</row>
    <row r="347" spans="1:34" ht="15" thickBot="1">
      <c r="A347" s="3">
        <v>45721</v>
      </c>
      <c r="B347" s="4">
        <v>23081.03</v>
      </c>
      <c r="C347" s="3">
        <v>45569</v>
      </c>
      <c r="D347" s="4">
        <v>1.0979000000000001</v>
      </c>
      <c r="E347" s="4">
        <v>1.0793900000000001</v>
      </c>
      <c r="F347" s="4">
        <v>24913.432970000002</v>
      </c>
      <c r="G347" s="1"/>
      <c r="H347" s="8"/>
      <c r="I347" s="3">
        <v>45721</v>
      </c>
      <c r="J347" s="4">
        <v>8755.84</v>
      </c>
      <c r="K347" s="7">
        <v>45569.998611111114</v>
      </c>
      <c r="L347" s="4">
        <v>1.3125</v>
      </c>
      <c r="M347" s="4">
        <v>1.28905</v>
      </c>
      <c r="N347" s="4">
        <v>11286.715550000001</v>
      </c>
      <c r="O347" s="4"/>
      <c r="P347" s="4"/>
      <c r="Q347" s="8"/>
      <c r="R347" s="3">
        <v>45729</v>
      </c>
      <c r="S347" s="4">
        <v>5521.52</v>
      </c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</row>
    <row r="348" spans="1:34" ht="15" thickBot="1">
      <c r="A348" s="3">
        <v>45722</v>
      </c>
      <c r="B348" s="4">
        <v>23419.48</v>
      </c>
      <c r="C348" s="3">
        <v>45570</v>
      </c>
      <c r="D348" s="4">
        <v>1.0981000000000001</v>
      </c>
      <c r="E348" s="4">
        <v>1.07863</v>
      </c>
      <c r="F348" s="4">
        <v>25260.953710000002</v>
      </c>
      <c r="G348" s="1"/>
      <c r="H348" s="8"/>
      <c r="I348" s="3">
        <v>45722</v>
      </c>
      <c r="J348" s="4">
        <v>8682.84</v>
      </c>
      <c r="K348" s="7">
        <v>45570.998611111114</v>
      </c>
      <c r="L348" s="4">
        <v>1.3125</v>
      </c>
      <c r="M348" s="4">
        <v>1.2884100000000001</v>
      </c>
      <c r="N348" s="4">
        <v>11187.05788</v>
      </c>
      <c r="O348" s="4"/>
      <c r="P348" s="4"/>
      <c r="Q348" s="8"/>
      <c r="R348" s="3">
        <v>45730</v>
      </c>
      <c r="S348" s="4">
        <v>5638.94</v>
      </c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</row>
    <row r="349" spans="1:34" ht="15" thickBot="1">
      <c r="A349" s="3">
        <v>45723</v>
      </c>
      <c r="B349" s="4">
        <v>23008.94</v>
      </c>
      <c r="C349" s="3">
        <v>45571</v>
      </c>
      <c r="D349" s="4">
        <v>1.0971200000000001</v>
      </c>
      <c r="E349" s="4">
        <v>1.0831999999999999</v>
      </c>
      <c r="F349" s="4">
        <v>24923.283810000001</v>
      </c>
      <c r="G349" s="1"/>
      <c r="H349" s="8"/>
      <c r="I349" s="3">
        <v>45723</v>
      </c>
      <c r="J349" s="4">
        <v>8679.8799999999992</v>
      </c>
      <c r="K349" s="7">
        <v>45571.998611111114</v>
      </c>
      <c r="L349" s="4">
        <v>1.3123400000000001</v>
      </c>
      <c r="M349" s="4">
        <v>1.2908999999999999</v>
      </c>
      <c r="N349" s="4">
        <v>11204.85709</v>
      </c>
      <c r="O349" s="4"/>
      <c r="P349" s="4"/>
      <c r="Q349" s="8"/>
      <c r="R349" s="3">
        <v>45733</v>
      </c>
      <c r="S349" s="4">
        <v>5675.12</v>
      </c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</row>
    <row r="350" spans="1:34" ht="15" thickBot="1">
      <c r="A350" s="3">
        <v>45726</v>
      </c>
      <c r="B350" s="4">
        <v>22620.95</v>
      </c>
      <c r="C350" s="3">
        <v>45572</v>
      </c>
      <c r="D350" s="4">
        <v>1.0974200000000001</v>
      </c>
      <c r="E350" s="4">
        <v>1.0838000000000001</v>
      </c>
      <c r="F350" s="4">
        <v>24516.585609999998</v>
      </c>
      <c r="G350" s="1"/>
      <c r="H350" s="8"/>
      <c r="I350" s="3">
        <v>45726</v>
      </c>
      <c r="J350" s="4">
        <v>8600.2199999999993</v>
      </c>
      <c r="K350" s="7">
        <v>45572.998611111114</v>
      </c>
      <c r="L350" s="4">
        <v>1.3083499999999999</v>
      </c>
      <c r="M350" s="4">
        <v>1.2874000000000001</v>
      </c>
      <c r="N350" s="4">
        <v>11071.92323</v>
      </c>
      <c r="O350" s="4"/>
      <c r="P350" s="4"/>
      <c r="Q350" s="8"/>
      <c r="R350" s="3">
        <v>45734</v>
      </c>
      <c r="S350" s="4">
        <v>5614.66</v>
      </c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</row>
    <row r="351" spans="1:34" ht="15" thickBot="1">
      <c r="A351" s="3">
        <v>45727</v>
      </c>
      <c r="B351" s="4">
        <v>22328.77</v>
      </c>
      <c r="C351" s="3">
        <v>45573</v>
      </c>
      <c r="D351" s="4">
        <v>1.09751</v>
      </c>
      <c r="E351" s="4">
        <v>1.09131</v>
      </c>
      <c r="F351" s="4">
        <v>24367.609990000001</v>
      </c>
      <c r="G351" s="1"/>
      <c r="H351" s="8"/>
      <c r="I351" s="3">
        <v>45727</v>
      </c>
      <c r="J351" s="4">
        <v>8495.99</v>
      </c>
      <c r="K351" s="7">
        <v>45573.998611111114</v>
      </c>
      <c r="L351" s="4">
        <v>1.30935</v>
      </c>
      <c r="M351" s="4">
        <v>1.29437</v>
      </c>
      <c r="N351" s="4">
        <v>10996.95458</v>
      </c>
      <c r="O351" s="4"/>
      <c r="P351" s="4"/>
      <c r="Q351" s="8"/>
      <c r="R351" s="3">
        <v>45735</v>
      </c>
      <c r="S351" s="4">
        <v>5675.29</v>
      </c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</row>
    <row r="352" spans="1:34" ht="15" thickBot="1">
      <c r="A352" s="3">
        <v>45728</v>
      </c>
      <c r="B352" s="4">
        <v>22676.41</v>
      </c>
      <c r="C352" s="3">
        <v>45574</v>
      </c>
      <c r="D352" s="4">
        <v>1.09413</v>
      </c>
      <c r="E352" s="4">
        <v>1.0885100000000001</v>
      </c>
      <c r="F352" s="4">
        <v>24683.499049999999</v>
      </c>
      <c r="G352" s="1"/>
      <c r="H352" s="8"/>
      <c r="I352" s="3">
        <v>45728</v>
      </c>
      <c r="J352" s="4">
        <v>8540.9699999999993</v>
      </c>
      <c r="K352" s="7">
        <v>45574.998611111114</v>
      </c>
      <c r="L352" s="4">
        <v>1.3066899999999999</v>
      </c>
      <c r="M352" s="4">
        <v>1.2963</v>
      </c>
      <c r="N352" s="4">
        <v>11071.65941</v>
      </c>
      <c r="O352" s="4"/>
      <c r="P352" s="4"/>
      <c r="Q352" s="8"/>
      <c r="R352" s="3">
        <v>45736</v>
      </c>
      <c r="S352" s="4">
        <v>5662.89</v>
      </c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</row>
    <row r="353" spans="1:34" ht="15" thickBot="1">
      <c r="A353" s="3">
        <v>45729</v>
      </c>
      <c r="B353" s="4">
        <v>22567.14</v>
      </c>
      <c r="C353" s="3">
        <v>45575</v>
      </c>
      <c r="D353" s="4">
        <v>1.09334</v>
      </c>
      <c r="E353" s="4">
        <v>1.0854200000000001</v>
      </c>
      <c r="F353" s="4">
        <v>24494.825099999998</v>
      </c>
      <c r="G353" s="1"/>
      <c r="H353" s="8"/>
      <c r="I353" s="3">
        <v>45729</v>
      </c>
      <c r="J353" s="4">
        <v>8542.56</v>
      </c>
      <c r="K353" s="7">
        <v>45575.998611111114</v>
      </c>
      <c r="L353" s="4">
        <v>1.3060700000000001</v>
      </c>
      <c r="M353" s="4">
        <v>1.2956099999999999</v>
      </c>
      <c r="N353" s="4">
        <v>11067.826160000001</v>
      </c>
      <c r="O353" s="4"/>
      <c r="P353" s="4"/>
      <c r="Q353" s="8"/>
      <c r="R353" s="3">
        <v>45737</v>
      </c>
      <c r="S353" s="4">
        <v>5667.56</v>
      </c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</row>
    <row r="354" spans="1:34" ht="15" thickBot="1">
      <c r="A354" s="3">
        <v>45730</v>
      </c>
      <c r="B354" s="4">
        <v>22986.82</v>
      </c>
      <c r="C354" s="3">
        <v>45576</v>
      </c>
      <c r="D354" s="4">
        <v>1.0948</v>
      </c>
      <c r="E354" s="4">
        <v>1.0920000000000001</v>
      </c>
      <c r="F354" s="4">
        <v>25101.60744</v>
      </c>
      <c r="G354" s="1"/>
      <c r="H354" s="8"/>
      <c r="I354" s="3">
        <v>45730</v>
      </c>
      <c r="J354" s="4">
        <v>8632.33</v>
      </c>
      <c r="K354" s="7">
        <v>45576.998611111114</v>
      </c>
      <c r="L354" s="4">
        <v>1.3068</v>
      </c>
      <c r="M354" s="4">
        <v>1.2942</v>
      </c>
      <c r="N354" s="4">
        <v>11171.96149</v>
      </c>
      <c r="O354" s="4"/>
      <c r="P354" s="4"/>
      <c r="Q354" s="8"/>
      <c r="R354" s="3">
        <v>45740</v>
      </c>
      <c r="S354" s="4">
        <v>5767.57</v>
      </c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</row>
    <row r="355" spans="1:34" ht="15" thickBot="1">
      <c r="A355" s="3">
        <v>45733</v>
      </c>
      <c r="B355" s="4">
        <v>23154.57</v>
      </c>
      <c r="C355" s="3">
        <v>45577</v>
      </c>
      <c r="D355" s="4">
        <v>1.0943000000000001</v>
      </c>
      <c r="E355" s="4">
        <v>1.09179</v>
      </c>
      <c r="F355" s="4">
        <v>25279.92798</v>
      </c>
      <c r="G355" s="1"/>
      <c r="H355" s="8"/>
      <c r="I355" s="3">
        <v>45733</v>
      </c>
      <c r="J355" s="4">
        <v>8680.2900000000009</v>
      </c>
      <c r="K355" s="7">
        <v>45577.998611111114</v>
      </c>
      <c r="L355" s="4">
        <v>1.3069</v>
      </c>
      <c r="M355" s="4">
        <v>1.2983800000000001</v>
      </c>
      <c r="N355" s="4">
        <v>11270.31493</v>
      </c>
      <c r="O355" s="4"/>
      <c r="P355" s="4"/>
      <c r="Q355" s="8"/>
      <c r="R355" s="3">
        <v>45741</v>
      </c>
      <c r="S355" s="4">
        <v>5776.65</v>
      </c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</row>
    <row r="356" spans="1:34" ht="15" thickBot="1">
      <c r="A356" s="3">
        <v>45734</v>
      </c>
      <c r="B356" s="4">
        <v>23380.7</v>
      </c>
      <c r="C356" s="3">
        <v>45578</v>
      </c>
      <c r="D356" s="4">
        <v>1.09229</v>
      </c>
      <c r="E356" s="4">
        <v>1.0936999999999999</v>
      </c>
      <c r="F356" s="4">
        <v>25571.471590000001</v>
      </c>
      <c r="G356" s="1"/>
      <c r="H356" s="8"/>
      <c r="I356" s="3">
        <v>45734</v>
      </c>
      <c r="J356" s="4">
        <v>8705.23</v>
      </c>
      <c r="K356" s="7">
        <v>45578.998611111114</v>
      </c>
      <c r="L356" s="4">
        <v>1.30477</v>
      </c>
      <c r="M356" s="4">
        <v>1.29992</v>
      </c>
      <c r="N356" s="4">
        <v>11316.102580000001</v>
      </c>
      <c r="O356" s="4"/>
      <c r="P356" s="4"/>
      <c r="Q356" s="8"/>
      <c r="R356" s="3">
        <v>45742</v>
      </c>
      <c r="S356" s="4">
        <v>5712.2</v>
      </c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</row>
    <row r="357" spans="1:34" ht="15" thickBot="1">
      <c r="A357" s="3">
        <v>45735</v>
      </c>
      <c r="B357" s="4">
        <v>23288.06</v>
      </c>
      <c r="C357" s="3">
        <v>45579</v>
      </c>
      <c r="D357" s="4">
        <v>1.0908599999999999</v>
      </c>
      <c r="E357" s="4">
        <v>1.091</v>
      </c>
      <c r="F357" s="4">
        <v>25407.27346</v>
      </c>
      <c r="G357" s="1"/>
      <c r="H357" s="8"/>
      <c r="I357" s="3">
        <v>45735</v>
      </c>
      <c r="J357" s="4">
        <v>8706.66</v>
      </c>
      <c r="K357" s="7">
        <v>45579.998611111114</v>
      </c>
      <c r="L357" s="4">
        <v>1.3065199999999999</v>
      </c>
      <c r="M357" s="4">
        <v>1.3008</v>
      </c>
      <c r="N357" s="4">
        <v>11325.62333</v>
      </c>
      <c r="O357" s="4"/>
      <c r="P357" s="4"/>
      <c r="Q357" s="8"/>
      <c r="R357" s="3">
        <v>45743</v>
      </c>
      <c r="S357" s="4">
        <v>5693.31</v>
      </c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</row>
    <row r="358" spans="1:34" ht="15" thickBot="1">
      <c r="A358" s="3">
        <v>45736</v>
      </c>
      <c r="B358" s="4">
        <v>22999.15</v>
      </c>
      <c r="C358" s="3">
        <v>45580</v>
      </c>
      <c r="D358" s="4">
        <v>1.08836</v>
      </c>
      <c r="E358" s="4">
        <v>1.08561</v>
      </c>
      <c r="F358" s="4">
        <v>24968.107230000001</v>
      </c>
      <c r="G358" s="1"/>
      <c r="H358" s="8"/>
      <c r="I358" s="3">
        <v>45736</v>
      </c>
      <c r="J358" s="4">
        <v>8701.99</v>
      </c>
      <c r="K358" s="7">
        <v>45580.998611111114</v>
      </c>
      <c r="L358" s="4">
        <v>1.3065100000000001</v>
      </c>
      <c r="M358" s="4">
        <v>1.2966500000000001</v>
      </c>
      <c r="N358" s="4">
        <v>11283.43533</v>
      </c>
      <c r="O358" s="4"/>
      <c r="P358" s="4"/>
      <c r="Q358" s="8"/>
      <c r="R358" s="3">
        <v>45744</v>
      </c>
      <c r="S358" s="4">
        <v>5580.94</v>
      </c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</row>
    <row r="359" spans="1:34" ht="15" thickBot="1">
      <c r="A359" s="3">
        <v>45737</v>
      </c>
      <c r="B359" s="4">
        <v>22891.68</v>
      </c>
      <c r="C359" s="3">
        <v>45581</v>
      </c>
      <c r="D359" s="4">
        <v>1.0858300000000001</v>
      </c>
      <c r="E359" s="4">
        <v>1.0873999999999999</v>
      </c>
      <c r="F359" s="4">
        <v>24892.412830000001</v>
      </c>
      <c r="G359" s="1"/>
      <c r="H359" s="8"/>
      <c r="I359" s="3">
        <v>45737</v>
      </c>
      <c r="J359" s="4">
        <v>8646.7900000000009</v>
      </c>
      <c r="K359" s="7">
        <v>45581.998611111114</v>
      </c>
      <c r="L359" s="4">
        <v>1.2988500000000001</v>
      </c>
      <c r="M359" s="4">
        <v>1.2917000000000001</v>
      </c>
      <c r="N359" s="4">
        <v>11169.058639999999</v>
      </c>
      <c r="O359" s="4"/>
      <c r="P359" s="4"/>
      <c r="Q359" s="8"/>
      <c r="R359" s="3">
        <v>45747</v>
      </c>
      <c r="S359" s="4">
        <v>5611.85</v>
      </c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</row>
    <row r="360" spans="1:34" ht="15" thickBot="1">
      <c r="A360" s="3">
        <v>45740</v>
      </c>
      <c r="B360" s="4">
        <v>22852.66</v>
      </c>
      <c r="C360" s="3">
        <v>45582</v>
      </c>
      <c r="D360" s="4">
        <v>1.0828599999999999</v>
      </c>
      <c r="E360" s="4">
        <v>1.0802799999999999</v>
      </c>
      <c r="F360" s="4">
        <v>24687.271540000002</v>
      </c>
      <c r="G360" s="1"/>
      <c r="H360" s="8"/>
      <c r="I360" s="3">
        <v>45740</v>
      </c>
      <c r="J360" s="4">
        <v>8638.01</v>
      </c>
      <c r="K360" s="7">
        <v>45582.998611111114</v>
      </c>
      <c r="L360" s="4">
        <v>1.30135</v>
      </c>
      <c r="M360" s="4">
        <v>1.29227</v>
      </c>
      <c r="N360" s="4">
        <v>11162.641180000001</v>
      </c>
      <c r="O360" s="4"/>
      <c r="P360" s="4"/>
      <c r="Q360" s="8"/>
      <c r="R360" s="3">
        <v>45748</v>
      </c>
      <c r="S360" s="4">
        <v>5633.07</v>
      </c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</row>
    <row r="361" spans="1:34" ht="15" thickBot="1">
      <c r="A361" s="3">
        <v>45741</v>
      </c>
      <c r="B361" s="4">
        <v>23109.79</v>
      </c>
      <c r="C361" s="3">
        <v>45583</v>
      </c>
      <c r="D361" s="4">
        <v>1.0874999999999999</v>
      </c>
      <c r="E361" s="4">
        <v>1.0787</v>
      </c>
      <c r="F361" s="4">
        <v>24928.530470000002</v>
      </c>
      <c r="G361" s="1"/>
      <c r="H361" s="8"/>
      <c r="I361" s="3">
        <v>45741</v>
      </c>
      <c r="J361" s="4">
        <v>8663.7999999999993</v>
      </c>
      <c r="K361" s="7">
        <v>45583.998611111114</v>
      </c>
      <c r="L361" s="4">
        <v>1.3051999999999999</v>
      </c>
      <c r="M361" s="4">
        <v>1.2944</v>
      </c>
      <c r="N361" s="4">
        <v>11214.42272</v>
      </c>
      <c r="O361" s="4"/>
      <c r="P361" s="4"/>
      <c r="Q361" s="8"/>
      <c r="R361" s="3">
        <v>45749</v>
      </c>
      <c r="S361" s="4">
        <v>5670.97</v>
      </c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</row>
    <row r="362" spans="1:34" ht="15" thickBot="1">
      <c r="A362" s="3">
        <v>45742</v>
      </c>
      <c r="B362" s="4">
        <v>22839.03</v>
      </c>
      <c r="C362" s="3">
        <v>45584</v>
      </c>
      <c r="D362" s="4">
        <v>1.087</v>
      </c>
      <c r="E362" s="4">
        <v>1.0741000000000001</v>
      </c>
      <c r="F362" s="4">
        <v>24531.402119999999</v>
      </c>
      <c r="G362" s="1"/>
      <c r="H362" s="8"/>
      <c r="I362" s="3">
        <v>45742</v>
      </c>
      <c r="J362" s="4">
        <v>8689.59</v>
      </c>
      <c r="K362" s="7">
        <v>45584.998611111114</v>
      </c>
      <c r="L362" s="4">
        <v>1.3052999999999999</v>
      </c>
      <c r="M362" s="4">
        <v>1.2876799999999999</v>
      </c>
      <c r="N362" s="4">
        <v>11189.411249999999</v>
      </c>
      <c r="O362" s="4"/>
      <c r="P362" s="4"/>
      <c r="Q362" s="8"/>
      <c r="R362" s="3">
        <v>45750</v>
      </c>
      <c r="S362" s="4">
        <v>5396.52</v>
      </c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</row>
    <row r="363" spans="1:34" ht="15" thickBot="1">
      <c r="A363" s="3">
        <v>45743</v>
      </c>
      <c r="B363" s="4">
        <v>22678.74</v>
      </c>
      <c r="C363" s="3">
        <v>45585</v>
      </c>
      <c r="D363" s="4">
        <v>1.0867899999999999</v>
      </c>
      <c r="E363" s="4">
        <v>1.0800399999999999</v>
      </c>
      <c r="F363" s="4">
        <v>24493.946349999998</v>
      </c>
      <c r="G363" s="1"/>
      <c r="H363" s="8"/>
      <c r="I363" s="3">
        <v>45743</v>
      </c>
      <c r="J363" s="4">
        <v>8666.1200000000008</v>
      </c>
      <c r="K363" s="7">
        <v>45585.998611111114</v>
      </c>
      <c r="L363" s="4">
        <v>1.30515</v>
      </c>
      <c r="M363" s="4">
        <v>1.2950600000000001</v>
      </c>
      <c r="N363" s="4">
        <v>11223.14537</v>
      </c>
      <c r="O363" s="4"/>
      <c r="P363" s="4"/>
      <c r="Q363" s="8"/>
      <c r="R363" s="3">
        <v>45751</v>
      </c>
      <c r="S363" s="4">
        <v>5074.08</v>
      </c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</row>
    <row r="364" spans="1:34" ht="15" thickBot="1">
      <c r="A364" s="3">
        <v>45744</v>
      </c>
      <c r="B364" s="4">
        <v>22461.52</v>
      </c>
      <c r="C364" s="3">
        <v>45586</v>
      </c>
      <c r="D364" s="4">
        <v>1.08152</v>
      </c>
      <c r="E364" s="4">
        <v>1.0884</v>
      </c>
      <c r="F364" s="4">
        <v>24447.11837</v>
      </c>
      <c r="G364" s="1"/>
      <c r="H364" s="8"/>
      <c r="I364" s="3">
        <v>45744</v>
      </c>
      <c r="J364" s="4">
        <v>8658.85</v>
      </c>
      <c r="K364" s="7">
        <v>45586.998611111114</v>
      </c>
      <c r="L364" s="4">
        <v>1.2981400000000001</v>
      </c>
      <c r="M364" s="4">
        <v>1.2944</v>
      </c>
      <c r="N364" s="4">
        <v>11208.015439999999</v>
      </c>
      <c r="O364" s="4"/>
      <c r="P364" s="4"/>
      <c r="Q364" s="8"/>
      <c r="R364" s="3">
        <v>45754</v>
      </c>
      <c r="S364" s="4">
        <v>5062.25</v>
      </c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</row>
    <row r="365" spans="1:34" ht="15" thickBot="1">
      <c r="A365" s="3">
        <v>45747</v>
      </c>
      <c r="B365" s="4">
        <v>22163.49</v>
      </c>
      <c r="C365" s="3">
        <v>45587</v>
      </c>
      <c r="D365" s="4">
        <v>1.0796699999999999</v>
      </c>
      <c r="E365" s="4">
        <v>1.0818000000000001</v>
      </c>
      <c r="F365" s="4">
        <v>23976.463479999999</v>
      </c>
      <c r="G365" s="1"/>
      <c r="H365" s="8"/>
      <c r="I365" s="3">
        <v>45747</v>
      </c>
      <c r="J365" s="4">
        <v>8582.81</v>
      </c>
      <c r="K365" s="7">
        <v>45587.998611111114</v>
      </c>
      <c r="L365" s="4">
        <v>1.29819</v>
      </c>
      <c r="M365" s="4">
        <v>1.2919700000000001</v>
      </c>
      <c r="N365" s="4">
        <v>11088.733039999999</v>
      </c>
      <c r="O365" s="4"/>
      <c r="P365" s="4"/>
      <c r="Q365" s="8"/>
      <c r="R365" s="3">
        <v>45755</v>
      </c>
      <c r="S365" s="4">
        <v>4982.7700000000004</v>
      </c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</row>
    <row r="366" spans="1:34" ht="15" thickBot="1">
      <c r="A366" s="3">
        <v>45748</v>
      </c>
      <c r="B366" s="4">
        <v>22539.98</v>
      </c>
      <c r="C366" s="3">
        <v>45588</v>
      </c>
      <c r="D366" s="4">
        <v>1.0780000000000001</v>
      </c>
      <c r="E366" s="4">
        <v>1.0794699999999999</v>
      </c>
      <c r="F366" s="4">
        <v>24331.232209999998</v>
      </c>
      <c r="G366" s="1"/>
      <c r="H366" s="8"/>
      <c r="I366" s="3">
        <v>45748</v>
      </c>
      <c r="J366" s="4">
        <v>8634.7999999999993</v>
      </c>
      <c r="K366" s="7">
        <v>45588.998611111114</v>
      </c>
      <c r="L366" s="4">
        <v>1.29132</v>
      </c>
      <c r="M366" s="4">
        <v>1.2922100000000001</v>
      </c>
      <c r="N366" s="4">
        <v>11157.974910000001</v>
      </c>
      <c r="O366" s="4"/>
      <c r="P366" s="4"/>
      <c r="Q366" s="8"/>
      <c r="R366" s="3">
        <v>45756</v>
      </c>
      <c r="S366" s="4">
        <v>5456.9</v>
      </c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</row>
    <row r="367" spans="1:34" ht="15" thickBot="1">
      <c r="A367" s="3">
        <v>45749</v>
      </c>
      <c r="B367" s="4">
        <v>22390.84</v>
      </c>
      <c r="C367" s="3">
        <v>45589</v>
      </c>
      <c r="D367" s="4">
        <v>1.0823499999999999</v>
      </c>
      <c r="E367" s="4">
        <v>1.0905</v>
      </c>
      <c r="F367" s="4">
        <v>24417.211019999999</v>
      </c>
      <c r="G367" s="1"/>
      <c r="H367" s="8"/>
      <c r="I367" s="3">
        <v>45749</v>
      </c>
      <c r="J367" s="4">
        <v>8608.48</v>
      </c>
      <c r="K367" s="7">
        <v>45589.998611111114</v>
      </c>
      <c r="L367" s="4">
        <v>1.2971999999999999</v>
      </c>
      <c r="M367" s="4">
        <v>1.3044800000000001</v>
      </c>
      <c r="N367" s="4">
        <v>11229.58999</v>
      </c>
      <c r="O367" s="4"/>
      <c r="P367" s="4"/>
      <c r="Q367" s="8"/>
      <c r="R367" s="3">
        <v>45757</v>
      </c>
      <c r="S367" s="4">
        <v>5268.05</v>
      </c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</row>
    <row r="368" spans="1:34" ht="15" thickBot="1">
      <c r="A368" s="3">
        <v>45750</v>
      </c>
      <c r="B368" s="4">
        <v>21717.39</v>
      </c>
      <c r="C368" s="3">
        <v>45590</v>
      </c>
      <c r="D368" s="4">
        <v>1.0801000000000001</v>
      </c>
      <c r="E368" s="4">
        <v>1.1043000000000001</v>
      </c>
      <c r="F368" s="4">
        <v>23982.513780000001</v>
      </c>
      <c r="G368" s="1"/>
      <c r="H368" s="8"/>
      <c r="I368" s="3">
        <v>45750</v>
      </c>
      <c r="J368" s="4">
        <v>8474.74</v>
      </c>
      <c r="K368" s="7">
        <v>45590.998611111114</v>
      </c>
      <c r="L368" s="4">
        <v>1.296</v>
      </c>
      <c r="M368" s="4">
        <v>1.3087299999999999</v>
      </c>
      <c r="N368" s="4">
        <v>11091.146479999999</v>
      </c>
      <c r="O368" s="4"/>
      <c r="P368" s="4"/>
      <c r="Q368" s="8"/>
      <c r="R368" s="3">
        <v>45758</v>
      </c>
      <c r="S368" s="4">
        <v>5363.36</v>
      </c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</row>
    <row r="369" spans="1:34" ht="15" thickBot="1">
      <c r="A369" s="3">
        <v>45751</v>
      </c>
      <c r="B369" s="4">
        <v>20641.72</v>
      </c>
      <c r="C369" s="3">
        <v>45591</v>
      </c>
      <c r="D369" s="4">
        <v>1.0801000000000001</v>
      </c>
      <c r="E369" s="4">
        <v>1.0958000000000001</v>
      </c>
      <c r="F369" s="4">
        <v>22619.196779999998</v>
      </c>
      <c r="G369" s="1"/>
      <c r="H369" s="8"/>
      <c r="I369" s="3">
        <v>45751</v>
      </c>
      <c r="J369" s="4">
        <v>8054.98</v>
      </c>
      <c r="K369" s="7">
        <v>45591.998611111114</v>
      </c>
      <c r="L369" s="4">
        <v>1.296</v>
      </c>
      <c r="M369" s="4">
        <v>1.2883</v>
      </c>
      <c r="N369" s="4">
        <v>10377.230729999999</v>
      </c>
      <c r="O369" s="4"/>
      <c r="P369" s="4"/>
      <c r="Q369" s="8"/>
      <c r="R369" s="3">
        <v>45761</v>
      </c>
      <c r="S369" s="4">
        <v>5405.97</v>
      </c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</row>
    <row r="370" spans="1:34" ht="15" thickBot="1">
      <c r="A370" s="3">
        <v>45754</v>
      </c>
      <c r="B370" s="4">
        <v>19789.62</v>
      </c>
      <c r="C370" s="3">
        <v>45592</v>
      </c>
      <c r="D370" s="4">
        <v>1.0795699999999999</v>
      </c>
      <c r="E370" s="4">
        <v>1.0914200000000001</v>
      </c>
      <c r="F370" s="4">
        <v>21598.787059999999</v>
      </c>
      <c r="G370" s="1"/>
      <c r="H370" s="8"/>
      <c r="I370" s="3">
        <v>45754</v>
      </c>
      <c r="J370" s="4">
        <v>7702.08</v>
      </c>
      <c r="K370" s="7">
        <v>45592.998611111114</v>
      </c>
      <c r="L370" s="4">
        <v>1.2956799999999999</v>
      </c>
      <c r="M370" s="4">
        <v>1.2733000000000001</v>
      </c>
      <c r="N370" s="4">
        <v>9807.0584639999997</v>
      </c>
      <c r="O370" s="4"/>
      <c r="P370" s="4"/>
      <c r="Q370" s="8"/>
      <c r="R370" s="3">
        <v>45762</v>
      </c>
      <c r="S370" s="4">
        <v>5396.63</v>
      </c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</row>
    <row r="371" spans="1:34" ht="15" thickBot="1">
      <c r="A371" s="3">
        <v>45755</v>
      </c>
      <c r="B371" s="4">
        <v>20280.259999999998</v>
      </c>
      <c r="C371" s="3">
        <v>45593</v>
      </c>
      <c r="D371" s="4">
        <v>1.0815999999999999</v>
      </c>
      <c r="E371" s="4">
        <v>1.09796</v>
      </c>
      <c r="F371" s="4">
        <v>22266.914270000001</v>
      </c>
      <c r="G371" s="1"/>
      <c r="H371" s="8"/>
      <c r="I371" s="3">
        <v>45755</v>
      </c>
      <c r="J371" s="4">
        <v>7910.53</v>
      </c>
      <c r="K371" s="7">
        <v>45593.998611111114</v>
      </c>
      <c r="L371" s="4">
        <v>1.2970999999999999</v>
      </c>
      <c r="M371" s="4">
        <v>1.2787500000000001</v>
      </c>
      <c r="N371" s="4">
        <v>10115.59024</v>
      </c>
      <c r="O371" s="4"/>
      <c r="P371" s="4"/>
      <c r="Q371" s="8"/>
      <c r="R371" s="3">
        <v>45763</v>
      </c>
      <c r="S371" s="4">
        <v>5275.7</v>
      </c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</row>
    <row r="372" spans="1:34" ht="15" thickBot="1">
      <c r="A372" s="3">
        <v>45756</v>
      </c>
      <c r="B372" s="4">
        <v>19670.88</v>
      </c>
      <c r="C372" s="3">
        <v>45595</v>
      </c>
      <c r="D372" s="4">
        <v>1.08585</v>
      </c>
      <c r="E372" s="4">
        <v>1.0950299999999999</v>
      </c>
      <c r="F372" s="4">
        <v>21540.203730000001</v>
      </c>
      <c r="G372" s="1"/>
      <c r="H372" s="8"/>
      <c r="I372" s="3">
        <v>45756</v>
      </c>
      <c r="J372" s="4">
        <v>7679.48</v>
      </c>
      <c r="K372" s="7">
        <v>45594.998611111114</v>
      </c>
      <c r="L372" s="4">
        <v>1.3012600000000001</v>
      </c>
      <c r="M372" s="4">
        <v>1.28244</v>
      </c>
      <c r="N372" s="4">
        <v>9848.4723310000008</v>
      </c>
      <c r="O372" s="4"/>
      <c r="P372" s="4"/>
      <c r="Q372" s="8"/>
      <c r="R372" s="3">
        <v>45764</v>
      </c>
      <c r="S372" s="4">
        <v>5282.7</v>
      </c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</row>
    <row r="373" spans="1:34" ht="15" thickBot="1">
      <c r="A373" s="3">
        <v>45757</v>
      </c>
      <c r="B373" s="4">
        <v>20562.73</v>
      </c>
      <c r="C373" s="3">
        <v>45596</v>
      </c>
      <c r="D373" s="4">
        <v>1.0884</v>
      </c>
      <c r="E373" s="4">
        <v>1.12571</v>
      </c>
      <c r="F373" s="4">
        <v>23147.67079</v>
      </c>
      <c r="G373" s="1"/>
      <c r="H373" s="8"/>
      <c r="I373" s="3">
        <v>45757</v>
      </c>
      <c r="J373" s="4">
        <v>7913.25</v>
      </c>
      <c r="K373" s="7">
        <v>45595.998611111114</v>
      </c>
      <c r="L373" s="4">
        <v>1.2958000000000001</v>
      </c>
      <c r="M373" s="4">
        <v>1.2990200000000001</v>
      </c>
      <c r="N373" s="4">
        <v>10279.470020000001</v>
      </c>
      <c r="O373" s="4"/>
      <c r="P373" s="4"/>
      <c r="Q373" s="8"/>
      <c r="R373" s="3">
        <v>45768</v>
      </c>
      <c r="S373" s="4">
        <v>5158.2</v>
      </c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</row>
    <row r="374" spans="1:34" ht="15" thickBot="1">
      <c r="A374" s="3">
        <v>45758</v>
      </c>
      <c r="B374" s="4">
        <v>20374.099999999999</v>
      </c>
      <c r="C374" s="3">
        <v>45597</v>
      </c>
      <c r="D374" s="4">
        <v>1.0878000000000001</v>
      </c>
      <c r="E374" s="4">
        <v>1.1357999999999999</v>
      </c>
      <c r="F374" s="4">
        <v>23140.90278</v>
      </c>
      <c r="G374" s="1"/>
      <c r="H374" s="8"/>
      <c r="I374" s="3">
        <v>45758</v>
      </c>
      <c r="J374" s="4">
        <v>7964.18</v>
      </c>
      <c r="K374" s="7">
        <v>45596.998611111114</v>
      </c>
      <c r="L374" s="4">
        <v>1.2896799999999999</v>
      </c>
      <c r="M374" s="4">
        <v>1.3081</v>
      </c>
      <c r="N374" s="4">
        <v>10417.943859999999</v>
      </c>
      <c r="O374" s="4"/>
      <c r="P374" s="4"/>
      <c r="Q374" s="8"/>
      <c r="R374" s="3">
        <v>45769</v>
      </c>
      <c r="S374" s="4">
        <v>5287.76</v>
      </c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</row>
    <row r="375" spans="1:34" ht="15" thickBot="1">
      <c r="A375" s="3">
        <v>45761</v>
      </c>
      <c r="B375" s="4">
        <v>20954.830000000002</v>
      </c>
      <c r="C375" s="3">
        <v>45598</v>
      </c>
      <c r="D375" s="4">
        <v>1.0872999999999999</v>
      </c>
      <c r="E375" s="4">
        <v>1.13388</v>
      </c>
      <c r="F375" s="4">
        <v>23760.262640000001</v>
      </c>
      <c r="G375" s="1"/>
      <c r="H375" s="8"/>
      <c r="I375" s="3">
        <v>45761</v>
      </c>
      <c r="J375" s="4">
        <v>8134.34</v>
      </c>
      <c r="K375" s="7">
        <v>45597.998611111114</v>
      </c>
      <c r="L375" s="4">
        <v>1.2926</v>
      </c>
      <c r="M375" s="4">
        <v>1.31728</v>
      </c>
      <c r="N375" s="4">
        <v>10715.2034</v>
      </c>
      <c r="O375" s="4"/>
      <c r="P375" s="4"/>
      <c r="Q375" s="8"/>
      <c r="R375" s="3">
        <v>45770</v>
      </c>
      <c r="S375" s="4">
        <v>5375.86</v>
      </c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</row>
    <row r="376" spans="1:34" ht="15" thickBot="1">
      <c r="A376" s="3">
        <v>45762</v>
      </c>
      <c r="B376" s="4">
        <v>21253.7</v>
      </c>
      <c r="C376" s="3">
        <v>45599</v>
      </c>
      <c r="D376" s="4">
        <v>1.08735</v>
      </c>
      <c r="E376" s="4">
        <v>1.1291899999999999</v>
      </c>
      <c r="F376" s="4">
        <v>23999.465499999998</v>
      </c>
      <c r="G376" s="1"/>
      <c r="H376" s="8"/>
      <c r="I376" s="3">
        <v>45762</v>
      </c>
      <c r="J376" s="4">
        <v>8249.1200000000008</v>
      </c>
      <c r="K376" s="7">
        <v>45598.998611111114</v>
      </c>
      <c r="L376" s="4">
        <v>1.2927</v>
      </c>
      <c r="M376" s="4">
        <v>1.3229200000000001</v>
      </c>
      <c r="N376" s="4">
        <v>10912.92583</v>
      </c>
      <c r="O376" s="4"/>
      <c r="P376" s="4"/>
      <c r="Q376" s="8"/>
      <c r="R376" s="3">
        <v>45771</v>
      </c>
      <c r="S376" s="4">
        <v>5484.77</v>
      </c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</row>
    <row r="377" spans="1:34" ht="15" thickBot="1">
      <c r="A377" s="3">
        <v>45763</v>
      </c>
      <c r="B377" s="4">
        <v>21311.02</v>
      </c>
      <c r="C377" s="3">
        <v>45600</v>
      </c>
      <c r="D377" s="4">
        <v>1.0873699999999999</v>
      </c>
      <c r="E377" s="4">
        <v>1.1395500000000001</v>
      </c>
      <c r="F377" s="4">
        <v>24284.972839999999</v>
      </c>
      <c r="G377" s="1"/>
      <c r="H377" s="8"/>
      <c r="I377" s="3">
        <v>45763</v>
      </c>
      <c r="J377" s="4">
        <v>8275.6</v>
      </c>
      <c r="K377" s="7">
        <v>45599.998611111114</v>
      </c>
      <c r="L377" s="4">
        <v>1.29522</v>
      </c>
      <c r="M377" s="4">
        <v>1.3231999999999999</v>
      </c>
      <c r="N377" s="4">
        <v>10950.27392</v>
      </c>
      <c r="O377" s="4"/>
      <c r="P377" s="4"/>
      <c r="Q377" s="8"/>
      <c r="R377" s="3">
        <v>45772</v>
      </c>
      <c r="S377" s="4">
        <v>5525.21</v>
      </c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</row>
    <row r="378" spans="1:34" ht="15" thickBot="1">
      <c r="A378" s="3">
        <v>45764</v>
      </c>
      <c r="B378" s="4">
        <v>21205.86</v>
      </c>
      <c r="C378" s="3">
        <v>45601</v>
      </c>
      <c r="D378" s="4">
        <v>1.0933200000000001</v>
      </c>
      <c r="E378" s="4">
        <v>1.1371899999999999</v>
      </c>
      <c r="F378" s="4">
        <v>24115.091929999999</v>
      </c>
      <c r="G378" s="1"/>
      <c r="H378" s="8"/>
      <c r="I378" s="3">
        <v>45764</v>
      </c>
      <c r="J378" s="4">
        <v>8275.66</v>
      </c>
      <c r="K378" s="7">
        <v>45600.998611111114</v>
      </c>
      <c r="L378" s="4">
        <v>1.2953699999999999</v>
      </c>
      <c r="M378" s="4">
        <v>1.3264800000000001</v>
      </c>
      <c r="N378" s="4">
        <v>10977.49748</v>
      </c>
      <c r="O378" s="4"/>
      <c r="P378" s="4"/>
      <c r="Q378" s="8"/>
      <c r="R378" s="3">
        <v>45775</v>
      </c>
      <c r="S378" s="4">
        <v>5528.75</v>
      </c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</row>
    <row r="379" spans="1:34" ht="15" thickBot="1">
      <c r="A379" s="3">
        <v>45769</v>
      </c>
      <c r="B379" s="4">
        <v>21293.53</v>
      </c>
      <c r="C379" s="3">
        <v>45602</v>
      </c>
      <c r="D379" s="4">
        <v>1.07314</v>
      </c>
      <c r="E379" s="4">
        <v>1.1350499999999999</v>
      </c>
      <c r="F379" s="4">
        <v>24169.221229999999</v>
      </c>
      <c r="G379" s="1"/>
      <c r="H379" s="8"/>
      <c r="I379" s="3">
        <v>45769</v>
      </c>
      <c r="J379" s="4">
        <v>8328.6</v>
      </c>
      <c r="K379" s="7">
        <v>45601.998611111114</v>
      </c>
      <c r="L379" s="4">
        <v>1.30416</v>
      </c>
      <c r="M379" s="4">
        <v>1.3271900000000001</v>
      </c>
      <c r="N379" s="4">
        <v>11053.63463</v>
      </c>
      <c r="O379" s="4"/>
      <c r="P379" s="4"/>
      <c r="Q379" s="8"/>
      <c r="R379" s="3">
        <v>45776</v>
      </c>
      <c r="S379" s="4">
        <v>5560.83</v>
      </c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</row>
    <row r="380" spans="1:34" ht="15" thickBot="1">
      <c r="A380" s="3">
        <v>45770</v>
      </c>
      <c r="B380" s="4">
        <v>21961.97</v>
      </c>
      <c r="C380" s="3">
        <v>45603</v>
      </c>
      <c r="D380" s="4">
        <v>1.07945</v>
      </c>
      <c r="E380" s="4">
        <v>1.13262</v>
      </c>
      <c r="F380" s="4">
        <v>24874.566459999998</v>
      </c>
      <c r="G380" s="1"/>
      <c r="H380" s="8"/>
      <c r="I380" s="3">
        <v>45770</v>
      </c>
      <c r="J380" s="4">
        <v>8403.18</v>
      </c>
      <c r="K380" s="7">
        <v>45602.998611111114</v>
      </c>
      <c r="L380" s="4">
        <v>1.2882</v>
      </c>
      <c r="M380" s="4">
        <v>1.32636</v>
      </c>
      <c r="N380" s="4">
        <v>11145.641820000001</v>
      </c>
      <c r="O380" s="4"/>
      <c r="P380" s="4"/>
      <c r="Q380" s="8"/>
      <c r="R380" s="3">
        <v>45777</v>
      </c>
      <c r="S380" s="4">
        <v>5569.06</v>
      </c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</row>
    <row r="381" spans="1:34" ht="15" thickBot="1">
      <c r="A381" s="3">
        <v>45771</v>
      </c>
      <c r="B381" s="4">
        <v>22064.51</v>
      </c>
      <c r="C381" s="3">
        <v>45604</v>
      </c>
      <c r="D381" s="4">
        <v>1.0722</v>
      </c>
      <c r="E381" s="4">
        <v>1.13706</v>
      </c>
      <c r="F381" s="4">
        <v>25088.671740000002</v>
      </c>
      <c r="G381" s="1"/>
      <c r="H381" s="8"/>
      <c r="I381" s="3">
        <v>45771</v>
      </c>
      <c r="J381" s="4">
        <v>8407.44</v>
      </c>
      <c r="K381" s="7">
        <v>45603.998611111114</v>
      </c>
      <c r="L381" s="4">
        <v>1.2980499999999999</v>
      </c>
      <c r="M381" s="4">
        <v>1.3325</v>
      </c>
      <c r="N381" s="4">
        <v>11202.9138</v>
      </c>
      <c r="O381" s="4"/>
      <c r="P381" s="4"/>
      <c r="Q381" s="8"/>
      <c r="R381" s="3">
        <v>45778</v>
      </c>
      <c r="S381" s="4">
        <v>5604.14</v>
      </c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</row>
    <row r="382" spans="1:34" ht="15" thickBot="1">
      <c r="A382" s="3">
        <v>45772</v>
      </c>
      <c r="B382" s="4">
        <v>22242.45</v>
      </c>
      <c r="C382" s="3">
        <v>45605</v>
      </c>
      <c r="D382" s="4">
        <v>1.0717000000000001</v>
      </c>
      <c r="E382" s="4">
        <v>1.1405000000000001</v>
      </c>
      <c r="F382" s="4">
        <v>25367.514230000001</v>
      </c>
      <c r="G382" s="1"/>
      <c r="H382" s="8"/>
      <c r="I382" s="3">
        <v>45772</v>
      </c>
      <c r="J382" s="4">
        <v>8415.25</v>
      </c>
      <c r="K382" s="7">
        <v>45604.998611111114</v>
      </c>
      <c r="L382" s="4">
        <v>1.2918000000000001</v>
      </c>
      <c r="M382" s="4">
        <v>1.3311999999999999</v>
      </c>
      <c r="N382" s="4">
        <v>11202.380800000001</v>
      </c>
      <c r="O382" s="4"/>
      <c r="P382" s="4"/>
      <c r="Q382" s="8"/>
      <c r="R382" s="3">
        <v>45779</v>
      </c>
      <c r="S382" s="4">
        <v>5686.67</v>
      </c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</row>
    <row r="383" spans="1:34" ht="15" thickBot="1">
      <c r="A383" s="3">
        <v>45775</v>
      </c>
      <c r="B383" s="4">
        <v>22271.67</v>
      </c>
      <c r="C383" s="3">
        <v>45606</v>
      </c>
      <c r="D383" s="4">
        <v>1.07142</v>
      </c>
      <c r="E383" s="4">
        <v>1.1407700000000001</v>
      </c>
      <c r="F383" s="4">
        <v>25406.852989999999</v>
      </c>
      <c r="G383" s="1"/>
      <c r="H383" s="8"/>
      <c r="I383" s="3">
        <v>45775</v>
      </c>
      <c r="J383" s="4">
        <v>8417.34</v>
      </c>
      <c r="K383" s="7">
        <v>45605.998611111114</v>
      </c>
      <c r="L383" s="4">
        <v>1.292</v>
      </c>
      <c r="M383" s="4">
        <v>1.3434600000000001</v>
      </c>
      <c r="N383" s="4">
        <v>11308.3596</v>
      </c>
      <c r="O383" s="4"/>
      <c r="P383" s="4"/>
      <c r="Q383" s="8"/>
      <c r="R383" s="3">
        <v>45782</v>
      </c>
      <c r="S383" s="4">
        <v>5650.38</v>
      </c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</row>
    <row r="384" spans="1:34" ht="15" thickBot="1">
      <c r="A384" s="3">
        <v>45776</v>
      </c>
      <c r="B384" s="4">
        <v>22425.83</v>
      </c>
      <c r="C384" s="3">
        <v>45607</v>
      </c>
      <c r="D384" s="4">
        <v>1.0660000000000001</v>
      </c>
      <c r="E384" s="4">
        <v>1.1388100000000001</v>
      </c>
      <c r="F384" s="4">
        <v>25538.759460000001</v>
      </c>
      <c r="G384" s="1"/>
      <c r="H384" s="8"/>
      <c r="I384" s="3">
        <v>45776</v>
      </c>
      <c r="J384" s="4">
        <v>8463.4599999999991</v>
      </c>
      <c r="K384" s="7">
        <v>45606.998611111114</v>
      </c>
      <c r="L384" s="4">
        <v>1.2915700000000001</v>
      </c>
      <c r="M384" s="4">
        <v>1.3409599999999999</v>
      </c>
      <c r="N384" s="4">
        <v>11349.161319999999</v>
      </c>
      <c r="O384" s="4"/>
      <c r="P384" s="4"/>
      <c r="Q384" s="8"/>
      <c r="R384" s="3">
        <v>45783</v>
      </c>
      <c r="S384" s="4">
        <v>5606.91</v>
      </c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</row>
    <row r="385" spans="1:34" ht="15" thickBot="1">
      <c r="A385" s="3">
        <v>45777</v>
      </c>
      <c r="B385" s="4">
        <v>22496.98</v>
      </c>
      <c r="C385" s="3">
        <v>45608</v>
      </c>
      <c r="D385" s="4">
        <v>1.0616300000000001</v>
      </c>
      <c r="E385" s="4">
        <v>1.1324000000000001</v>
      </c>
      <c r="F385" s="4">
        <v>25475.580150000002</v>
      </c>
      <c r="G385" s="1"/>
      <c r="H385" s="8"/>
      <c r="I385" s="3">
        <v>45777</v>
      </c>
      <c r="J385" s="4">
        <v>8494.85</v>
      </c>
      <c r="K385" s="7">
        <v>45607.998611111114</v>
      </c>
      <c r="L385" s="4">
        <v>1.28722</v>
      </c>
      <c r="M385" s="4">
        <v>1.3322400000000001</v>
      </c>
      <c r="N385" s="4">
        <v>11317.178959999999</v>
      </c>
      <c r="O385" s="4"/>
      <c r="P385" s="4"/>
      <c r="Q385" s="8"/>
      <c r="R385" s="3">
        <v>45784</v>
      </c>
      <c r="S385" s="4">
        <v>5631.28</v>
      </c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</row>
    <row r="386" spans="1:34" ht="15" thickBot="1">
      <c r="A386" s="3">
        <v>45779</v>
      </c>
      <c r="B386" s="4">
        <v>23086.65</v>
      </c>
      <c r="C386" s="3">
        <v>45609</v>
      </c>
      <c r="D386" s="4">
        <v>1.0563800000000001</v>
      </c>
      <c r="E386" s="4">
        <v>1.1303000000000001</v>
      </c>
      <c r="F386" s="4">
        <v>26094.840499999998</v>
      </c>
      <c r="G386" s="1"/>
      <c r="H386" s="8"/>
      <c r="I386" s="3">
        <v>45778</v>
      </c>
      <c r="J386" s="4">
        <v>8496.7999999999993</v>
      </c>
      <c r="K386" s="7">
        <v>45608.998611111114</v>
      </c>
      <c r="L386" s="4">
        <v>1.2738</v>
      </c>
      <c r="M386" s="4">
        <v>1.3284</v>
      </c>
      <c r="N386" s="4">
        <v>11287.14912</v>
      </c>
      <c r="O386" s="4"/>
      <c r="P386" s="4"/>
      <c r="Q386" s="8"/>
      <c r="R386" s="3">
        <v>45785</v>
      </c>
      <c r="S386" s="4">
        <v>5663.94</v>
      </c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</row>
    <row r="387" spans="1:34" ht="15" thickBot="1">
      <c r="A387" s="3">
        <v>45782</v>
      </c>
      <c r="B387" s="4">
        <v>23344.54</v>
      </c>
      <c r="C387" s="3">
        <v>45610</v>
      </c>
      <c r="D387" s="4">
        <v>1.0529200000000001</v>
      </c>
      <c r="E387" s="4">
        <v>1.1312</v>
      </c>
      <c r="F387" s="4">
        <v>26407.343649999999</v>
      </c>
      <c r="G387" s="1"/>
      <c r="H387" s="8"/>
      <c r="I387" s="3">
        <v>45779</v>
      </c>
      <c r="J387" s="4">
        <v>8596.35</v>
      </c>
      <c r="K387" s="7">
        <v>45609.998611111114</v>
      </c>
      <c r="L387" s="4">
        <v>1.2705900000000001</v>
      </c>
      <c r="M387" s="4">
        <v>1.3272999999999999</v>
      </c>
      <c r="N387" s="4">
        <v>11409.935359999999</v>
      </c>
      <c r="O387" s="4"/>
      <c r="P387" s="4"/>
      <c r="Q387" s="8"/>
      <c r="R387" s="3">
        <v>45786</v>
      </c>
      <c r="S387" s="4">
        <v>5659.91</v>
      </c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</row>
    <row r="388" spans="1:34" ht="15" thickBot="1">
      <c r="A388" s="3">
        <v>45783</v>
      </c>
      <c r="B388" s="4">
        <v>23249.65</v>
      </c>
      <c r="C388" s="3">
        <v>45611</v>
      </c>
      <c r="D388" s="4">
        <v>1.0544</v>
      </c>
      <c r="E388" s="4">
        <v>1.1341300000000001</v>
      </c>
      <c r="F388" s="4">
        <v>26368.125550000001</v>
      </c>
      <c r="G388" s="1"/>
      <c r="H388" s="8"/>
      <c r="I388" s="3">
        <v>45783</v>
      </c>
      <c r="J388" s="4">
        <v>8597.42</v>
      </c>
      <c r="K388" s="7">
        <v>45610.998611111114</v>
      </c>
      <c r="L388" s="4">
        <v>1.26667</v>
      </c>
      <c r="M388" s="4">
        <v>1.3353999999999999</v>
      </c>
      <c r="N388" s="4">
        <v>11480.99467</v>
      </c>
      <c r="O388" s="4"/>
      <c r="P388" s="4"/>
      <c r="Q388" s="8"/>
      <c r="R388" s="3">
        <v>45789</v>
      </c>
      <c r="S388" s="4">
        <v>5844.19</v>
      </c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</row>
    <row r="389" spans="1:34" ht="15" thickBot="1">
      <c r="A389" s="3">
        <v>45784</v>
      </c>
      <c r="B389" s="4">
        <v>23115.96</v>
      </c>
      <c r="C389" s="3">
        <v>45612</v>
      </c>
      <c r="D389" s="4">
        <v>1.0543</v>
      </c>
      <c r="E389" s="4">
        <v>1.13052</v>
      </c>
      <c r="F389" s="4">
        <v>26133.055100000001</v>
      </c>
      <c r="G389" s="1"/>
      <c r="H389" s="8"/>
      <c r="I389" s="3">
        <v>45784</v>
      </c>
      <c r="J389" s="4">
        <v>8559.33</v>
      </c>
      <c r="K389" s="7">
        <v>45611.998611111114</v>
      </c>
      <c r="L389" s="4">
        <v>1.2617</v>
      </c>
      <c r="M389" s="4">
        <v>1.3290999999999999</v>
      </c>
      <c r="N389" s="4">
        <v>11376.2055</v>
      </c>
      <c r="O389" s="4"/>
      <c r="P389" s="4"/>
      <c r="Q389" s="8"/>
      <c r="R389" s="3">
        <v>45790</v>
      </c>
      <c r="S389" s="4">
        <v>5886.55</v>
      </c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</row>
    <row r="390" spans="1:34" ht="15" thickBot="1">
      <c r="A390" s="3">
        <v>45785</v>
      </c>
      <c r="B390" s="4">
        <v>23352.69</v>
      </c>
      <c r="C390" s="3">
        <v>45613</v>
      </c>
      <c r="D390" s="4">
        <v>1.05332</v>
      </c>
      <c r="E390" s="4">
        <v>1.1221000000000001</v>
      </c>
      <c r="F390" s="4">
        <v>26204.053449999999</v>
      </c>
      <c r="G390" s="1"/>
      <c r="H390" s="8"/>
      <c r="I390" s="3">
        <v>45785</v>
      </c>
      <c r="J390" s="4">
        <v>8531.61</v>
      </c>
      <c r="K390" s="7">
        <v>45612.998611111114</v>
      </c>
      <c r="L390" s="4">
        <v>1.2618</v>
      </c>
      <c r="M390" s="4">
        <v>1.3234399999999999</v>
      </c>
      <c r="N390" s="4">
        <v>11291.07394</v>
      </c>
      <c r="O390" s="4"/>
      <c r="P390" s="4"/>
      <c r="Q390" s="8"/>
      <c r="R390" s="3">
        <v>45791</v>
      </c>
      <c r="S390" s="4">
        <v>5892.58</v>
      </c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</row>
    <row r="391" spans="1:34" ht="15" thickBot="1">
      <c r="A391" s="3">
        <v>45786</v>
      </c>
      <c r="B391" s="4">
        <v>23499.32</v>
      </c>
      <c r="C391" s="3">
        <v>45614</v>
      </c>
      <c r="D391" s="4">
        <v>1.05945</v>
      </c>
      <c r="E391" s="4">
        <v>1.1252</v>
      </c>
      <c r="F391" s="4">
        <v>26441.434860000001</v>
      </c>
      <c r="G391" s="1"/>
      <c r="H391" s="8"/>
      <c r="I391" s="3">
        <v>45786</v>
      </c>
      <c r="J391" s="4">
        <v>8554.7999999999993</v>
      </c>
      <c r="K391" s="7">
        <v>45613.998611111114</v>
      </c>
      <c r="L391" s="4">
        <v>1.2616799999999999</v>
      </c>
      <c r="M391" s="4">
        <v>1.3303</v>
      </c>
      <c r="N391" s="4">
        <v>11380.450440000001</v>
      </c>
      <c r="O391" s="4"/>
      <c r="P391" s="4"/>
      <c r="Q391" s="8"/>
      <c r="R391" s="3">
        <v>45792</v>
      </c>
      <c r="S391" s="4">
        <v>5916.93</v>
      </c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</row>
    <row r="392" spans="1:34" ht="15" thickBot="1">
      <c r="A392" s="3">
        <v>45789</v>
      </c>
      <c r="B392" s="4">
        <v>23566.54</v>
      </c>
      <c r="C392" s="3">
        <v>45615</v>
      </c>
      <c r="D392" s="4">
        <v>1.0606800000000001</v>
      </c>
      <c r="E392" s="4">
        <v>1.1095999999999999</v>
      </c>
      <c r="F392" s="4">
        <v>26149.432779999999</v>
      </c>
      <c r="G392" s="1"/>
      <c r="H392" s="8"/>
      <c r="I392" s="3">
        <v>45789</v>
      </c>
      <c r="J392" s="4">
        <v>8604.98</v>
      </c>
      <c r="K392" s="7">
        <v>45614.998611111114</v>
      </c>
      <c r="L392" s="4">
        <v>1.2678</v>
      </c>
      <c r="M392" s="4">
        <v>1.3176099999999999</v>
      </c>
      <c r="N392" s="4">
        <v>11338.0077</v>
      </c>
      <c r="O392" s="4"/>
      <c r="P392" s="4"/>
      <c r="Q392" s="8"/>
      <c r="R392" s="3">
        <v>45793</v>
      </c>
      <c r="S392" s="4">
        <v>5958.38</v>
      </c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</row>
    <row r="393" spans="1:34" ht="15" thickBot="1">
      <c r="A393" s="3">
        <v>45790</v>
      </c>
      <c r="B393" s="4">
        <v>23638.560000000001</v>
      </c>
      <c r="C393" s="3">
        <v>45616</v>
      </c>
      <c r="D393" s="4">
        <v>1.0545599999999999</v>
      </c>
      <c r="E393" s="4">
        <v>1.1184799999999999</v>
      </c>
      <c r="F393" s="4">
        <v>26439.256590000001</v>
      </c>
      <c r="G393" s="1"/>
      <c r="H393" s="8"/>
      <c r="I393" s="3">
        <v>45790</v>
      </c>
      <c r="J393" s="4">
        <v>8602.92</v>
      </c>
      <c r="K393" s="7">
        <v>45615.998611111114</v>
      </c>
      <c r="L393" s="4">
        <v>1.26939</v>
      </c>
      <c r="M393" s="4">
        <v>1.33026</v>
      </c>
      <c r="N393" s="4">
        <v>11444.120360000001</v>
      </c>
      <c r="O393" s="4"/>
      <c r="P393" s="4"/>
      <c r="Q393" s="8"/>
      <c r="R393" s="3">
        <v>45796</v>
      </c>
      <c r="S393" s="4">
        <v>5963.6</v>
      </c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</row>
    <row r="394" spans="1:34" ht="15" thickBot="1">
      <c r="A394" s="3">
        <v>45791</v>
      </c>
      <c r="B394" s="4">
        <v>23527.01</v>
      </c>
      <c r="C394" s="3">
        <v>45617</v>
      </c>
      <c r="D394" s="4">
        <v>1.0468299999999999</v>
      </c>
      <c r="E394" s="4">
        <v>1.1181300000000001</v>
      </c>
      <c r="F394" s="4">
        <v>26306.255690000002</v>
      </c>
      <c r="G394" s="1"/>
      <c r="H394" s="8"/>
      <c r="I394" s="3">
        <v>45791</v>
      </c>
      <c r="J394" s="4">
        <v>8585.01</v>
      </c>
      <c r="K394" s="7">
        <v>45616.998611111114</v>
      </c>
      <c r="L394" s="4">
        <v>1.26535</v>
      </c>
      <c r="M394" s="4">
        <v>1.32626</v>
      </c>
      <c r="N394" s="4">
        <v>11385.95536</v>
      </c>
      <c r="O394" s="4"/>
      <c r="P394" s="4"/>
      <c r="Q394" s="8"/>
      <c r="R394" s="3">
        <v>45797</v>
      </c>
      <c r="S394" s="4">
        <v>5940.46</v>
      </c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</row>
    <row r="395" spans="1:34" ht="15" thickBot="1">
      <c r="A395" s="3">
        <v>45792</v>
      </c>
      <c r="B395" s="4">
        <v>23695.59</v>
      </c>
      <c r="C395" s="3">
        <v>45618</v>
      </c>
      <c r="D395" s="4">
        <v>1.0416000000000001</v>
      </c>
      <c r="E395" s="4">
        <v>1.1193</v>
      </c>
      <c r="F395" s="4">
        <v>26522.473890000001</v>
      </c>
      <c r="G395" s="1"/>
      <c r="H395" s="8"/>
      <c r="I395" s="3">
        <v>45792</v>
      </c>
      <c r="J395" s="4">
        <v>8633.75</v>
      </c>
      <c r="K395" s="7">
        <v>45617.998611111114</v>
      </c>
      <c r="L395" s="4">
        <v>1.25837</v>
      </c>
      <c r="M395" s="4">
        <v>1.3304499999999999</v>
      </c>
      <c r="N395" s="4">
        <v>11486.77269</v>
      </c>
      <c r="O395" s="4"/>
      <c r="P395" s="4"/>
      <c r="Q395" s="8"/>
      <c r="R395" s="3">
        <v>45798</v>
      </c>
      <c r="S395" s="4">
        <v>5844.61</v>
      </c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</row>
    <row r="396" spans="1:34" ht="15" thickBot="1">
      <c r="A396" s="3">
        <v>45793</v>
      </c>
      <c r="B396" s="4">
        <v>23767.43</v>
      </c>
      <c r="C396" s="3">
        <v>45619</v>
      </c>
      <c r="D396" s="4">
        <v>1.0417000000000001</v>
      </c>
      <c r="E396" s="4">
        <v>1.1160000000000001</v>
      </c>
      <c r="F396" s="4">
        <v>26524.451880000001</v>
      </c>
      <c r="G396" s="1"/>
      <c r="H396" s="8"/>
      <c r="I396" s="3">
        <v>45793</v>
      </c>
      <c r="J396" s="4">
        <v>8684.56</v>
      </c>
      <c r="K396" s="7">
        <v>45618.998611111114</v>
      </c>
      <c r="L396" s="4">
        <v>1.2528999999999999</v>
      </c>
      <c r="M396" s="4">
        <v>1.3281000000000001</v>
      </c>
      <c r="N396" s="4">
        <v>11533.96414</v>
      </c>
      <c r="O396" s="4"/>
      <c r="P396" s="4"/>
      <c r="Q396" s="8"/>
      <c r="R396" s="3">
        <v>45799</v>
      </c>
      <c r="S396" s="4">
        <v>5842.01</v>
      </c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</row>
    <row r="397" spans="1:34" ht="15" thickBot="1">
      <c r="A397" s="3">
        <v>45796</v>
      </c>
      <c r="B397" s="4">
        <v>23934.98</v>
      </c>
      <c r="C397" s="3">
        <v>45620</v>
      </c>
      <c r="D397" s="4">
        <v>1.04789</v>
      </c>
      <c r="E397" s="4">
        <v>1.1231899999999999</v>
      </c>
      <c r="F397" s="4">
        <v>26883.530190000001</v>
      </c>
      <c r="G397" s="1"/>
      <c r="H397" s="8"/>
      <c r="I397" s="3">
        <v>45796</v>
      </c>
      <c r="J397" s="4">
        <v>8699.31</v>
      </c>
      <c r="K397" s="7">
        <v>45619.998611111114</v>
      </c>
      <c r="L397" s="4">
        <v>1.2527999999999999</v>
      </c>
      <c r="M397" s="4">
        <v>1.3359000000000001</v>
      </c>
      <c r="N397" s="4">
        <v>11621.408229999999</v>
      </c>
      <c r="O397" s="4"/>
      <c r="P397" s="4"/>
      <c r="Q397" s="8"/>
      <c r="R397" s="3">
        <v>45800</v>
      </c>
      <c r="S397" s="4">
        <v>5802.82</v>
      </c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</row>
    <row r="398" spans="1:34" ht="15" thickBot="1">
      <c r="A398" s="3">
        <v>45797</v>
      </c>
      <c r="B398" s="4">
        <v>24036.11</v>
      </c>
      <c r="C398" s="3">
        <v>45621</v>
      </c>
      <c r="D398" s="4">
        <v>1.04436</v>
      </c>
      <c r="E398" s="4">
        <v>1.12873</v>
      </c>
      <c r="F398" s="4">
        <v>27130.278439999998</v>
      </c>
      <c r="G398" s="1"/>
      <c r="H398" s="8"/>
      <c r="I398" s="3">
        <v>45797</v>
      </c>
      <c r="J398" s="4">
        <v>8781.1200000000008</v>
      </c>
      <c r="K398" s="7">
        <v>45620.998611111114</v>
      </c>
      <c r="L398" s="4">
        <v>1.2592300000000001</v>
      </c>
      <c r="M398" s="4">
        <v>1.33961</v>
      </c>
      <c r="N398" s="4">
        <v>11763.276159999999</v>
      </c>
      <c r="O398" s="4"/>
      <c r="P398" s="4"/>
      <c r="Q398" s="8"/>
      <c r="R398" s="3">
        <v>45804</v>
      </c>
      <c r="S398" s="4">
        <v>5921.54</v>
      </c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</row>
    <row r="399" spans="1:34" ht="15" thickBot="1">
      <c r="A399" s="3">
        <v>45798</v>
      </c>
      <c r="B399" s="4">
        <v>24122.400000000001</v>
      </c>
      <c r="C399" s="3">
        <v>45622</v>
      </c>
      <c r="D399" s="4">
        <v>1.04904</v>
      </c>
      <c r="E399" s="4">
        <v>1.1330100000000001</v>
      </c>
      <c r="F399" s="4">
        <v>27330.920419999999</v>
      </c>
      <c r="G399" s="1"/>
      <c r="H399" s="8"/>
      <c r="I399" s="3">
        <v>45798</v>
      </c>
      <c r="J399" s="4">
        <v>8786.4599999999991</v>
      </c>
      <c r="K399" s="7">
        <v>45621.998611111114</v>
      </c>
      <c r="L399" s="4">
        <v>1.25318</v>
      </c>
      <c r="M399" s="4">
        <v>1.34175</v>
      </c>
      <c r="N399" s="4">
        <v>11789.23271</v>
      </c>
      <c r="O399" s="4"/>
      <c r="P399" s="4"/>
      <c r="Q399" s="8"/>
      <c r="R399" s="3">
        <v>45805</v>
      </c>
      <c r="S399" s="4">
        <v>5888.55</v>
      </c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</row>
    <row r="400" spans="1:34" ht="15" thickBot="1">
      <c r="A400" s="3">
        <v>45799</v>
      </c>
      <c r="B400" s="4">
        <v>23999.17</v>
      </c>
      <c r="C400" s="3">
        <v>45623</v>
      </c>
      <c r="D400" s="4">
        <v>1.05619</v>
      </c>
      <c r="E400" s="4">
        <v>1.12808</v>
      </c>
      <c r="F400" s="4">
        <v>27072.983690000001</v>
      </c>
      <c r="G400" s="1"/>
      <c r="H400" s="8"/>
      <c r="I400" s="3">
        <v>45799</v>
      </c>
      <c r="J400" s="4">
        <v>8739.26</v>
      </c>
      <c r="K400" s="7">
        <v>45622.998611111114</v>
      </c>
      <c r="L400" s="4">
        <v>1.2572399999999999</v>
      </c>
      <c r="M400" s="4">
        <v>1.3418000000000001</v>
      </c>
      <c r="N400" s="4">
        <v>11726.33907</v>
      </c>
      <c r="O400" s="4"/>
      <c r="P400" s="4"/>
      <c r="Q400" s="8"/>
      <c r="R400" s="3">
        <v>45806</v>
      </c>
      <c r="S400" s="4">
        <v>5912.17</v>
      </c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</row>
    <row r="401" spans="1:34" ht="15" thickBot="1">
      <c r="A401" s="3">
        <v>45800</v>
      </c>
      <c r="B401" s="4">
        <v>23629.58</v>
      </c>
      <c r="C401" s="3">
        <v>45624</v>
      </c>
      <c r="D401" s="4">
        <v>1.0561100000000001</v>
      </c>
      <c r="E401" s="4">
        <v>1.1367</v>
      </c>
      <c r="F401" s="4">
        <v>26859.743589999998</v>
      </c>
      <c r="G401" s="1"/>
      <c r="H401" s="8"/>
      <c r="I401" s="3">
        <v>45800</v>
      </c>
      <c r="J401" s="4">
        <v>8717.9699999999993</v>
      </c>
      <c r="K401" s="7">
        <v>45623.998611111114</v>
      </c>
      <c r="L401" s="4">
        <v>1.2676799999999999</v>
      </c>
      <c r="M401" s="4">
        <v>1.3541000000000001</v>
      </c>
      <c r="N401" s="4">
        <v>11805.00318</v>
      </c>
      <c r="O401" s="4"/>
      <c r="P401" s="4"/>
      <c r="Q401" s="8"/>
      <c r="R401" s="3">
        <v>45807</v>
      </c>
      <c r="S401" s="4">
        <v>5911.69</v>
      </c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</row>
    <row r="402" spans="1:34" ht="15" thickBot="1">
      <c r="A402" s="3">
        <v>45803</v>
      </c>
      <c r="B402" s="4">
        <v>24027.65</v>
      </c>
      <c r="C402" s="3">
        <v>45625</v>
      </c>
      <c r="D402" s="4">
        <v>1.0579000000000001</v>
      </c>
      <c r="E402" s="4">
        <v>1.13872</v>
      </c>
      <c r="F402" s="4">
        <v>27360.765609999999</v>
      </c>
      <c r="G402" s="1"/>
      <c r="H402" s="8"/>
      <c r="I402" s="3">
        <v>45804</v>
      </c>
      <c r="J402" s="4">
        <v>8778.0499999999993</v>
      </c>
      <c r="K402" s="7">
        <v>45624.998611111114</v>
      </c>
      <c r="L402" s="4">
        <v>1.2694700000000001</v>
      </c>
      <c r="M402" s="4">
        <v>1.3512</v>
      </c>
      <c r="N402" s="4">
        <v>11860.901159999999</v>
      </c>
      <c r="O402" s="4"/>
      <c r="P402" s="4"/>
      <c r="Q402" s="8"/>
      <c r="R402" s="3">
        <v>45810</v>
      </c>
      <c r="S402" s="4">
        <v>5935.94</v>
      </c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</row>
    <row r="403" spans="1:34" ht="15" thickBot="1">
      <c r="A403" s="3">
        <v>45804</v>
      </c>
      <c r="B403" s="4">
        <v>24226.49</v>
      </c>
      <c r="C403" s="3">
        <v>45626</v>
      </c>
      <c r="D403" s="4">
        <v>1.0577000000000001</v>
      </c>
      <c r="E403" s="4">
        <v>1.1335900000000001</v>
      </c>
      <c r="F403" s="4">
        <v>27462.906800000001</v>
      </c>
      <c r="G403" s="1"/>
      <c r="H403" s="8"/>
      <c r="I403" s="3">
        <v>45805</v>
      </c>
      <c r="J403" s="4">
        <v>8726.01</v>
      </c>
      <c r="K403" s="7">
        <v>45625.998611111114</v>
      </c>
      <c r="L403" s="4">
        <v>1.2732000000000001</v>
      </c>
      <c r="M403" s="4">
        <v>1.3429599999999999</v>
      </c>
      <c r="N403" s="4">
        <v>11718.68239</v>
      </c>
      <c r="O403" s="4"/>
      <c r="P403" s="4"/>
      <c r="Q403" s="8"/>
      <c r="R403" s="3">
        <v>45811</v>
      </c>
      <c r="S403" s="4">
        <v>5970.37</v>
      </c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</row>
    <row r="404" spans="1:34" ht="15" thickBot="1">
      <c r="A404" s="3">
        <v>45805</v>
      </c>
      <c r="B404" s="4">
        <v>24038.19</v>
      </c>
      <c r="C404" s="3">
        <v>45627</v>
      </c>
      <c r="D404" s="4">
        <v>1.0543499999999999</v>
      </c>
      <c r="E404" s="4">
        <v>1.1232599999999999</v>
      </c>
      <c r="F404" s="4">
        <v>27001.137299999999</v>
      </c>
      <c r="G404" s="1"/>
      <c r="H404" s="8"/>
      <c r="I404" s="3">
        <v>45806</v>
      </c>
      <c r="J404" s="4">
        <v>8716.4500000000007</v>
      </c>
      <c r="K404" s="7">
        <v>45626.998611111114</v>
      </c>
      <c r="L404" s="4">
        <v>1.2734000000000001</v>
      </c>
      <c r="M404" s="4">
        <v>1.3496999999999999</v>
      </c>
      <c r="N404" s="4">
        <v>11764.592570000001</v>
      </c>
      <c r="O404" s="4"/>
      <c r="P404" s="4"/>
      <c r="Q404" s="8"/>
      <c r="R404" s="3">
        <v>45812</v>
      </c>
      <c r="S404" s="4">
        <v>5970.81</v>
      </c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</row>
    <row r="405" spans="1:34" ht="15" thickBot="1">
      <c r="A405" s="3">
        <v>45806</v>
      </c>
      <c r="B405" s="4">
        <v>23933.23</v>
      </c>
      <c r="C405" s="3">
        <v>45628</v>
      </c>
      <c r="D405" s="4">
        <v>1.05</v>
      </c>
      <c r="E405" s="4">
        <v>1.13768</v>
      </c>
      <c r="F405" s="4">
        <v>27228.357110000001</v>
      </c>
      <c r="G405" s="1"/>
      <c r="H405" s="8"/>
      <c r="I405" s="3">
        <v>45807</v>
      </c>
      <c r="J405" s="4">
        <v>8772.3799999999992</v>
      </c>
      <c r="K405" s="7">
        <v>45627.998611111114</v>
      </c>
      <c r="L405" s="4">
        <v>1.2699800000000001</v>
      </c>
      <c r="M405" s="4">
        <v>1.3461000000000001</v>
      </c>
      <c r="N405" s="4">
        <v>11808.50072</v>
      </c>
      <c r="O405" s="4"/>
      <c r="P405" s="4"/>
      <c r="Q405" s="8"/>
      <c r="R405" s="3">
        <v>45813</v>
      </c>
      <c r="S405" s="4">
        <v>5939.3</v>
      </c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</row>
    <row r="406" spans="1:34" ht="15" thickBot="1">
      <c r="A406" s="3">
        <v>45807</v>
      </c>
      <c r="B406" s="4">
        <v>23997.48</v>
      </c>
      <c r="C406" s="3">
        <v>45629</v>
      </c>
      <c r="D406" s="4">
        <v>1.0509599999999999</v>
      </c>
      <c r="E406" s="4">
        <v>1.13445</v>
      </c>
      <c r="F406" s="4">
        <v>27223.941190000001</v>
      </c>
      <c r="G406" s="1"/>
      <c r="H406" s="8"/>
      <c r="I406" s="3">
        <v>45810</v>
      </c>
      <c r="J406" s="4">
        <v>8774.26</v>
      </c>
      <c r="K406" s="7">
        <v>45628.998611111114</v>
      </c>
      <c r="L406" s="4">
        <v>1.26573</v>
      </c>
      <c r="M406" s="4">
        <v>1.3555200000000001</v>
      </c>
      <c r="N406" s="4">
        <v>11893.68492</v>
      </c>
      <c r="O406" s="4"/>
      <c r="P406" s="4"/>
      <c r="Q406" s="8"/>
      <c r="R406" s="3">
        <v>45814</v>
      </c>
      <c r="S406" s="4">
        <v>6000.36</v>
      </c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</row>
    <row r="407" spans="1:34" ht="15" thickBot="1">
      <c r="A407" s="3">
        <v>45810</v>
      </c>
      <c r="B407" s="4">
        <v>23930.67</v>
      </c>
      <c r="C407" s="3">
        <v>45630</v>
      </c>
      <c r="D407" s="4">
        <v>1.0511999999999999</v>
      </c>
      <c r="E407" s="4">
        <v>1.1451</v>
      </c>
      <c r="F407" s="4">
        <v>27403.01022</v>
      </c>
      <c r="G407" s="1"/>
      <c r="H407" s="8"/>
      <c r="I407" s="3">
        <v>45811</v>
      </c>
      <c r="J407" s="4">
        <v>8787.02</v>
      </c>
      <c r="K407" s="7">
        <v>45629.998611111114</v>
      </c>
      <c r="L407" s="4">
        <v>1.2673399999999999</v>
      </c>
      <c r="M407" s="4">
        <v>1.3529899999999999</v>
      </c>
      <c r="N407" s="4">
        <v>11888.750190000001</v>
      </c>
      <c r="O407" s="4"/>
      <c r="P407" s="4"/>
      <c r="Q407" s="8"/>
      <c r="R407" s="3">
        <v>45817</v>
      </c>
      <c r="S407" s="4">
        <v>6005.88</v>
      </c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</row>
    <row r="408" spans="1:34" ht="15" thickBot="1">
      <c r="A408" s="3">
        <v>45811</v>
      </c>
      <c r="B408" s="4">
        <v>24091.62</v>
      </c>
      <c r="C408" s="3">
        <v>45631</v>
      </c>
      <c r="D408" s="4">
        <v>1.05853</v>
      </c>
      <c r="E408" s="4">
        <v>1.1383300000000001</v>
      </c>
      <c r="F408" s="4">
        <v>27424.213790000002</v>
      </c>
      <c r="G408" s="1"/>
      <c r="H408" s="8"/>
      <c r="I408" s="3">
        <v>45812</v>
      </c>
      <c r="J408" s="4">
        <v>8801.2900000000009</v>
      </c>
      <c r="K408" s="7">
        <v>45630.998611111114</v>
      </c>
      <c r="L408" s="4">
        <v>1.27003</v>
      </c>
      <c r="M408" s="4">
        <v>1.3550899999999999</v>
      </c>
      <c r="N408" s="4">
        <v>11926.540069999999</v>
      </c>
      <c r="O408" s="4"/>
      <c r="P408" s="4"/>
      <c r="Q408" s="8"/>
      <c r="R408" s="3">
        <v>45818</v>
      </c>
      <c r="S408" s="4">
        <v>6038.81</v>
      </c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</row>
    <row r="409" spans="1:34" ht="15" thickBot="1">
      <c r="A409" s="3">
        <v>45812</v>
      </c>
      <c r="B409" s="4">
        <v>24276.48</v>
      </c>
      <c r="C409" s="3">
        <v>45632</v>
      </c>
      <c r="D409" s="4">
        <v>1.0573999999999999</v>
      </c>
      <c r="E409" s="4">
        <v>1.14212</v>
      </c>
      <c r="F409" s="4">
        <v>27726.653340000001</v>
      </c>
      <c r="G409" s="1"/>
      <c r="H409" s="8"/>
      <c r="I409" s="3">
        <v>45813</v>
      </c>
      <c r="J409" s="4">
        <v>8811.0400000000009</v>
      </c>
      <c r="K409" s="7">
        <v>45631.998611111114</v>
      </c>
      <c r="L409" s="4">
        <v>1.2758499999999999</v>
      </c>
      <c r="M409" s="4">
        <v>1.35798</v>
      </c>
      <c r="N409" s="4">
        <v>11965.2161</v>
      </c>
      <c r="O409" s="4"/>
      <c r="P409" s="4"/>
      <c r="Q409" s="8"/>
      <c r="R409" s="3">
        <v>45819</v>
      </c>
      <c r="S409" s="4">
        <v>6022.24</v>
      </c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</row>
    <row r="410" spans="1:34" ht="15" thickBot="1">
      <c r="A410" s="3">
        <v>45813</v>
      </c>
      <c r="B410" s="4">
        <v>24323.58</v>
      </c>
      <c r="C410" s="3">
        <v>45633</v>
      </c>
      <c r="D410" s="4">
        <v>1.0569</v>
      </c>
      <c r="E410" s="4">
        <v>1.14527</v>
      </c>
      <c r="F410" s="4">
        <v>27857.066470000002</v>
      </c>
      <c r="G410" s="1"/>
      <c r="H410" s="8"/>
      <c r="I410" s="3">
        <v>45814</v>
      </c>
      <c r="J410" s="4">
        <v>8837.91</v>
      </c>
      <c r="K410" s="7">
        <v>45632.998611111114</v>
      </c>
      <c r="L410" s="4">
        <v>1.2744</v>
      </c>
      <c r="M410" s="4">
        <v>1.3527</v>
      </c>
      <c r="N410" s="4">
        <v>11955.040859999999</v>
      </c>
      <c r="O410" s="4"/>
      <c r="P410" s="4"/>
      <c r="Q410" s="8"/>
      <c r="R410" s="3">
        <v>45820</v>
      </c>
      <c r="S410" s="4">
        <v>6045.26</v>
      </c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</row>
    <row r="411" spans="1:34" ht="15" thickBot="1">
      <c r="A411" s="3">
        <v>45814</v>
      </c>
      <c r="B411" s="4">
        <v>24304.46</v>
      </c>
      <c r="C411" s="3">
        <v>45634</v>
      </c>
      <c r="D411" s="4">
        <v>1.0564899999999999</v>
      </c>
      <c r="E411" s="4">
        <v>1.1403000000000001</v>
      </c>
      <c r="F411" s="4">
        <v>27714.375739999999</v>
      </c>
      <c r="G411" s="1"/>
      <c r="H411" s="8"/>
      <c r="I411" s="3">
        <v>45817</v>
      </c>
      <c r="J411" s="4">
        <v>8832.2800000000007</v>
      </c>
      <c r="K411" s="7">
        <v>45633.998611111114</v>
      </c>
      <c r="L411" s="4">
        <v>1.2743</v>
      </c>
      <c r="M411" s="4">
        <v>1.35554</v>
      </c>
      <c r="N411" s="4">
        <v>11972.508830000001</v>
      </c>
      <c r="O411" s="4"/>
      <c r="P411" s="4"/>
      <c r="Q411" s="8"/>
      <c r="R411" s="3">
        <v>45821</v>
      </c>
      <c r="S411" s="4">
        <v>5976.97</v>
      </c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</row>
    <row r="412" spans="1:34" ht="15" thickBot="1">
      <c r="A412" s="3">
        <v>45817</v>
      </c>
      <c r="B412" s="4">
        <v>24174.32</v>
      </c>
      <c r="C412" s="3">
        <v>45635</v>
      </c>
      <c r="D412" s="4">
        <v>1.05545</v>
      </c>
      <c r="E412" s="4">
        <v>1.14273</v>
      </c>
      <c r="F412" s="4">
        <v>27624.720689999998</v>
      </c>
      <c r="G412" s="1"/>
      <c r="H412" s="8"/>
      <c r="I412" s="3">
        <v>45818</v>
      </c>
      <c r="J412" s="4">
        <v>8853.08</v>
      </c>
      <c r="K412" s="7">
        <v>45634.998611111114</v>
      </c>
      <c r="L412" s="4">
        <v>1.2747599999999999</v>
      </c>
      <c r="M412" s="4">
        <v>1.3507100000000001</v>
      </c>
      <c r="N412" s="4">
        <v>11957.94369</v>
      </c>
      <c r="O412" s="4"/>
      <c r="P412" s="4"/>
      <c r="Q412" s="8"/>
      <c r="R412" s="3">
        <v>45824</v>
      </c>
      <c r="S412" s="4">
        <v>6033.11</v>
      </c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</row>
    <row r="413" spans="1:34" ht="15" thickBot="1">
      <c r="A413" s="3">
        <v>45818</v>
      </c>
      <c r="B413" s="4">
        <v>23987.56</v>
      </c>
      <c r="C413" s="3">
        <v>45636</v>
      </c>
      <c r="D413" s="4">
        <v>1.0531200000000001</v>
      </c>
      <c r="E413" s="4">
        <v>1.1436599999999999</v>
      </c>
      <c r="F413" s="4">
        <v>27433.612870000001</v>
      </c>
      <c r="G413" s="1"/>
      <c r="H413" s="8"/>
      <c r="I413" s="3">
        <v>45819</v>
      </c>
      <c r="J413" s="4">
        <v>8864.35</v>
      </c>
      <c r="K413" s="7">
        <v>45635.998611111114</v>
      </c>
      <c r="L413" s="4">
        <v>1.2748200000000001</v>
      </c>
      <c r="M413" s="4">
        <v>1.3565</v>
      </c>
      <c r="N413" s="4">
        <v>12024.49078</v>
      </c>
      <c r="O413" s="4"/>
      <c r="P413" s="4"/>
      <c r="Q413" s="8"/>
      <c r="R413" s="3">
        <v>45825</v>
      </c>
      <c r="S413" s="4">
        <v>5982.72</v>
      </c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</row>
    <row r="414" spans="1:34" ht="15" thickBot="1">
      <c r="A414" s="3">
        <v>45819</v>
      </c>
      <c r="B414" s="4">
        <v>23948.9</v>
      </c>
      <c r="C414" s="3">
        <v>45637</v>
      </c>
      <c r="D414" s="4">
        <v>1.0506</v>
      </c>
      <c r="E414" s="4">
        <v>1.1508400000000001</v>
      </c>
      <c r="F414" s="4">
        <v>27561.352080000001</v>
      </c>
      <c r="G414" s="1"/>
      <c r="H414" s="8"/>
      <c r="I414" s="3">
        <v>45820</v>
      </c>
      <c r="J414" s="4">
        <v>8884.92</v>
      </c>
      <c r="K414" s="7">
        <v>45636.998611111114</v>
      </c>
      <c r="L414" s="4">
        <v>1.2779199999999999</v>
      </c>
      <c r="M414" s="4">
        <v>1.3625</v>
      </c>
      <c r="N414" s="4">
        <v>12105.7035</v>
      </c>
      <c r="O414" s="4"/>
      <c r="P414" s="4"/>
      <c r="Q414" s="8"/>
      <c r="R414" s="3">
        <v>45826</v>
      </c>
      <c r="S414" s="4">
        <v>5980.87</v>
      </c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</row>
    <row r="415" spans="1:34" ht="15" thickBot="1">
      <c r="A415" s="3">
        <v>45820</v>
      </c>
      <c r="B415" s="4">
        <v>23771.45</v>
      </c>
      <c r="C415" s="3">
        <v>45638</v>
      </c>
      <c r="D415" s="4">
        <v>1.0472900000000001</v>
      </c>
      <c r="E415" s="4">
        <v>1.1598999999999999</v>
      </c>
      <c r="F415" s="4">
        <v>27572.504860000001</v>
      </c>
      <c r="G415" s="1"/>
      <c r="H415" s="8"/>
      <c r="I415" s="3">
        <v>45821</v>
      </c>
      <c r="J415" s="4">
        <v>8850.6299999999992</v>
      </c>
      <c r="K415" s="7">
        <v>45637.998611111114</v>
      </c>
      <c r="L415" s="4">
        <v>1.2765200000000001</v>
      </c>
      <c r="M415" s="4">
        <v>1.3561000000000001</v>
      </c>
      <c r="N415" s="4">
        <v>12002.33934</v>
      </c>
      <c r="O415" s="4"/>
      <c r="P415" s="4"/>
      <c r="Q415" s="8"/>
      <c r="R415" s="3">
        <v>45828</v>
      </c>
      <c r="S415" s="4">
        <v>5967.84</v>
      </c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</row>
    <row r="416" spans="1:34" ht="15" thickBot="1">
      <c r="A416" s="3">
        <v>45821</v>
      </c>
      <c r="B416" s="4">
        <v>23516.23</v>
      </c>
      <c r="C416" s="3">
        <v>45639</v>
      </c>
      <c r="D416" s="4">
        <v>1.0505</v>
      </c>
      <c r="E416" s="4">
        <v>1.1554</v>
      </c>
      <c r="F416" s="4">
        <v>27170.652139999998</v>
      </c>
      <c r="G416" s="1"/>
      <c r="H416" s="8"/>
      <c r="I416" s="3">
        <v>45824</v>
      </c>
      <c r="J416" s="4">
        <v>8875.2199999999993</v>
      </c>
      <c r="K416" s="7">
        <v>45638.998611111114</v>
      </c>
      <c r="L416" s="4">
        <v>1.26745</v>
      </c>
      <c r="M416" s="4">
        <v>1.3563799999999999</v>
      </c>
      <c r="N416" s="4">
        <v>12038.170899999999</v>
      </c>
      <c r="O416" s="4"/>
      <c r="P416" s="4"/>
      <c r="Q416" s="8"/>
      <c r="R416" s="3">
        <v>45831</v>
      </c>
      <c r="S416" s="4">
        <v>6025.17</v>
      </c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</row>
    <row r="417" spans="1:34" ht="15" thickBot="1">
      <c r="A417" s="3">
        <v>45824</v>
      </c>
      <c r="B417" s="4">
        <v>23699.119999999999</v>
      </c>
      <c r="C417" s="3">
        <v>45640</v>
      </c>
      <c r="D417" s="4">
        <v>1.0501</v>
      </c>
      <c r="E417" s="4">
        <v>1.15503</v>
      </c>
      <c r="F417" s="4">
        <v>27373.19457</v>
      </c>
      <c r="G417" s="1"/>
      <c r="H417" s="8"/>
      <c r="I417" s="3">
        <v>45825</v>
      </c>
      <c r="J417" s="4">
        <v>8834.0300000000007</v>
      </c>
      <c r="K417" s="7">
        <v>45639.998611111114</v>
      </c>
      <c r="L417" s="4">
        <v>1.2619</v>
      </c>
      <c r="M417" s="4">
        <v>1.34287</v>
      </c>
      <c r="N417" s="4">
        <v>11862.953869999999</v>
      </c>
      <c r="O417" s="4"/>
      <c r="P417" s="4"/>
      <c r="Q417" s="8"/>
      <c r="R417" s="3">
        <v>45832</v>
      </c>
      <c r="S417" s="4">
        <v>6092.18</v>
      </c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</row>
    <row r="418" spans="1:34" ht="15" thickBot="1">
      <c r="A418" s="3">
        <v>45825</v>
      </c>
      <c r="B418" s="4">
        <v>23434.65</v>
      </c>
      <c r="C418" s="3">
        <v>45641</v>
      </c>
      <c r="D418" s="4">
        <v>1.05091</v>
      </c>
      <c r="E418" s="4">
        <v>1.14819</v>
      </c>
      <c r="F418" s="4">
        <v>26907.430779999999</v>
      </c>
      <c r="G418" s="1"/>
      <c r="H418" s="8"/>
      <c r="I418" s="3">
        <v>45826</v>
      </c>
      <c r="J418" s="4">
        <v>8843.4699999999993</v>
      </c>
      <c r="K418" s="7">
        <v>45640.998611111114</v>
      </c>
      <c r="L418" s="4">
        <v>1.2618</v>
      </c>
      <c r="M418" s="4">
        <v>1.3414900000000001</v>
      </c>
      <c r="N418" s="4">
        <v>11863.42657</v>
      </c>
      <c r="O418" s="4"/>
      <c r="P418" s="4"/>
      <c r="Q418" s="8"/>
      <c r="R418" s="3">
        <v>45833</v>
      </c>
      <c r="S418" s="4">
        <v>6092.16</v>
      </c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</row>
    <row r="419" spans="1:34" ht="15" thickBot="1">
      <c r="A419" s="3">
        <v>45826</v>
      </c>
      <c r="B419" s="4">
        <v>23317.81</v>
      </c>
      <c r="C419" s="3">
        <v>45642</v>
      </c>
      <c r="D419" s="4">
        <v>1.0516399999999999</v>
      </c>
      <c r="E419" s="4">
        <v>1.1476599999999999</v>
      </c>
      <c r="F419" s="4">
        <v>26760.917819999999</v>
      </c>
      <c r="G419" s="1"/>
      <c r="H419" s="8"/>
      <c r="I419" s="3">
        <v>45827</v>
      </c>
      <c r="J419" s="4">
        <v>8791.7999999999993</v>
      </c>
      <c r="K419" s="7">
        <v>45641.998611111114</v>
      </c>
      <c r="L419" s="4">
        <v>1.2625900000000001</v>
      </c>
      <c r="M419" s="4">
        <v>1.3475299999999999</v>
      </c>
      <c r="N419" s="4">
        <v>11847.214250000001</v>
      </c>
      <c r="O419" s="4"/>
      <c r="P419" s="4"/>
      <c r="Q419" s="8"/>
      <c r="R419" s="3">
        <v>45834</v>
      </c>
      <c r="S419" s="4">
        <v>6141.02</v>
      </c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</row>
    <row r="420" spans="1:34" ht="15" thickBot="1">
      <c r="A420" s="3">
        <v>45827</v>
      </c>
      <c r="B420" s="4">
        <v>23057.38</v>
      </c>
      <c r="C420" s="3">
        <v>45643</v>
      </c>
      <c r="D420" s="4">
        <v>1.0494699999999999</v>
      </c>
      <c r="E420" s="4">
        <v>1.15106</v>
      </c>
      <c r="F420" s="4">
        <v>26540.427820000001</v>
      </c>
      <c r="G420" s="1"/>
      <c r="H420" s="8"/>
      <c r="I420" s="3">
        <v>45828</v>
      </c>
      <c r="J420" s="4">
        <v>8774.65</v>
      </c>
      <c r="K420" s="7">
        <v>45642.998611111114</v>
      </c>
      <c r="L420" s="4">
        <v>1.2691300000000001</v>
      </c>
      <c r="M420" s="4">
        <v>1.3456999999999999</v>
      </c>
      <c r="N420" s="4">
        <v>11808.04651</v>
      </c>
      <c r="O420" s="4"/>
      <c r="P420" s="4"/>
      <c r="Q420" s="8"/>
      <c r="R420" s="3">
        <v>45835</v>
      </c>
      <c r="S420" s="4">
        <v>6173.07</v>
      </c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</row>
    <row r="421" spans="1:34" ht="15" thickBot="1">
      <c r="A421" s="3">
        <v>45828</v>
      </c>
      <c r="B421" s="4">
        <v>23350.55</v>
      </c>
      <c r="C421" s="3">
        <v>45644</v>
      </c>
      <c r="D421" s="4">
        <v>1.03495</v>
      </c>
      <c r="E421" s="4">
        <v>1.1521999999999999</v>
      </c>
      <c r="F421" s="4">
        <v>26904.503710000001</v>
      </c>
      <c r="G421" s="1"/>
      <c r="H421" s="8"/>
      <c r="I421" s="3">
        <v>45831</v>
      </c>
      <c r="J421" s="4">
        <v>8758.0400000000009</v>
      </c>
      <c r="K421" s="7">
        <v>45643.998611111114</v>
      </c>
      <c r="L421" s="4">
        <v>1.2709999999999999</v>
      </c>
      <c r="M421" s="4">
        <v>1.3544099999999999</v>
      </c>
      <c r="N421" s="4">
        <v>11861.97696</v>
      </c>
      <c r="O421" s="4"/>
      <c r="P421" s="4"/>
      <c r="Q421" s="8"/>
      <c r="R421" s="3">
        <v>45838</v>
      </c>
      <c r="S421" s="4">
        <v>6204.95</v>
      </c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</row>
    <row r="422" spans="1:34" ht="15" thickBot="1">
      <c r="A422" s="3">
        <v>45831</v>
      </c>
      <c r="B422" s="4">
        <v>23269.01</v>
      </c>
      <c r="C422" s="3">
        <v>45645</v>
      </c>
      <c r="D422" s="4">
        <v>1.03644</v>
      </c>
      <c r="E422" s="4">
        <v>1.1597900000000001</v>
      </c>
      <c r="F422" s="4">
        <v>26987.165110000002</v>
      </c>
      <c r="G422" s="1"/>
      <c r="H422" s="8"/>
      <c r="I422" s="3">
        <v>45832</v>
      </c>
      <c r="J422" s="4">
        <v>8758.99</v>
      </c>
      <c r="K422" s="7">
        <v>45644.998611111114</v>
      </c>
      <c r="L422" s="4">
        <v>1.2566900000000001</v>
      </c>
      <c r="M422" s="4">
        <v>1.3613599999999999</v>
      </c>
      <c r="N422" s="4">
        <v>11924.138629999999</v>
      </c>
      <c r="O422" s="4"/>
      <c r="P422" s="4"/>
      <c r="Q422" s="8"/>
      <c r="R422" s="3">
        <v>45839</v>
      </c>
      <c r="S422" s="4">
        <v>6198.01</v>
      </c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</row>
    <row r="423" spans="1:34" ht="15" thickBot="1">
      <c r="A423" s="3">
        <v>45832</v>
      </c>
      <c r="B423" s="4">
        <v>23641.58</v>
      </c>
      <c r="C423" s="3">
        <v>45646</v>
      </c>
      <c r="D423" s="4">
        <v>1.0429999999999999</v>
      </c>
      <c r="E423" s="4">
        <v>1.16116</v>
      </c>
      <c r="F423" s="4">
        <v>27451.657029999998</v>
      </c>
      <c r="G423" s="1"/>
      <c r="H423" s="8"/>
      <c r="I423" s="3">
        <v>45833</v>
      </c>
      <c r="J423" s="4">
        <v>8718.75</v>
      </c>
      <c r="K423" s="7">
        <v>45645.998611111114</v>
      </c>
      <c r="L423" s="4">
        <v>1.2497</v>
      </c>
      <c r="M423" s="4">
        <v>1.3690800000000001</v>
      </c>
      <c r="N423" s="4">
        <v>11936.66625</v>
      </c>
      <c r="O423" s="4"/>
      <c r="P423" s="4"/>
      <c r="Q423" s="8"/>
      <c r="R423" s="3">
        <v>45840</v>
      </c>
      <c r="S423" s="4">
        <v>6227.42</v>
      </c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</row>
    <row r="424" spans="1:34" ht="15" thickBot="1">
      <c r="A424" s="3">
        <v>45833</v>
      </c>
      <c r="B424" s="4">
        <v>23498.33</v>
      </c>
      <c r="C424" s="3">
        <v>45647</v>
      </c>
      <c r="D424" s="4">
        <v>1.0428999999999999</v>
      </c>
      <c r="E424" s="4">
        <v>1.1683300000000001</v>
      </c>
      <c r="F424" s="4">
        <v>27453.803889999999</v>
      </c>
      <c r="G424" s="1"/>
      <c r="H424" s="8"/>
      <c r="I424" s="3">
        <v>45834</v>
      </c>
      <c r="J424" s="4">
        <v>8735.6</v>
      </c>
      <c r="K424" s="7">
        <v>45646.998611111114</v>
      </c>
      <c r="L424" s="4">
        <v>1.2568999999999999</v>
      </c>
      <c r="M424" s="4">
        <v>1.3723700000000001</v>
      </c>
      <c r="N424" s="4">
        <v>11988.47537</v>
      </c>
      <c r="O424" s="4"/>
      <c r="P424" s="4"/>
      <c r="Q424" s="8"/>
      <c r="R424" s="3">
        <v>45841</v>
      </c>
      <c r="S424" s="4">
        <v>6279.35</v>
      </c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</row>
    <row r="425" spans="1:34" ht="15" thickBot="1">
      <c r="A425" s="3">
        <v>45834</v>
      </c>
      <c r="B425" s="4">
        <v>23649.3</v>
      </c>
      <c r="C425" s="3">
        <v>45648</v>
      </c>
      <c r="D425" s="4">
        <v>1.0432300000000001</v>
      </c>
      <c r="E425" s="4">
        <v>1.1691400000000001</v>
      </c>
      <c r="F425" s="4">
        <v>27649.3426</v>
      </c>
      <c r="G425" s="1"/>
      <c r="H425" s="8"/>
      <c r="I425" s="3">
        <v>45835</v>
      </c>
      <c r="J425" s="4">
        <v>8798.91</v>
      </c>
      <c r="K425" s="7">
        <v>45647.998611111114</v>
      </c>
      <c r="L425" s="4">
        <v>1.2569999999999999</v>
      </c>
      <c r="M425" s="4">
        <v>1.3722000000000001</v>
      </c>
      <c r="N425" s="4">
        <v>12073.864299999999</v>
      </c>
      <c r="O425" s="4"/>
      <c r="P425" s="4"/>
      <c r="Q425" s="8"/>
      <c r="R425" s="3">
        <v>45845</v>
      </c>
      <c r="S425" s="4">
        <v>6229.98</v>
      </c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</row>
    <row r="426" spans="1:34" ht="15" thickBot="1">
      <c r="A426" s="3">
        <v>45835</v>
      </c>
      <c r="B426" s="4">
        <v>24033.22</v>
      </c>
      <c r="C426" s="3">
        <v>45649</v>
      </c>
      <c r="D426" s="4">
        <v>1.0404599999999999</v>
      </c>
      <c r="E426" s="4">
        <v>1.1720999999999999</v>
      </c>
      <c r="F426" s="4">
        <v>28169.337159999999</v>
      </c>
      <c r="G426" s="1"/>
      <c r="H426" s="8"/>
      <c r="I426" s="3">
        <v>45838</v>
      </c>
      <c r="J426" s="4">
        <v>8760.9599999999991</v>
      </c>
      <c r="K426" s="7">
        <v>45648.998611111114</v>
      </c>
      <c r="L426" s="4">
        <v>1.25684</v>
      </c>
      <c r="M426" s="4">
        <v>1.3729899999999999</v>
      </c>
      <c r="N426" s="4">
        <v>12028.71047</v>
      </c>
      <c r="O426" s="4"/>
      <c r="P426" s="4"/>
      <c r="Q426" s="8"/>
      <c r="R426" s="3">
        <v>45846</v>
      </c>
      <c r="S426" s="4">
        <v>6225.52</v>
      </c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</row>
    <row r="427" spans="1:34" ht="15" thickBot="1">
      <c r="A427" s="3">
        <v>45838</v>
      </c>
      <c r="B427" s="4">
        <v>23909.61</v>
      </c>
      <c r="C427" s="3">
        <v>45650</v>
      </c>
      <c r="D427" s="4">
        <v>1.0401</v>
      </c>
      <c r="E427" s="4">
        <v>1.1786399999999999</v>
      </c>
      <c r="F427" s="4">
        <v>28180.82273</v>
      </c>
      <c r="G427" s="1"/>
      <c r="H427" s="8"/>
      <c r="I427" s="3">
        <v>45839</v>
      </c>
      <c r="J427" s="4">
        <v>8785.33</v>
      </c>
      <c r="K427" s="7">
        <v>45649.998611111114</v>
      </c>
      <c r="L427" s="4">
        <v>1.2532799999999999</v>
      </c>
      <c r="M427" s="4">
        <v>1.3745000000000001</v>
      </c>
      <c r="N427" s="4">
        <v>12075.436089999999</v>
      </c>
      <c r="O427" s="4"/>
      <c r="P427" s="4"/>
      <c r="Q427" s="8"/>
      <c r="R427" s="3">
        <v>45847</v>
      </c>
      <c r="S427" s="4">
        <v>6263.26</v>
      </c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</row>
    <row r="428" spans="1:34" ht="15" thickBot="1">
      <c r="A428" s="3">
        <v>45839</v>
      </c>
      <c r="B428" s="4">
        <v>23673.29</v>
      </c>
      <c r="C428" s="3">
        <v>45651</v>
      </c>
      <c r="D428" s="4">
        <v>1.03986</v>
      </c>
      <c r="E428" s="4">
        <v>1.1805000000000001</v>
      </c>
      <c r="F428" s="4">
        <v>27946.31885</v>
      </c>
      <c r="G428" s="1"/>
      <c r="H428" s="8"/>
      <c r="I428" s="3">
        <v>45840</v>
      </c>
      <c r="J428" s="4">
        <v>8774.69</v>
      </c>
      <c r="K428" s="7">
        <v>45650.998611111114</v>
      </c>
      <c r="L428" s="4">
        <v>1.2532000000000001</v>
      </c>
      <c r="M428" s="4">
        <v>1.36494</v>
      </c>
      <c r="N428" s="4">
        <v>11976.925370000001</v>
      </c>
      <c r="O428" s="4"/>
      <c r="P428" s="4"/>
      <c r="Q428" s="8"/>
      <c r="R428" s="3">
        <v>45848</v>
      </c>
      <c r="S428" s="4">
        <v>6280.46</v>
      </c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</row>
    <row r="429" spans="1:34" ht="15" thickBot="1">
      <c r="A429" s="3">
        <v>45840</v>
      </c>
      <c r="B429" s="4">
        <v>23790.11</v>
      </c>
      <c r="C429" s="3">
        <v>45652</v>
      </c>
      <c r="D429" s="4">
        <v>1.0421899999999999</v>
      </c>
      <c r="E429" s="4">
        <v>1.18</v>
      </c>
      <c r="F429" s="4">
        <v>28072.3298</v>
      </c>
      <c r="G429" s="1"/>
      <c r="H429" s="8"/>
      <c r="I429" s="3">
        <v>45841</v>
      </c>
      <c r="J429" s="4">
        <v>8823.2000000000007</v>
      </c>
      <c r="K429" s="7">
        <v>45651.998611111114</v>
      </c>
      <c r="L429" s="4">
        <v>1.2543</v>
      </c>
      <c r="M429" s="4">
        <v>1.36663</v>
      </c>
      <c r="N429" s="4">
        <v>12058.04982</v>
      </c>
      <c r="O429" s="4"/>
      <c r="P429" s="4"/>
      <c r="Q429" s="8"/>
      <c r="R429" s="3">
        <v>45849</v>
      </c>
      <c r="S429" s="4">
        <v>6259.75</v>
      </c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</row>
    <row r="430" spans="1:34" ht="15" thickBot="1">
      <c r="A430" s="3">
        <v>45841</v>
      </c>
      <c r="B430" s="4">
        <v>23934.13</v>
      </c>
      <c r="C430" s="3">
        <v>45653</v>
      </c>
      <c r="D430" s="4">
        <v>1.0424</v>
      </c>
      <c r="E430" s="4">
        <v>1.1770799999999999</v>
      </c>
      <c r="F430" s="4">
        <v>28172.385740000002</v>
      </c>
      <c r="G430" s="1"/>
      <c r="H430" s="8"/>
      <c r="I430" s="3">
        <v>45842</v>
      </c>
      <c r="J430" s="4">
        <v>8822.91</v>
      </c>
      <c r="K430" s="7">
        <v>45652.998611111114</v>
      </c>
      <c r="L430" s="4">
        <v>1.2527900000000001</v>
      </c>
      <c r="M430" s="4">
        <v>1.3652</v>
      </c>
      <c r="N430" s="4">
        <v>12045.03673</v>
      </c>
      <c r="O430" s="4"/>
      <c r="P430" s="4"/>
      <c r="Q430" s="8"/>
      <c r="R430" s="3">
        <v>45852</v>
      </c>
      <c r="S430" s="4">
        <v>6268.56</v>
      </c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</row>
    <row r="431" spans="1:34" ht="15" thickBot="1">
      <c r="A431" s="3">
        <v>45842</v>
      </c>
      <c r="B431" s="4">
        <v>23787.45</v>
      </c>
      <c r="C431" s="3">
        <v>45654</v>
      </c>
      <c r="D431" s="4">
        <v>1.0427</v>
      </c>
      <c r="E431" s="4">
        <v>1.1776</v>
      </c>
      <c r="F431" s="4">
        <v>28012.101119999999</v>
      </c>
      <c r="G431" s="1"/>
      <c r="H431" s="8"/>
      <c r="I431" s="3">
        <v>45845</v>
      </c>
      <c r="J431" s="4">
        <v>8806.5300000000007</v>
      </c>
      <c r="K431" s="7">
        <v>45653.998611111114</v>
      </c>
      <c r="L431" s="4">
        <v>1.2568999999999999</v>
      </c>
      <c r="M431" s="4">
        <v>1.3621700000000001</v>
      </c>
      <c r="N431" s="4">
        <v>11995.990970000001</v>
      </c>
      <c r="O431" s="4"/>
      <c r="P431" s="4"/>
      <c r="Q431" s="8"/>
      <c r="R431" s="3">
        <v>45853</v>
      </c>
      <c r="S431" s="4">
        <v>6243.76</v>
      </c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</row>
    <row r="432" spans="1:34" ht="15" thickBot="1">
      <c r="A432" s="3">
        <v>45845</v>
      </c>
      <c r="B432" s="4">
        <v>24073.67</v>
      </c>
      <c r="C432" s="3">
        <v>45655</v>
      </c>
      <c r="D432" s="4">
        <v>1.0428599999999999</v>
      </c>
      <c r="E432" s="4">
        <v>1.17354</v>
      </c>
      <c r="F432" s="4">
        <v>28251.414690000001</v>
      </c>
      <c r="G432" s="1"/>
      <c r="H432" s="8"/>
      <c r="I432" s="3">
        <v>45846</v>
      </c>
      <c r="J432" s="4">
        <v>8854.18</v>
      </c>
      <c r="K432" s="7">
        <v>45654.998611111114</v>
      </c>
      <c r="L432" s="4">
        <v>1.2569999999999999</v>
      </c>
      <c r="M432" s="4">
        <v>1.35839</v>
      </c>
      <c r="N432" s="4">
        <v>12027.42957</v>
      </c>
      <c r="O432" s="4"/>
      <c r="P432" s="4"/>
      <c r="Q432" s="8"/>
      <c r="R432" s="3">
        <v>45854</v>
      </c>
      <c r="S432" s="4">
        <v>6263.7</v>
      </c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</row>
    <row r="433" spans="1:34" ht="15" thickBot="1">
      <c r="A433" s="3">
        <v>45846</v>
      </c>
      <c r="B433" s="4">
        <v>24206.91</v>
      </c>
      <c r="C433" s="3">
        <v>45656</v>
      </c>
      <c r="D433" s="4">
        <v>1.04057</v>
      </c>
      <c r="E433" s="4">
        <v>1.1722999999999999</v>
      </c>
      <c r="F433" s="4">
        <v>28377.760590000002</v>
      </c>
      <c r="G433" s="1"/>
      <c r="H433" s="8"/>
      <c r="I433" s="3">
        <v>45847</v>
      </c>
      <c r="J433" s="4">
        <v>8867.02</v>
      </c>
      <c r="K433" s="7">
        <v>45655.998611111114</v>
      </c>
      <c r="L433" s="4">
        <v>1.25776</v>
      </c>
      <c r="M433" s="4">
        <v>1.3592</v>
      </c>
      <c r="N433" s="4">
        <v>12052.05358</v>
      </c>
      <c r="O433" s="4"/>
      <c r="P433" s="4"/>
      <c r="Q433" s="8"/>
      <c r="R433" s="3">
        <v>45855</v>
      </c>
      <c r="S433" s="4">
        <v>6297.36</v>
      </c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</row>
    <row r="434" spans="1:34" ht="15" thickBot="1">
      <c r="A434" s="3">
        <v>45847</v>
      </c>
      <c r="B434" s="4">
        <v>24549.56</v>
      </c>
      <c r="C434" s="3">
        <v>45657</v>
      </c>
      <c r="D434" s="4">
        <v>1.0348599999999999</v>
      </c>
      <c r="E434" s="4">
        <v>1.17302</v>
      </c>
      <c r="F434" s="4">
        <v>28797.12487</v>
      </c>
      <c r="G434" s="1"/>
      <c r="H434" s="8"/>
      <c r="I434" s="3">
        <v>45848</v>
      </c>
      <c r="J434" s="4">
        <v>8975.66</v>
      </c>
      <c r="K434" s="7">
        <v>45656.998611111114</v>
      </c>
      <c r="L434" s="4">
        <v>1.2547900000000001</v>
      </c>
      <c r="M434" s="4">
        <v>1.3577900000000001</v>
      </c>
      <c r="N434" s="4">
        <v>12187.061390000001</v>
      </c>
      <c r="O434" s="4"/>
      <c r="P434" s="4"/>
      <c r="Q434" s="8"/>
      <c r="R434" s="3">
        <v>45856</v>
      </c>
      <c r="S434" s="4">
        <v>6296.79</v>
      </c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</row>
    <row r="435" spans="1:34" ht="15" thickBot="1">
      <c r="A435" s="3">
        <v>45848</v>
      </c>
      <c r="B435" s="4">
        <v>24456.81</v>
      </c>
      <c r="C435" s="3">
        <v>45658</v>
      </c>
      <c r="D435" s="4">
        <v>1.03512</v>
      </c>
      <c r="E435" s="4">
        <v>1.17005</v>
      </c>
      <c r="F435" s="4">
        <v>28615.69054</v>
      </c>
      <c r="G435" s="1"/>
      <c r="H435" s="8"/>
      <c r="I435" s="3">
        <v>45849</v>
      </c>
      <c r="J435" s="4">
        <v>8941.1200000000008</v>
      </c>
      <c r="K435" s="7">
        <v>45657.998611111114</v>
      </c>
      <c r="L435" s="4">
        <v>1.25162</v>
      </c>
      <c r="M435" s="4">
        <v>1.3498000000000001</v>
      </c>
      <c r="N435" s="4">
        <v>12068.72378</v>
      </c>
      <c r="O435" s="4"/>
      <c r="P435" s="4"/>
      <c r="Q435" s="8"/>
      <c r="R435" s="3">
        <v>45859</v>
      </c>
      <c r="S435" s="4">
        <v>6305.6</v>
      </c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</row>
    <row r="436" spans="1:34" ht="15" thickBot="1">
      <c r="A436" s="3">
        <v>45849</v>
      </c>
      <c r="B436" s="4">
        <v>24255.31</v>
      </c>
      <c r="C436" s="3">
        <v>45659</v>
      </c>
      <c r="D436" s="4">
        <v>1.0267500000000001</v>
      </c>
      <c r="E436" s="4">
        <v>1.1693</v>
      </c>
      <c r="F436" s="4">
        <v>28361.733980000001</v>
      </c>
      <c r="G436" s="1"/>
      <c r="H436" s="8"/>
      <c r="I436" s="3">
        <v>45852</v>
      </c>
      <c r="J436" s="4">
        <v>8998.06</v>
      </c>
      <c r="K436" s="7">
        <v>45658.998611111114</v>
      </c>
      <c r="L436" s="4">
        <v>1.25179</v>
      </c>
      <c r="M436" s="4">
        <v>1.3427</v>
      </c>
      <c r="N436" s="4">
        <v>12081.695159999999</v>
      </c>
      <c r="O436" s="4"/>
      <c r="P436" s="4"/>
      <c r="Q436" s="8"/>
      <c r="R436" s="3">
        <v>45860</v>
      </c>
      <c r="S436" s="4">
        <v>6309.62</v>
      </c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</row>
    <row r="437" spans="1:34" ht="15" thickBot="1">
      <c r="A437" s="3">
        <v>45852</v>
      </c>
      <c r="B437" s="4">
        <v>24160.639999999999</v>
      </c>
      <c r="C437" s="3">
        <v>45660</v>
      </c>
      <c r="D437" s="4">
        <v>1.0310999999999999</v>
      </c>
      <c r="E437" s="4">
        <v>1.16655</v>
      </c>
      <c r="F437" s="4">
        <v>28184.594590000001</v>
      </c>
      <c r="G437" s="1"/>
      <c r="H437" s="8"/>
      <c r="I437" s="3">
        <v>45853</v>
      </c>
      <c r="J437" s="4">
        <v>8938.32</v>
      </c>
      <c r="K437" s="7">
        <v>45659.998611111114</v>
      </c>
      <c r="L437" s="4">
        <v>1.2379</v>
      </c>
      <c r="M437" s="4">
        <v>1.3392200000000001</v>
      </c>
      <c r="N437" s="4">
        <v>11970.376910000001</v>
      </c>
      <c r="O437" s="4"/>
      <c r="P437" s="4"/>
      <c r="Q437" s="8"/>
      <c r="R437" s="3">
        <v>45861</v>
      </c>
      <c r="S437" s="4">
        <v>6358.91</v>
      </c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</row>
    <row r="438" spans="1:34" ht="15" thickBot="1">
      <c r="A438" s="3">
        <v>45853</v>
      </c>
      <c r="B438" s="4">
        <v>24060.29</v>
      </c>
      <c r="C438" s="3">
        <v>45661</v>
      </c>
      <c r="D438" s="4">
        <v>1.0309999999999999</v>
      </c>
      <c r="E438" s="4">
        <v>1.16066</v>
      </c>
      <c r="F438" s="4">
        <v>27925.816190000001</v>
      </c>
      <c r="G438" s="1"/>
      <c r="H438" s="8"/>
      <c r="I438" s="3">
        <v>45854</v>
      </c>
      <c r="J438" s="4">
        <v>8926.5499999999993</v>
      </c>
      <c r="K438" s="7">
        <v>45660.998611111114</v>
      </c>
      <c r="L438" s="4">
        <v>1.242</v>
      </c>
      <c r="M438" s="4">
        <v>1.3409500000000001</v>
      </c>
      <c r="N438" s="4">
        <v>11970.057220000001</v>
      </c>
      <c r="O438" s="4"/>
      <c r="P438" s="4"/>
      <c r="Q438" s="8"/>
      <c r="R438" s="3">
        <v>45862</v>
      </c>
      <c r="S438" s="4">
        <v>6363.35</v>
      </c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</row>
    <row r="439" spans="1:34" ht="15" thickBot="1">
      <c r="A439" s="3">
        <v>45854</v>
      </c>
      <c r="B439" s="4">
        <v>24009.38</v>
      </c>
      <c r="C439" s="3">
        <v>45662</v>
      </c>
      <c r="D439" s="4">
        <v>1.0304500000000001</v>
      </c>
      <c r="E439" s="4">
        <v>1.1635</v>
      </c>
      <c r="F439" s="4">
        <v>27934.913629999999</v>
      </c>
      <c r="G439" s="1"/>
      <c r="H439" s="8"/>
      <c r="I439" s="3">
        <v>45855</v>
      </c>
      <c r="J439" s="4">
        <v>8972.64</v>
      </c>
      <c r="K439" s="7">
        <v>45661.998611111114</v>
      </c>
      <c r="L439" s="4">
        <v>1.2421</v>
      </c>
      <c r="M439" s="4">
        <v>1.3431299999999999</v>
      </c>
      <c r="N439" s="4">
        <v>12051.42196</v>
      </c>
      <c r="O439" s="4"/>
      <c r="P439" s="4"/>
      <c r="Q439" s="8"/>
      <c r="R439" s="3">
        <v>45863</v>
      </c>
      <c r="S439" s="4">
        <v>6388.64</v>
      </c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</row>
    <row r="440" spans="1:34" ht="15" thickBot="1">
      <c r="A440" s="3">
        <v>45855</v>
      </c>
      <c r="B440" s="4">
        <v>24370.93</v>
      </c>
      <c r="C440" s="3">
        <v>45663</v>
      </c>
      <c r="D440" s="4">
        <v>1.03834</v>
      </c>
      <c r="E440" s="4">
        <v>1.16147</v>
      </c>
      <c r="F440" s="4">
        <v>28306.104070000001</v>
      </c>
      <c r="G440" s="1"/>
      <c r="H440" s="8"/>
      <c r="I440" s="3">
        <v>45856</v>
      </c>
      <c r="J440" s="4">
        <v>8992.1200000000008</v>
      </c>
      <c r="K440" s="7">
        <v>45662.998611111114</v>
      </c>
      <c r="L440" s="4">
        <v>1.24255</v>
      </c>
      <c r="M440" s="4">
        <v>1.3411</v>
      </c>
      <c r="N440" s="4">
        <v>12059.332130000001</v>
      </c>
      <c r="O440" s="4"/>
      <c r="P440" s="4"/>
      <c r="Q440" s="8"/>
      <c r="R440" s="3">
        <v>45866</v>
      </c>
      <c r="S440" s="4">
        <v>6389.77</v>
      </c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</row>
    <row r="441" spans="1:34" ht="15" thickBot="1">
      <c r="A441" s="3">
        <v>45856</v>
      </c>
      <c r="B441" s="4">
        <v>24289.51</v>
      </c>
      <c r="C441" s="3">
        <v>45664</v>
      </c>
      <c r="D441" s="4">
        <v>1.0343500000000001</v>
      </c>
      <c r="E441" s="4">
        <v>1.1627000000000001</v>
      </c>
      <c r="F441" s="4">
        <v>28241.413280000001</v>
      </c>
      <c r="G441" s="1"/>
      <c r="H441" s="8"/>
      <c r="I441" s="3">
        <v>45859</v>
      </c>
      <c r="J441" s="4">
        <v>9012.99</v>
      </c>
      <c r="K441" s="7">
        <v>45663.998611111114</v>
      </c>
      <c r="L441" s="4">
        <v>1.25099</v>
      </c>
      <c r="M441" s="4">
        <v>1.3488100000000001</v>
      </c>
      <c r="N441" s="4">
        <v>12156.811040000001</v>
      </c>
      <c r="O441" s="4"/>
      <c r="P441" s="4"/>
      <c r="Q441" s="8"/>
      <c r="R441" s="3">
        <v>45867</v>
      </c>
      <c r="S441" s="4">
        <v>6370.86</v>
      </c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</row>
    <row r="442" spans="1:34" ht="15" thickBot="1">
      <c r="A442" s="3">
        <v>45859</v>
      </c>
      <c r="B442" s="4">
        <v>24307.8</v>
      </c>
      <c r="C442" s="3">
        <v>45665</v>
      </c>
      <c r="D442" s="4">
        <v>1.0314099999999999</v>
      </c>
      <c r="E442" s="4">
        <v>1.1693899999999999</v>
      </c>
      <c r="F442" s="4">
        <v>28425.29824</v>
      </c>
      <c r="G442" s="1"/>
      <c r="H442" s="8"/>
      <c r="I442" s="3">
        <v>45860</v>
      </c>
      <c r="J442" s="4">
        <v>9023.81</v>
      </c>
      <c r="K442" s="7">
        <v>45664.998611111114</v>
      </c>
      <c r="L442" s="4">
        <v>1.24766</v>
      </c>
      <c r="M442" s="4">
        <v>1.35206</v>
      </c>
      <c r="N442" s="4">
        <v>12200.732550000001</v>
      </c>
      <c r="O442" s="4"/>
      <c r="P442" s="4"/>
      <c r="Q442" s="8"/>
      <c r="R442" s="3">
        <v>45868</v>
      </c>
      <c r="S442" s="4">
        <v>6362.9</v>
      </c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</row>
    <row r="443" spans="1:34" ht="15" thickBot="1">
      <c r="A443" s="3">
        <v>45860</v>
      </c>
      <c r="B443" s="4">
        <v>24041.9</v>
      </c>
      <c r="C443" s="3">
        <v>45666</v>
      </c>
      <c r="D443" s="4">
        <v>1.0297000000000001</v>
      </c>
      <c r="E443" s="4">
        <v>1.1738299999999999</v>
      </c>
      <c r="F443" s="4">
        <v>28221.103480000002</v>
      </c>
      <c r="G443" s="1"/>
      <c r="H443" s="8"/>
      <c r="I443" s="3">
        <v>45861</v>
      </c>
      <c r="J443" s="4">
        <v>9061.49</v>
      </c>
      <c r="K443" s="7">
        <v>45665.998611111114</v>
      </c>
      <c r="L443" s="4">
        <v>1.2358899999999999</v>
      </c>
      <c r="M443" s="4">
        <v>1.3579000000000001</v>
      </c>
      <c r="N443" s="4">
        <v>12304.59727</v>
      </c>
      <c r="O443" s="4"/>
      <c r="P443" s="4"/>
      <c r="Q443" s="8"/>
      <c r="R443" s="3">
        <v>45869</v>
      </c>
      <c r="S443" s="4">
        <v>6339.39</v>
      </c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</row>
    <row r="444" spans="1:34" ht="15" thickBot="1">
      <c r="A444" s="3">
        <v>45861</v>
      </c>
      <c r="B444" s="4">
        <v>24240.82</v>
      </c>
      <c r="C444" s="3">
        <v>45667</v>
      </c>
      <c r="D444" s="4">
        <v>1.0254000000000001</v>
      </c>
      <c r="E444" s="4">
        <v>1.1773100000000001</v>
      </c>
      <c r="F444" s="4">
        <v>28538.959790000001</v>
      </c>
      <c r="G444" s="1"/>
      <c r="H444" s="8"/>
      <c r="I444" s="3">
        <v>45862</v>
      </c>
      <c r="J444" s="4">
        <v>9138.3700000000008</v>
      </c>
      <c r="K444" s="7">
        <v>45666.998611111114</v>
      </c>
      <c r="L444" s="4">
        <v>1.22983</v>
      </c>
      <c r="M444" s="4">
        <v>1.3508500000000001</v>
      </c>
      <c r="N444" s="4">
        <v>12344.56711</v>
      </c>
      <c r="O444" s="4"/>
      <c r="P444" s="4"/>
      <c r="Q444" s="8"/>
      <c r="R444" s="3">
        <v>45870</v>
      </c>
      <c r="S444" s="4">
        <v>6238.01</v>
      </c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</row>
    <row r="445" spans="1:34" ht="15" thickBot="1">
      <c r="A445" s="3">
        <v>45862</v>
      </c>
      <c r="B445" s="4">
        <v>24295.93</v>
      </c>
      <c r="C445" s="3">
        <v>45668</v>
      </c>
      <c r="D445" s="4">
        <v>1.0253000000000001</v>
      </c>
      <c r="E445" s="4">
        <v>1.1755</v>
      </c>
      <c r="F445" s="4">
        <v>28559.865720000002</v>
      </c>
      <c r="G445" s="1"/>
      <c r="H445" s="8"/>
      <c r="I445" s="3">
        <v>45863</v>
      </c>
      <c r="J445" s="4">
        <v>9120.31</v>
      </c>
      <c r="K445" s="7">
        <v>45667.998611111114</v>
      </c>
      <c r="L445" s="4">
        <v>1.2208000000000001</v>
      </c>
      <c r="M445" s="4">
        <v>1.3434999999999999</v>
      </c>
      <c r="N445" s="4">
        <v>12253.136490000001</v>
      </c>
      <c r="O445" s="4"/>
      <c r="P445" s="4"/>
      <c r="Q445" s="8"/>
      <c r="R445" s="3">
        <v>45873</v>
      </c>
      <c r="S445" s="4">
        <v>6329.94</v>
      </c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</row>
    <row r="446" spans="1:34" ht="15" thickBot="1">
      <c r="A446" s="3">
        <v>45863</v>
      </c>
      <c r="B446" s="4">
        <v>24217.5</v>
      </c>
      <c r="C446" s="3">
        <v>45669</v>
      </c>
      <c r="D446" s="4">
        <v>1.0243599999999999</v>
      </c>
      <c r="E446" s="4">
        <v>1.1746000000000001</v>
      </c>
      <c r="F446" s="4">
        <v>28445.875499999998</v>
      </c>
      <c r="G446" s="1"/>
      <c r="H446" s="8"/>
      <c r="I446" s="3">
        <v>45866</v>
      </c>
      <c r="J446" s="4">
        <v>9081.44</v>
      </c>
      <c r="K446" s="7">
        <v>45668.998611111114</v>
      </c>
      <c r="L446" s="4">
        <v>1.2214</v>
      </c>
      <c r="M446" s="4">
        <v>1.3359000000000001</v>
      </c>
      <c r="N446" s="4">
        <v>12131.895699999999</v>
      </c>
      <c r="O446" s="4"/>
      <c r="P446" s="4"/>
      <c r="Q446" s="8"/>
      <c r="R446" s="3">
        <v>45874</v>
      </c>
      <c r="S446" s="4">
        <v>6299.19</v>
      </c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</row>
    <row r="447" spans="1:34" ht="15" thickBot="1">
      <c r="A447" s="3">
        <v>45866</v>
      </c>
      <c r="B447" s="4">
        <v>23970.36</v>
      </c>
      <c r="C447" s="3">
        <v>45670</v>
      </c>
      <c r="D447" s="4">
        <v>1.0264800000000001</v>
      </c>
      <c r="E447" s="4">
        <v>1.1597</v>
      </c>
      <c r="F447" s="4">
        <v>27798.426490000002</v>
      </c>
      <c r="G447" s="1"/>
      <c r="H447" s="8"/>
      <c r="I447" s="3">
        <v>45867</v>
      </c>
      <c r="J447" s="4">
        <v>9136.32</v>
      </c>
      <c r="K447" s="7">
        <v>45669.998611111114</v>
      </c>
      <c r="L447" s="4">
        <v>1.22035</v>
      </c>
      <c r="M447" s="4">
        <v>1.3351999999999999</v>
      </c>
      <c r="N447" s="4">
        <v>12198.81446</v>
      </c>
      <c r="O447" s="4"/>
      <c r="P447" s="4"/>
      <c r="Q447" s="8"/>
      <c r="R447" s="3">
        <v>45875</v>
      </c>
      <c r="S447" s="4">
        <v>6345.06</v>
      </c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</row>
    <row r="448" spans="1:34" ht="15" thickBot="1">
      <c r="A448" s="3">
        <v>45867</v>
      </c>
      <c r="B448" s="4">
        <v>24217.37</v>
      </c>
      <c r="C448" s="3">
        <v>45671</v>
      </c>
      <c r="D448" s="4">
        <v>1.0306</v>
      </c>
      <c r="E448" s="4">
        <v>1.1549700000000001</v>
      </c>
      <c r="F448" s="4">
        <v>27970.33583</v>
      </c>
      <c r="G448" s="1"/>
      <c r="H448" s="8"/>
      <c r="I448" s="3">
        <v>45868</v>
      </c>
      <c r="J448" s="4">
        <v>9136.94</v>
      </c>
      <c r="K448" s="7">
        <v>45670.998611111114</v>
      </c>
      <c r="L448" s="4">
        <v>1.2231000000000001</v>
      </c>
      <c r="M448" s="4">
        <v>1.32561</v>
      </c>
      <c r="N448" s="4">
        <v>12112.019029999999</v>
      </c>
      <c r="O448" s="4"/>
      <c r="P448" s="4"/>
      <c r="Q448" s="8"/>
      <c r="R448" s="3">
        <v>45876</v>
      </c>
      <c r="S448" s="4">
        <v>6340</v>
      </c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</row>
    <row r="449" spans="1:34" ht="15" thickBot="1">
      <c r="A449" s="3">
        <v>45868</v>
      </c>
      <c r="B449" s="4">
        <v>24262.22</v>
      </c>
      <c r="C449" s="3">
        <v>45672</v>
      </c>
      <c r="D449" s="4">
        <v>1.02945</v>
      </c>
      <c r="E449" s="4">
        <v>1.1428</v>
      </c>
      <c r="F449" s="4">
        <v>27726.865020000001</v>
      </c>
      <c r="G449" s="1"/>
      <c r="H449" s="8"/>
      <c r="I449" s="3">
        <v>45869</v>
      </c>
      <c r="J449" s="4">
        <v>9132.81</v>
      </c>
      <c r="K449" s="7">
        <v>45671.998611111114</v>
      </c>
      <c r="L449" s="4">
        <v>1.2210399999999999</v>
      </c>
      <c r="M449" s="4">
        <v>1.32081</v>
      </c>
      <c r="N449" s="4">
        <v>12062.70678</v>
      </c>
      <c r="O449" s="4"/>
      <c r="P449" s="4"/>
      <c r="Q449" s="8"/>
      <c r="R449" s="3">
        <v>45877</v>
      </c>
      <c r="S449" s="4">
        <v>6389.45</v>
      </c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</row>
    <row r="450" spans="1:34" ht="15" thickBot="1">
      <c r="A450" s="3">
        <v>45869</v>
      </c>
      <c r="B450" s="4">
        <v>24065.47</v>
      </c>
      <c r="C450" s="3">
        <v>45673</v>
      </c>
      <c r="D450" s="4">
        <v>1.0301199999999999</v>
      </c>
      <c r="E450" s="4">
        <v>1.1422600000000001</v>
      </c>
      <c r="F450" s="4">
        <v>27489.02376</v>
      </c>
      <c r="G450" s="1"/>
      <c r="H450" s="8"/>
      <c r="I450" s="3">
        <v>45870</v>
      </c>
      <c r="J450" s="4">
        <v>9068.58</v>
      </c>
      <c r="K450" s="7">
        <v>45672.998611111114</v>
      </c>
      <c r="L450" s="4">
        <v>1.2242299999999999</v>
      </c>
      <c r="M450" s="4">
        <v>1.3281000000000001</v>
      </c>
      <c r="N450" s="4">
        <v>12043.981100000001</v>
      </c>
      <c r="O450" s="4"/>
      <c r="P450" s="4"/>
      <c r="Q450" s="8"/>
      <c r="R450" s="3">
        <v>45880</v>
      </c>
      <c r="S450" s="4">
        <v>6373.45</v>
      </c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</row>
    <row r="451" spans="1:34" ht="15" thickBot="1">
      <c r="A451" s="3">
        <v>45870</v>
      </c>
      <c r="B451" s="4">
        <v>23425.97</v>
      </c>
      <c r="C451" s="3">
        <v>45674</v>
      </c>
      <c r="D451" s="4">
        <v>1.0302</v>
      </c>
      <c r="E451" s="4">
        <v>1.1589</v>
      </c>
      <c r="F451" s="4">
        <v>27148.356629999998</v>
      </c>
      <c r="G451" s="1"/>
      <c r="H451" s="8"/>
      <c r="I451" s="3">
        <v>45873</v>
      </c>
      <c r="J451" s="4">
        <v>9128.2999999999993</v>
      </c>
      <c r="K451" s="7">
        <v>45673.998611111114</v>
      </c>
      <c r="L451" s="4">
        <v>1.2235100000000001</v>
      </c>
      <c r="M451" s="4">
        <v>1.32961</v>
      </c>
      <c r="N451" s="4">
        <v>12137.078960000001</v>
      </c>
      <c r="O451" s="4"/>
      <c r="P451" s="4"/>
      <c r="Q451" s="8"/>
      <c r="R451" s="3">
        <v>45881</v>
      </c>
      <c r="S451" s="4">
        <v>6445.76</v>
      </c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</row>
    <row r="452" spans="1:34" ht="15" thickBot="1">
      <c r="A452" s="3">
        <v>45873</v>
      </c>
      <c r="B452" s="4">
        <v>23757.69</v>
      </c>
      <c r="C452" s="3">
        <v>45675</v>
      </c>
      <c r="D452" s="4">
        <v>1.0268999999999999</v>
      </c>
      <c r="E452" s="4">
        <v>1.1583000000000001</v>
      </c>
      <c r="F452" s="4">
        <v>27518.532329999998</v>
      </c>
      <c r="G452" s="1"/>
      <c r="H452" s="8"/>
      <c r="I452" s="3">
        <v>45874</v>
      </c>
      <c r="J452" s="4">
        <v>9142.73</v>
      </c>
      <c r="K452" s="7">
        <v>45674.998611111114</v>
      </c>
      <c r="L452" s="4">
        <v>1.2177</v>
      </c>
      <c r="M452" s="4">
        <v>1.3298000000000001</v>
      </c>
      <c r="N452" s="4">
        <v>12158.002350000001</v>
      </c>
      <c r="O452" s="4"/>
      <c r="P452" s="4"/>
      <c r="Q452" s="8"/>
      <c r="R452" s="3">
        <v>45882</v>
      </c>
      <c r="S452" s="4">
        <v>6466.58</v>
      </c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</row>
    <row r="453" spans="1:34" ht="15" thickBot="1">
      <c r="A453" s="3">
        <v>45874</v>
      </c>
      <c r="B453" s="4">
        <v>23846.07</v>
      </c>
      <c r="C453" s="3">
        <v>45676</v>
      </c>
      <c r="D453" s="4">
        <v>1.0277000000000001</v>
      </c>
      <c r="E453" s="4">
        <v>1.1577999999999999</v>
      </c>
      <c r="F453" s="4">
        <v>27608.97985</v>
      </c>
      <c r="G453" s="1"/>
      <c r="H453" s="8"/>
      <c r="I453" s="3">
        <v>45875</v>
      </c>
      <c r="J453" s="4">
        <v>9164.31</v>
      </c>
      <c r="K453" s="7">
        <v>45675.998611111114</v>
      </c>
      <c r="L453" s="4">
        <v>1.2166999999999999</v>
      </c>
      <c r="M453" s="4">
        <v>1.3356699999999999</v>
      </c>
      <c r="N453" s="4">
        <v>12240.49394</v>
      </c>
      <c r="O453" s="4"/>
      <c r="P453" s="4"/>
      <c r="Q453" s="8"/>
      <c r="R453" s="3">
        <v>45883</v>
      </c>
      <c r="S453" s="4">
        <v>6468.54</v>
      </c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</row>
    <row r="454" spans="1:34" ht="15" thickBot="1">
      <c r="A454" s="3">
        <v>45875</v>
      </c>
      <c r="B454" s="4">
        <v>23924.36</v>
      </c>
      <c r="C454" s="3">
        <v>45677</v>
      </c>
      <c r="D454" s="4">
        <v>1.0420100000000001</v>
      </c>
      <c r="E454" s="4">
        <v>1.1660999999999999</v>
      </c>
      <c r="F454" s="4">
        <v>27898.196199999998</v>
      </c>
      <c r="G454" s="1"/>
      <c r="H454" s="8"/>
      <c r="I454" s="3">
        <v>45876</v>
      </c>
      <c r="J454" s="4">
        <v>9100.77</v>
      </c>
      <c r="K454" s="7">
        <v>45676.998611111114</v>
      </c>
      <c r="L454" s="4">
        <v>1.21699</v>
      </c>
      <c r="M454" s="4">
        <v>1.34504</v>
      </c>
      <c r="N454" s="4">
        <v>12240.89968</v>
      </c>
      <c r="O454" s="4"/>
      <c r="P454" s="4"/>
      <c r="Q454" s="8"/>
      <c r="R454" s="3">
        <v>45884</v>
      </c>
      <c r="S454" s="4">
        <v>6449.8</v>
      </c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</row>
    <row r="455" spans="1:34" ht="15" thickBot="1">
      <c r="A455" s="3">
        <v>45876</v>
      </c>
      <c r="B455" s="4">
        <v>24192.5</v>
      </c>
      <c r="C455" s="3">
        <v>45678</v>
      </c>
      <c r="D455" s="4">
        <v>1.0405599999999999</v>
      </c>
      <c r="E455" s="4">
        <v>1.16751</v>
      </c>
      <c r="F455" s="4">
        <v>28244.985680000002</v>
      </c>
      <c r="G455" s="1"/>
      <c r="H455" s="8"/>
      <c r="I455" s="3">
        <v>45877</v>
      </c>
      <c r="J455" s="4">
        <v>9095.73</v>
      </c>
      <c r="K455" s="7">
        <v>45677.998611111114</v>
      </c>
      <c r="L455" s="4">
        <v>1.23305</v>
      </c>
      <c r="M455" s="4">
        <v>1.3448</v>
      </c>
      <c r="N455" s="4">
        <v>12231.9377</v>
      </c>
      <c r="O455" s="4"/>
      <c r="P455" s="4"/>
      <c r="Q455" s="8"/>
      <c r="R455" s="3">
        <v>45887</v>
      </c>
      <c r="S455" s="4">
        <v>6449.15</v>
      </c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</row>
    <row r="456" spans="1:34" ht="15" thickBot="1">
      <c r="A456" s="3">
        <v>45877</v>
      </c>
      <c r="B456" s="4">
        <v>24162.86</v>
      </c>
      <c r="C456" s="3">
        <v>45679</v>
      </c>
      <c r="D456" s="4">
        <v>1.04081</v>
      </c>
      <c r="E456" s="4">
        <v>1.1649</v>
      </c>
      <c r="F456" s="4">
        <v>28147.315610000001</v>
      </c>
      <c r="G456" s="1"/>
      <c r="H456" s="8"/>
      <c r="I456" s="3">
        <v>45880</v>
      </c>
      <c r="J456" s="4">
        <v>9129.7099999999991</v>
      </c>
      <c r="K456" s="7">
        <v>45678.998611111114</v>
      </c>
      <c r="L456" s="4">
        <v>1.23346</v>
      </c>
      <c r="M456" s="4">
        <v>1.3433999999999999</v>
      </c>
      <c r="N456" s="4">
        <v>12264.85241</v>
      </c>
      <c r="O456" s="4"/>
      <c r="P456" s="4"/>
      <c r="Q456" s="8"/>
      <c r="R456" s="3">
        <v>45888</v>
      </c>
      <c r="S456" s="4">
        <v>6411.37</v>
      </c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</row>
    <row r="457" spans="1:34" ht="15" thickBot="1">
      <c r="A457" s="3">
        <v>45880</v>
      </c>
      <c r="B457" s="4">
        <v>24081.34</v>
      </c>
      <c r="C457" s="3">
        <v>45680</v>
      </c>
      <c r="D457" s="4">
        <v>1.04149</v>
      </c>
      <c r="E457" s="4">
        <v>1.1616</v>
      </c>
      <c r="F457" s="4">
        <v>27972.884539999999</v>
      </c>
      <c r="G457" s="1"/>
      <c r="H457" s="8"/>
      <c r="I457" s="3">
        <v>45881</v>
      </c>
      <c r="J457" s="4">
        <v>9147.81</v>
      </c>
      <c r="K457" s="7">
        <v>45679.998611111114</v>
      </c>
      <c r="L457" s="4">
        <v>1.2313499999999999</v>
      </c>
      <c r="M457" s="4">
        <v>1.3502000000000001</v>
      </c>
      <c r="N457" s="4">
        <v>12351.37306</v>
      </c>
      <c r="O457" s="4"/>
      <c r="P457" s="4"/>
      <c r="Q457" s="8"/>
      <c r="R457" s="3">
        <v>45889</v>
      </c>
      <c r="S457" s="4">
        <v>6395.78</v>
      </c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</row>
    <row r="458" spans="1:34" ht="15" thickBot="1">
      <c r="A458" s="3">
        <v>45881</v>
      </c>
      <c r="B458" s="4">
        <v>24024.78</v>
      </c>
      <c r="C458" s="3">
        <v>45681</v>
      </c>
      <c r="D458" s="4">
        <v>1.0502</v>
      </c>
      <c r="E458" s="4">
        <v>1.1677</v>
      </c>
      <c r="F458" s="4">
        <v>28053.73561</v>
      </c>
      <c r="G458" s="1"/>
      <c r="H458" s="8"/>
      <c r="I458" s="3">
        <v>45882</v>
      </c>
      <c r="J458" s="4">
        <v>9165.23</v>
      </c>
      <c r="K458" s="7">
        <v>45680.998611111114</v>
      </c>
      <c r="L458" s="4">
        <v>1.2351099999999999</v>
      </c>
      <c r="M458" s="4">
        <v>1.3584099999999999</v>
      </c>
      <c r="N458" s="4">
        <v>12450.140079999999</v>
      </c>
      <c r="O458" s="4"/>
      <c r="P458" s="4"/>
      <c r="Q458" s="8"/>
      <c r="R458" s="3">
        <v>45890</v>
      </c>
      <c r="S458" s="4">
        <v>6370.17</v>
      </c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</row>
    <row r="459" spans="1:34" ht="15" thickBot="1">
      <c r="A459" s="3">
        <v>45882</v>
      </c>
      <c r="B459" s="4">
        <v>24185.59</v>
      </c>
      <c r="C459" s="3">
        <v>45682</v>
      </c>
      <c r="D459" s="4">
        <v>1.0501</v>
      </c>
      <c r="E459" s="4">
        <v>1.1712100000000001</v>
      </c>
      <c r="F459" s="4">
        <v>28326.404859999999</v>
      </c>
      <c r="G459" s="1"/>
      <c r="H459" s="8"/>
      <c r="I459" s="3">
        <v>45883</v>
      </c>
      <c r="J459" s="4">
        <v>9177.24</v>
      </c>
      <c r="K459" s="7">
        <v>45681.998611111114</v>
      </c>
      <c r="L459" s="4">
        <v>1.2479</v>
      </c>
      <c r="M459" s="4">
        <v>1.35293</v>
      </c>
      <c r="N459" s="4">
        <v>12416.16331</v>
      </c>
      <c r="O459" s="4"/>
      <c r="P459" s="4"/>
      <c r="Q459" s="8"/>
      <c r="R459" s="3">
        <v>45891</v>
      </c>
      <c r="S459" s="4">
        <v>6466.91</v>
      </c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</row>
    <row r="460" spans="1:34" ht="15" thickBot="1">
      <c r="A460" s="3">
        <v>45883</v>
      </c>
      <c r="B460" s="4">
        <v>24377.5</v>
      </c>
      <c r="C460" s="3">
        <v>45683</v>
      </c>
      <c r="D460" s="4">
        <v>1.04671</v>
      </c>
      <c r="E460" s="4">
        <v>1.165</v>
      </c>
      <c r="F460" s="4">
        <v>28399.787499999999</v>
      </c>
      <c r="G460" s="1"/>
      <c r="H460" s="8"/>
      <c r="I460" s="3">
        <v>45884</v>
      </c>
      <c r="J460" s="4">
        <v>9138.9</v>
      </c>
      <c r="K460" s="7">
        <v>45682.998611111114</v>
      </c>
      <c r="L460" s="4">
        <v>1.2483</v>
      </c>
      <c r="M460" s="4">
        <v>1.3553999999999999</v>
      </c>
      <c r="N460" s="4">
        <v>12386.86506</v>
      </c>
      <c r="O460" s="4"/>
      <c r="P460" s="4"/>
      <c r="Q460" s="8"/>
      <c r="R460" s="3">
        <v>45894</v>
      </c>
      <c r="S460" s="4">
        <v>6439.32</v>
      </c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</row>
    <row r="461" spans="1:34" ht="15" thickBot="1">
      <c r="A461" s="3">
        <v>45884</v>
      </c>
      <c r="B461" s="4">
        <v>24359.3</v>
      </c>
      <c r="C461" s="3">
        <v>45684</v>
      </c>
      <c r="D461" s="4">
        <v>1.0444500000000001</v>
      </c>
      <c r="E461" s="4">
        <v>1.1702999999999999</v>
      </c>
      <c r="F461" s="4">
        <v>28507.68879</v>
      </c>
      <c r="G461" s="1"/>
      <c r="H461" s="8"/>
      <c r="I461" s="3">
        <v>45887</v>
      </c>
      <c r="J461" s="4">
        <v>9157.74</v>
      </c>
      <c r="K461" s="7">
        <v>45683.998611111114</v>
      </c>
      <c r="L461" s="4">
        <v>1.2457100000000001</v>
      </c>
      <c r="M461" s="4">
        <v>1.3507199999999999</v>
      </c>
      <c r="N461" s="4">
        <v>12369.54257</v>
      </c>
      <c r="O461" s="4"/>
      <c r="P461" s="4"/>
      <c r="Q461" s="8"/>
      <c r="R461" s="3">
        <v>45895</v>
      </c>
      <c r="S461" s="4">
        <v>6465.94</v>
      </c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</row>
    <row r="462" spans="1:34" ht="15" thickBot="1">
      <c r="A462" s="3">
        <v>45887</v>
      </c>
      <c r="B462" s="4">
        <v>24314.77</v>
      </c>
      <c r="C462" s="3">
        <v>45685</v>
      </c>
      <c r="D462" s="4">
        <v>1.0429200000000001</v>
      </c>
      <c r="E462" s="4">
        <v>1.16676</v>
      </c>
      <c r="F462" s="4">
        <v>28369.501049999999</v>
      </c>
      <c r="G462" s="1"/>
      <c r="H462" s="8"/>
      <c r="I462" s="3">
        <v>45888</v>
      </c>
      <c r="J462" s="4">
        <v>9189.2199999999993</v>
      </c>
      <c r="K462" s="7">
        <v>45684.998611111114</v>
      </c>
      <c r="L462" s="4">
        <v>1.24593</v>
      </c>
      <c r="M462" s="4">
        <v>1.3486</v>
      </c>
      <c r="N462" s="4">
        <v>12392.58209</v>
      </c>
      <c r="O462" s="4"/>
      <c r="P462" s="4"/>
      <c r="Q462" s="8"/>
      <c r="R462" s="3">
        <v>45896</v>
      </c>
      <c r="S462" s="4">
        <v>6481.4</v>
      </c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</row>
    <row r="463" spans="1:34" ht="15" thickBot="1">
      <c r="A463" s="3">
        <v>45888</v>
      </c>
      <c r="B463" s="4">
        <v>24423.07</v>
      </c>
      <c r="C463" s="3">
        <v>45686</v>
      </c>
      <c r="D463" s="4">
        <v>1.0424199999999999</v>
      </c>
      <c r="E463" s="4">
        <v>1.16418</v>
      </c>
      <c r="F463" s="4">
        <v>28432.849630000001</v>
      </c>
      <c r="G463" s="1"/>
      <c r="H463" s="8"/>
      <c r="I463" s="3">
        <v>45889</v>
      </c>
      <c r="J463" s="4">
        <v>9288.14</v>
      </c>
      <c r="K463" s="7">
        <v>45685.998611111114</v>
      </c>
      <c r="L463" s="4">
        <v>1.2438899999999999</v>
      </c>
      <c r="M463" s="4">
        <v>1.3465499999999999</v>
      </c>
      <c r="N463" s="4">
        <v>12506.94492</v>
      </c>
      <c r="O463" s="4"/>
      <c r="P463" s="4"/>
      <c r="Q463" s="8"/>
      <c r="R463" s="3">
        <v>45897</v>
      </c>
      <c r="S463" s="4">
        <v>6501.86</v>
      </c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</row>
    <row r="464" spans="1:34" ht="15" thickBot="1">
      <c r="A464" s="3">
        <v>45889</v>
      </c>
      <c r="B464" s="4">
        <v>24276.97</v>
      </c>
      <c r="C464" s="3">
        <v>45687</v>
      </c>
      <c r="D464" s="4">
        <v>1.03962</v>
      </c>
      <c r="E464" s="4">
        <v>1.16506</v>
      </c>
      <c r="F464" s="4">
        <v>28284.126670000001</v>
      </c>
      <c r="G464" s="1"/>
      <c r="H464" s="8"/>
      <c r="I464" s="3">
        <v>45890</v>
      </c>
      <c r="J464" s="4">
        <v>9309.2000000000007</v>
      </c>
      <c r="K464" s="7">
        <v>45686.998611111114</v>
      </c>
      <c r="L464" s="4">
        <v>1.2454099999999999</v>
      </c>
      <c r="M464" s="4">
        <v>1.34179</v>
      </c>
      <c r="N464" s="4">
        <v>12490.991470000001</v>
      </c>
      <c r="O464" s="4"/>
      <c r="P464" s="4"/>
      <c r="Q464" s="8"/>
      <c r="R464" s="3">
        <v>45898</v>
      </c>
      <c r="S464" s="4">
        <v>6460.26</v>
      </c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</row>
    <row r="465" spans="1:34" ht="15" thickBot="1">
      <c r="A465" s="3">
        <v>45890</v>
      </c>
      <c r="B465" s="4">
        <v>24293.34</v>
      </c>
      <c r="C465" s="3">
        <v>45688</v>
      </c>
      <c r="D465" s="4">
        <v>1.036</v>
      </c>
      <c r="E465" s="4">
        <v>1.1612199999999999</v>
      </c>
      <c r="F465" s="4">
        <v>28209.912270000001</v>
      </c>
      <c r="G465" s="1"/>
      <c r="H465" s="8"/>
      <c r="I465" s="3">
        <v>45891</v>
      </c>
      <c r="J465" s="4">
        <v>9321.4</v>
      </c>
      <c r="K465" s="7">
        <v>45687.998611111114</v>
      </c>
      <c r="L465" s="4">
        <v>1.2421899999999999</v>
      </c>
      <c r="M465" s="4">
        <v>1.3523000000000001</v>
      </c>
      <c r="N465" s="4">
        <v>12605.32922</v>
      </c>
      <c r="O465" s="4"/>
      <c r="P465" s="4"/>
      <c r="Q465" s="8"/>
      <c r="R465" s="3">
        <v>45902</v>
      </c>
      <c r="S465" s="4">
        <v>6415.54</v>
      </c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</row>
    <row r="466" spans="1:34" ht="15" thickBot="1">
      <c r="A466" s="3">
        <v>45891</v>
      </c>
      <c r="B466" s="4">
        <v>24363.09</v>
      </c>
      <c r="C466" s="3">
        <v>45689</v>
      </c>
      <c r="D466" s="4">
        <v>1.0365</v>
      </c>
      <c r="E466" s="4">
        <v>1.1720999999999999</v>
      </c>
      <c r="F466" s="4">
        <v>28555.977790000001</v>
      </c>
      <c r="G466" s="1"/>
      <c r="H466" s="8"/>
      <c r="I466" s="3">
        <v>45895</v>
      </c>
      <c r="J466" s="4">
        <v>9265.7999999999993</v>
      </c>
      <c r="K466" s="7">
        <v>45688.998611111114</v>
      </c>
      <c r="L466" s="4">
        <v>1.24</v>
      </c>
      <c r="M466" s="4">
        <v>1.3477600000000001</v>
      </c>
      <c r="N466" s="4">
        <v>12488.07461</v>
      </c>
      <c r="O466" s="4"/>
      <c r="P466" s="4"/>
      <c r="Q466" s="8"/>
      <c r="R466" s="3">
        <v>45903</v>
      </c>
      <c r="S466" s="4">
        <v>6448.26</v>
      </c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</row>
    <row r="467" spans="1:34" ht="15" thickBot="1">
      <c r="A467" s="3">
        <v>45894</v>
      </c>
      <c r="B467" s="4">
        <v>24273.119999999999</v>
      </c>
      <c r="C467" s="3">
        <v>45690</v>
      </c>
      <c r="D467" s="4">
        <v>1.0246299999999999</v>
      </c>
      <c r="E467" s="4">
        <v>1.1613899999999999</v>
      </c>
      <c r="F467" s="4">
        <v>28190.558840000002</v>
      </c>
      <c r="G467" s="1"/>
      <c r="H467" s="8"/>
      <c r="I467" s="3">
        <v>45896</v>
      </c>
      <c r="J467" s="4">
        <v>9255.5</v>
      </c>
      <c r="K467" s="7">
        <v>45689.998611111114</v>
      </c>
      <c r="L467" s="4">
        <v>1.2401</v>
      </c>
      <c r="M467" s="4">
        <v>1.3502799999999999</v>
      </c>
      <c r="N467" s="4">
        <v>12497.516540000001</v>
      </c>
      <c r="O467" s="4"/>
      <c r="P467" s="4"/>
      <c r="Q467" s="8"/>
      <c r="R467" s="3">
        <v>45904</v>
      </c>
      <c r="S467" s="4">
        <v>6502.08</v>
      </c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</row>
    <row r="468" spans="1:34" ht="15" thickBot="1">
      <c r="A468" s="3">
        <v>45895</v>
      </c>
      <c r="B468" s="4">
        <v>24152.87</v>
      </c>
      <c r="C468" s="3">
        <v>45691</v>
      </c>
      <c r="D468" s="4">
        <v>1.0326200000000001</v>
      </c>
      <c r="E468" s="4">
        <v>1.1638200000000001</v>
      </c>
      <c r="F468" s="4">
        <v>28109.59316</v>
      </c>
      <c r="G468" s="1"/>
      <c r="H468" s="8"/>
      <c r="I468" s="3">
        <v>45897</v>
      </c>
      <c r="J468" s="4">
        <v>9216.82</v>
      </c>
      <c r="K468" s="7">
        <v>45690.998611111114</v>
      </c>
      <c r="L468" s="4">
        <v>1.22898</v>
      </c>
      <c r="M468" s="4">
        <v>1.3510200000000001</v>
      </c>
      <c r="N468" s="4">
        <v>12452.10816</v>
      </c>
      <c r="O468" s="4"/>
      <c r="P468" s="4"/>
      <c r="Q468" s="8"/>
      <c r="R468" s="3">
        <v>45905</v>
      </c>
      <c r="S468" s="4">
        <v>6481.5</v>
      </c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</row>
    <row r="469" spans="1:34" ht="15" thickBot="1">
      <c r="A469" s="3">
        <v>45896</v>
      </c>
      <c r="B469" s="4">
        <v>24046.21</v>
      </c>
      <c r="C469" s="3">
        <v>45692</v>
      </c>
      <c r="D469" s="4">
        <v>1.0371699999999999</v>
      </c>
      <c r="E469" s="4">
        <v>1.16469</v>
      </c>
      <c r="F469" s="4">
        <v>28006.38032</v>
      </c>
      <c r="G469" s="1"/>
      <c r="H469" s="8"/>
      <c r="I469" s="3">
        <v>45898</v>
      </c>
      <c r="J469" s="4">
        <v>9187.34</v>
      </c>
      <c r="K469" s="7">
        <v>45691.998611111114</v>
      </c>
      <c r="L469" s="4">
        <v>1.2430099999999999</v>
      </c>
      <c r="M469" s="4">
        <v>1.3499000000000001</v>
      </c>
      <c r="N469" s="4">
        <v>12401.99027</v>
      </c>
      <c r="O469" s="4"/>
      <c r="P469" s="4"/>
      <c r="Q469" s="8"/>
      <c r="R469" s="3">
        <v>45908</v>
      </c>
      <c r="S469" s="4">
        <v>6495.15</v>
      </c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</row>
    <row r="470" spans="1:34" ht="15" thickBot="1">
      <c r="A470" s="3">
        <v>45897</v>
      </c>
      <c r="B470" s="4">
        <v>24039.919999999998</v>
      </c>
      <c r="C470" s="3">
        <v>45693</v>
      </c>
      <c r="D470" s="4">
        <v>1.0400100000000001</v>
      </c>
      <c r="E470" s="4">
        <v>1.1680699999999999</v>
      </c>
      <c r="F470" s="4">
        <v>28080.30935</v>
      </c>
      <c r="G470" s="1"/>
      <c r="H470" s="8"/>
      <c r="I470" s="3">
        <v>45901</v>
      </c>
      <c r="J470" s="4">
        <v>9196.34</v>
      </c>
      <c r="K470" s="7">
        <v>45692.998611111114</v>
      </c>
      <c r="L470" s="4">
        <v>1.2476100000000001</v>
      </c>
      <c r="M470" s="4">
        <v>1.3546899999999999</v>
      </c>
      <c r="N470" s="4">
        <v>12458.189829999999</v>
      </c>
      <c r="O470" s="4"/>
      <c r="P470" s="4"/>
      <c r="Q470" s="8"/>
      <c r="R470" s="3">
        <v>45909</v>
      </c>
      <c r="S470" s="4">
        <v>6512.61</v>
      </c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</row>
    <row r="471" spans="1:34" ht="15" thickBot="1">
      <c r="A471" s="3">
        <v>45898</v>
      </c>
      <c r="B471" s="4">
        <v>23902.21</v>
      </c>
      <c r="C471" s="3">
        <v>45694</v>
      </c>
      <c r="D471" s="4">
        <v>1.0384599999999999</v>
      </c>
      <c r="E471" s="4">
        <v>1.1684000000000001</v>
      </c>
      <c r="F471" s="4">
        <v>27927.34216</v>
      </c>
      <c r="G471" s="1"/>
      <c r="H471" s="8"/>
      <c r="I471" s="3">
        <v>45902</v>
      </c>
      <c r="J471" s="4">
        <v>9116.69</v>
      </c>
      <c r="K471" s="7">
        <v>45693.998611111114</v>
      </c>
      <c r="L471" s="4">
        <v>1.2502599999999999</v>
      </c>
      <c r="M471" s="4">
        <v>1.3382099999999999</v>
      </c>
      <c r="N471" s="4">
        <v>12200.04572</v>
      </c>
      <c r="O471" s="4"/>
      <c r="P471" s="4"/>
      <c r="Q471" s="8"/>
      <c r="R471" s="3">
        <v>45910</v>
      </c>
      <c r="S471" s="4">
        <v>6532.04</v>
      </c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</row>
    <row r="472" spans="1:34" ht="15" thickBot="1">
      <c r="A472" s="3">
        <v>45901</v>
      </c>
      <c r="B472" s="4">
        <v>24037.33</v>
      </c>
      <c r="C472" s="3">
        <v>45695</v>
      </c>
      <c r="D472" s="4">
        <v>1.0329999999999999</v>
      </c>
      <c r="E472" s="4">
        <v>1.1715</v>
      </c>
      <c r="F472" s="4">
        <v>28159.732100000001</v>
      </c>
      <c r="G472" s="1"/>
      <c r="H472" s="8"/>
      <c r="I472" s="3">
        <v>45903</v>
      </c>
      <c r="J472" s="4">
        <v>9177.99</v>
      </c>
      <c r="K472" s="7">
        <v>45694.998611111114</v>
      </c>
      <c r="L472" s="4">
        <v>1.24349</v>
      </c>
      <c r="M472" s="4">
        <v>1.3440099999999999</v>
      </c>
      <c r="N472" s="4">
        <v>12335.31034</v>
      </c>
      <c r="O472" s="4"/>
      <c r="P472" s="4"/>
      <c r="Q472" s="8"/>
      <c r="R472" s="3">
        <v>45911</v>
      </c>
      <c r="S472" s="4">
        <v>6587.47</v>
      </c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</row>
    <row r="473" spans="1:34" ht="15" thickBot="1">
      <c r="A473" s="3">
        <v>45902</v>
      </c>
      <c r="B473" s="4">
        <v>23487.33</v>
      </c>
      <c r="C473" s="3">
        <v>45696</v>
      </c>
      <c r="D473" s="4">
        <v>1.0327</v>
      </c>
      <c r="E473" s="4">
        <v>1.1633100000000001</v>
      </c>
      <c r="F473" s="4">
        <v>27323.045859999998</v>
      </c>
      <c r="G473" s="1"/>
      <c r="H473" s="8"/>
      <c r="I473" s="3">
        <v>45904</v>
      </c>
      <c r="J473" s="4">
        <v>9216.8700000000008</v>
      </c>
      <c r="K473" s="7">
        <v>45695.998611111114</v>
      </c>
      <c r="L473" s="4">
        <v>1.2403999999999999</v>
      </c>
      <c r="M473" s="4">
        <v>1.34432</v>
      </c>
      <c r="N473" s="4">
        <v>12390.42268</v>
      </c>
      <c r="O473" s="4"/>
      <c r="P473" s="4"/>
      <c r="Q473" s="8"/>
      <c r="R473" s="3">
        <v>45912</v>
      </c>
      <c r="S473" s="4">
        <v>6584.29</v>
      </c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</row>
    <row r="474" spans="1:34" ht="15" thickBot="1">
      <c r="A474" s="3">
        <v>45903</v>
      </c>
      <c r="B474" s="4">
        <v>23594.799999999999</v>
      </c>
      <c r="C474" s="3">
        <v>45697</v>
      </c>
      <c r="D474" s="4">
        <v>1.0310699999999999</v>
      </c>
      <c r="E474" s="4">
        <v>1.16597</v>
      </c>
      <c r="F474" s="4">
        <v>27510.828959999999</v>
      </c>
      <c r="G474" s="1"/>
      <c r="H474" s="8"/>
      <c r="I474" s="3">
        <v>45905</v>
      </c>
      <c r="J474" s="4">
        <v>9208.2099999999991</v>
      </c>
      <c r="K474" s="7">
        <v>45696.998611111114</v>
      </c>
      <c r="L474" s="4">
        <v>1.2406999999999999</v>
      </c>
      <c r="M474" s="4">
        <v>1.3505100000000001</v>
      </c>
      <c r="N474" s="4">
        <v>12435.779689999999</v>
      </c>
      <c r="O474" s="4"/>
      <c r="P474" s="4"/>
      <c r="Q474" s="8"/>
      <c r="R474" s="3">
        <v>45915</v>
      </c>
      <c r="S474" s="4">
        <v>6615.28</v>
      </c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</row>
    <row r="475" spans="1:34" ht="15" thickBot="1">
      <c r="A475" s="3">
        <v>45904</v>
      </c>
      <c r="B475" s="4">
        <v>23770.33</v>
      </c>
      <c r="C475" s="3">
        <v>45698</v>
      </c>
      <c r="D475" s="4">
        <v>1.0300800000000001</v>
      </c>
      <c r="E475" s="4">
        <v>1.16561</v>
      </c>
      <c r="F475" s="4">
        <v>27706.93435</v>
      </c>
      <c r="G475" s="1"/>
      <c r="H475" s="8"/>
      <c r="I475" s="3">
        <v>45908</v>
      </c>
      <c r="J475" s="4">
        <v>9221.44</v>
      </c>
      <c r="K475" s="7">
        <v>45697.998611111114</v>
      </c>
      <c r="L475" s="4">
        <v>1.23902</v>
      </c>
      <c r="M475" s="4">
        <v>1.3552</v>
      </c>
      <c r="N475" s="4">
        <v>12496.895490000001</v>
      </c>
      <c r="O475" s="4"/>
      <c r="P475" s="4"/>
      <c r="Q475" s="8"/>
      <c r="R475" s="3">
        <v>45916</v>
      </c>
      <c r="S475" s="4">
        <v>6606.76</v>
      </c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</row>
    <row r="476" spans="1:34" ht="15" thickBot="1">
      <c r="A476" s="3">
        <v>45905</v>
      </c>
      <c r="B476" s="4">
        <v>23596.98</v>
      </c>
      <c r="C476" s="3">
        <v>45699</v>
      </c>
      <c r="D476" s="4">
        <v>1.0363500000000001</v>
      </c>
      <c r="E476" s="4">
        <v>1.1719999999999999</v>
      </c>
      <c r="F476" s="4">
        <v>27655.66056</v>
      </c>
      <c r="G476" s="1"/>
      <c r="H476" s="8"/>
      <c r="I476" s="3">
        <v>45909</v>
      </c>
      <c r="J476" s="4">
        <v>9242.5300000000007</v>
      </c>
      <c r="K476" s="7">
        <v>45698.998611111114</v>
      </c>
      <c r="L476" s="4">
        <v>1.23583</v>
      </c>
      <c r="M476" s="4">
        <v>1.35198</v>
      </c>
      <c r="N476" s="4">
        <v>12495.71571</v>
      </c>
      <c r="O476" s="4"/>
      <c r="P476" s="4"/>
      <c r="Q476" s="8"/>
      <c r="R476" s="3">
        <v>45917</v>
      </c>
      <c r="S476" s="4">
        <v>6600.35</v>
      </c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</row>
    <row r="477" spans="1:34" ht="15" thickBot="1">
      <c r="A477" s="3">
        <v>45908</v>
      </c>
      <c r="B477" s="4">
        <v>23807.13</v>
      </c>
      <c r="C477" s="3">
        <v>45700</v>
      </c>
      <c r="D477" s="4">
        <v>1.0391999999999999</v>
      </c>
      <c r="E477" s="4">
        <v>1.1768099999999999</v>
      </c>
      <c r="F477" s="4">
        <v>28016.468659999999</v>
      </c>
      <c r="G477" s="1"/>
      <c r="H477" s="8"/>
      <c r="I477" s="3">
        <v>45910</v>
      </c>
      <c r="J477" s="4">
        <v>9225.39</v>
      </c>
      <c r="K477" s="7">
        <v>45699.998611111114</v>
      </c>
      <c r="L477" s="4">
        <v>1.2450699999999999</v>
      </c>
      <c r="M477" s="4">
        <v>1.35334</v>
      </c>
      <c r="N477" s="4">
        <v>12485.0893</v>
      </c>
      <c r="O477" s="4"/>
      <c r="P477" s="4"/>
      <c r="Q477" s="8"/>
      <c r="R477" s="3">
        <v>45918</v>
      </c>
      <c r="S477" s="4">
        <v>6631.96</v>
      </c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</row>
    <row r="478" spans="1:34" ht="15" thickBot="1">
      <c r="A478" s="3">
        <v>45909</v>
      </c>
      <c r="B478" s="4">
        <v>23718.45</v>
      </c>
      <c r="C478" s="3">
        <v>45701</v>
      </c>
      <c r="D478" s="4">
        <v>1.0460400000000001</v>
      </c>
      <c r="E478" s="4">
        <v>1.1701699999999999</v>
      </c>
      <c r="F478" s="4">
        <v>27754.618640000001</v>
      </c>
      <c r="G478" s="1"/>
      <c r="H478" s="8"/>
      <c r="I478" s="3">
        <v>45911</v>
      </c>
      <c r="J478" s="4">
        <v>9297.58</v>
      </c>
      <c r="K478" s="7">
        <v>45700.998611111114</v>
      </c>
      <c r="L478" s="4">
        <v>1.2448999999999999</v>
      </c>
      <c r="M478" s="4">
        <v>1.35755</v>
      </c>
      <c r="N478" s="4">
        <v>12621.92973</v>
      </c>
      <c r="O478" s="4"/>
      <c r="P478" s="4"/>
      <c r="Q478" s="8"/>
      <c r="R478" s="3">
        <v>45919</v>
      </c>
      <c r="S478" s="4">
        <v>6664.36</v>
      </c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</row>
    <row r="479" spans="1:34" ht="15" thickBot="1">
      <c r="A479" s="3">
        <v>45910</v>
      </c>
      <c r="B479" s="4">
        <v>23632.95</v>
      </c>
      <c r="C479" s="3">
        <v>45702</v>
      </c>
      <c r="D479" s="4">
        <v>1.0495000000000001</v>
      </c>
      <c r="E479" s="4">
        <v>1.1702699999999999</v>
      </c>
      <c r="F479" s="4">
        <v>27656.932400000002</v>
      </c>
      <c r="G479" s="1"/>
      <c r="H479" s="8"/>
      <c r="I479" s="3">
        <v>45912</v>
      </c>
      <c r="J479" s="4">
        <v>9283.2900000000009</v>
      </c>
      <c r="K479" s="7">
        <v>45701.998611111114</v>
      </c>
      <c r="L479" s="4">
        <v>1.2562500000000001</v>
      </c>
      <c r="M479" s="4">
        <v>1.3555999999999999</v>
      </c>
      <c r="N479" s="4">
        <v>12584.42792</v>
      </c>
      <c r="O479" s="4"/>
      <c r="P479" s="4"/>
      <c r="Q479" s="8"/>
      <c r="R479" s="3">
        <v>45922</v>
      </c>
      <c r="S479" s="4">
        <v>6693.75</v>
      </c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</row>
    <row r="480" spans="1:34" ht="15" thickBot="1">
      <c r="A480" s="3">
        <v>45911</v>
      </c>
      <c r="B480" s="4">
        <v>23703.65</v>
      </c>
      <c r="C480" s="3">
        <v>45703</v>
      </c>
      <c r="D480" s="4">
        <v>1.0489999999999999</v>
      </c>
      <c r="E480" s="4">
        <v>1.17336</v>
      </c>
      <c r="F480" s="4">
        <v>27812.91476</v>
      </c>
      <c r="G480" s="1"/>
      <c r="H480" s="8"/>
      <c r="I480" s="3">
        <v>45915</v>
      </c>
      <c r="J480" s="4">
        <v>9277.0300000000007</v>
      </c>
      <c r="K480" s="7">
        <v>45702.998611111114</v>
      </c>
      <c r="L480" s="4">
        <v>1.2594000000000001</v>
      </c>
      <c r="M480" s="4">
        <v>1.3601700000000001</v>
      </c>
      <c r="N480" s="4">
        <v>12618.3379</v>
      </c>
      <c r="O480" s="4"/>
      <c r="P480" s="4"/>
      <c r="Q480" s="8"/>
      <c r="R480" s="3">
        <v>45923</v>
      </c>
      <c r="S480" s="4">
        <v>6656.92</v>
      </c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</row>
    <row r="481" spans="1:34" ht="15" thickBot="1">
      <c r="A481" s="3">
        <v>45912</v>
      </c>
      <c r="B481" s="4">
        <v>23698.15</v>
      </c>
      <c r="C481" s="3">
        <v>45704</v>
      </c>
      <c r="D481" s="4">
        <v>1.0488599999999999</v>
      </c>
      <c r="E481" s="4">
        <v>1.1733</v>
      </c>
      <c r="F481" s="4">
        <v>27805.039400000001</v>
      </c>
      <c r="G481" s="1"/>
      <c r="H481" s="8"/>
      <c r="I481" s="3">
        <v>45916</v>
      </c>
      <c r="J481" s="4">
        <v>9195.66</v>
      </c>
      <c r="K481" s="7">
        <v>45703.998611111114</v>
      </c>
      <c r="L481" s="4">
        <v>1.2595000000000001</v>
      </c>
      <c r="M481" s="4">
        <v>1.3652</v>
      </c>
      <c r="N481" s="4">
        <v>12553.91503</v>
      </c>
      <c r="O481" s="4"/>
      <c r="P481" s="4"/>
      <c r="Q481" s="8"/>
      <c r="R481" s="3">
        <v>45924</v>
      </c>
      <c r="S481" s="4">
        <v>6637.97</v>
      </c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</row>
    <row r="482" spans="1:34" ht="15" thickBot="1">
      <c r="A482" s="3">
        <v>45915</v>
      </c>
      <c r="B482" s="4">
        <v>23748.86</v>
      </c>
      <c r="C482" s="3">
        <v>45705</v>
      </c>
      <c r="D482" s="4">
        <v>1.0483899999999999</v>
      </c>
      <c r="E482" s="4">
        <v>1.17631</v>
      </c>
      <c r="F482" s="4">
        <v>27936.021509999999</v>
      </c>
      <c r="G482" s="1"/>
      <c r="H482" s="8"/>
      <c r="I482" s="3">
        <v>45917</v>
      </c>
      <c r="J482" s="4">
        <v>9208.3700000000008</v>
      </c>
      <c r="K482" s="7">
        <v>45704.998611111114</v>
      </c>
      <c r="L482" s="4">
        <v>1.25831</v>
      </c>
      <c r="M482" s="4">
        <v>1.3629</v>
      </c>
      <c r="N482" s="4">
        <v>12550.08747</v>
      </c>
      <c r="O482" s="4"/>
      <c r="P482" s="4"/>
      <c r="Q482" s="8"/>
      <c r="R482" s="3">
        <v>45925</v>
      </c>
      <c r="S482" s="4">
        <v>6604.72</v>
      </c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</row>
    <row r="483" spans="1:34" ht="15" thickBot="1">
      <c r="A483" s="3">
        <v>45916</v>
      </c>
      <c r="B483" s="4">
        <v>23329.24</v>
      </c>
      <c r="C483" s="3">
        <v>45706</v>
      </c>
      <c r="D483" s="4">
        <v>1.0447200000000001</v>
      </c>
      <c r="E483" s="4">
        <v>1.18706</v>
      </c>
      <c r="F483" s="4">
        <v>27693.207630000001</v>
      </c>
      <c r="G483" s="1"/>
      <c r="H483" s="8"/>
      <c r="I483" s="3">
        <v>45918</v>
      </c>
      <c r="J483" s="4">
        <v>9228.11</v>
      </c>
      <c r="K483" s="7">
        <v>45705.998611111114</v>
      </c>
      <c r="L483" s="4">
        <v>1.26196</v>
      </c>
      <c r="M483" s="4">
        <v>1.35551</v>
      </c>
      <c r="N483" s="4">
        <v>12508.795389999999</v>
      </c>
      <c r="O483" s="4"/>
      <c r="P483" s="4"/>
      <c r="Q483" s="8"/>
      <c r="R483" s="3">
        <v>45926</v>
      </c>
      <c r="S483" s="4">
        <v>6643.7</v>
      </c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</row>
    <row r="484" spans="1:34" ht="15" thickBot="1">
      <c r="A484" s="3">
        <v>45917</v>
      </c>
      <c r="B484" s="4">
        <v>23359.18</v>
      </c>
      <c r="C484" s="3">
        <v>45707</v>
      </c>
      <c r="D484" s="4">
        <v>1.04199</v>
      </c>
      <c r="E484" s="4">
        <v>1.18252</v>
      </c>
      <c r="F484" s="4">
        <v>27622.697530000001</v>
      </c>
      <c r="G484" s="1"/>
      <c r="H484" s="8"/>
      <c r="I484" s="3">
        <v>45919</v>
      </c>
      <c r="J484" s="4">
        <v>9216.67</v>
      </c>
      <c r="K484" s="7">
        <v>45706.998611111114</v>
      </c>
      <c r="L484" s="4">
        <v>1.26244</v>
      </c>
      <c r="M484" s="4">
        <v>1.3473999999999999</v>
      </c>
      <c r="N484" s="4">
        <v>12418.541160000001</v>
      </c>
      <c r="O484" s="4"/>
      <c r="P484" s="4"/>
      <c r="Q484" s="8"/>
      <c r="R484" s="3">
        <v>45929</v>
      </c>
      <c r="S484" s="4">
        <v>6661.21</v>
      </c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</row>
    <row r="485" spans="1:34" ht="15" thickBot="1">
      <c r="A485" s="3">
        <v>45918</v>
      </c>
      <c r="B485" s="4">
        <v>23674.53</v>
      </c>
      <c r="C485" s="3">
        <v>45708</v>
      </c>
      <c r="D485" s="4">
        <v>1.0499799999999999</v>
      </c>
      <c r="E485" s="4">
        <v>1.1788799999999999</v>
      </c>
      <c r="F485" s="4">
        <v>27909.429929999998</v>
      </c>
      <c r="G485" s="1"/>
      <c r="H485" s="8"/>
      <c r="I485" s="3">
        <v>45922</v>
      </c>
      <c r="J485" s="4">
        <v>9226.68</v>
      </c>
      <c r="K485" s="7">
        <v>45707.998611111114</v>
      </c>
      <c r="L485" s="4">
        <v>1.2581899999999999</v>
      </c>
      <c r="M485" s="4">
        <v>1.35138</v>
      </c>
      <c r="N485" s="4">
        <v>12468.750819999999</v>
      </c>
      <c r="O485" s="4"/>
      <c r="P485" s="4"/>
      <c r="Q485" s="8"/>
      <c r="R485" s="3">
        <v>45930</v>
      </c>
      <c r="S485" s="4">
        <v>6688.46</v>
      </c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</row>
    <row r="486" spans="1:34" ht="15" thickBot="1">
      <c r="A486" s="3">
        <v>45919</v>
      </c>
      <c r="B486" s="4">
        <v>23639.41</v>
      </c>
      <c r="C486" s="3">
        <v>45709</v>
      </c>
      <c r="D486" s="4">
        <v>1.0463</v>
      </c>
      <c r="E486" s="4">
        <v>1.1745000000000001</v>
      </c>
      <c r="F486" s="4">
        <v>27764.48705</v>
      </c>
      <c r="G486" s="1"/>
      <c r="H486" s="8"/>
      <c r="I486" s="3">
        <v>45923</v>
      </c>
      <c r="J486" s="4">
        <v>9223.32</v>
      </c>
      <c r="K486" s="7">
        <v>45708.998611111114</v>
      </c>
      <c r="L486" s="4">
        <v>1.26694</v>
      </c>
      <c r="M486" s="4">
        <v>1.35222</v>
      </c>
      <c r="N486" s="4">
        <v>12471.957770000001</v>
      </c>
      <c r="O486" s="4"/>
      <c r="P486" s="4"/>
      <c r="Q486" s="8"/>
      <c r="R486" s="3">
        <v>45931</v>
      </c>
      <c r="S486" s="4">
        <v>6711.2</v>
      </c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</row>
    <row r="487" spans="1:34" ht="15" thickBot="1">
      <c r="A487" s="3">
        <v>45922</v>
      </c>
      <c r="B487" s="4">
        <v>23527.05</v>
      </c>
      <c r="C487" s="3">
        <v>45710</v>
      </c>
      <c r="D487" s="4">
        <v>1.0458000000000001</v>
      </c>
      <c r="E487" s="4">
        <v>1.1800299999999999</v>
      </c>
      <c r="F487" s="4">
        <v>27762.624810000001</v>
      </c>
      <c r="G487" s="1"/>
      <c r="H487" s="8"/>
      <c r="I487" s="3">
        <v>45924</v>
      </c>
      <c r="J487" s="4">
        <v>9250.43</v>
      </c>
      <c r="K487" s="7">
        <v>45709.998611111114</v>
      </c>
      <c r="L487" s="4">
        <v>1.2630999999999999</v>
      </c>
      <c r="M487" s="4">
        <v>1.3452</v>
      </c>
      <c r="N487" s="4">
        <v>12443.67844</v>
      </c>
      <c r="O487" s="4"/>
      <c r="P487" s="4"/>
      <c r="Q487" s="8"/>
      <c r="R487" s="3">
        <v>45932</v>
      </c>
      <c r="S487" s="4">
        <v>6715.35</v>
      </c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</row>
    <row r="488" spans="1:34" ht="15" thickBot="1">
      <c r="A488" s="3">
        <v>45923</v>
      </c>
      <c r="B488" s="4">
        <v>23611.33</v>
      </c>
      <c r="C488" s="3">
        <v>45711</v>
      </c>
      <c r="D488" s="4">
        <v>1.0473699999999999</v>
      </c>
      <c r="E488" s="4">
        <v>1.1813499999999999</v>
      </c>
      <c r="F488" s="4">
        <v>27893.244699999999</v>
      </c>
      <c r="G488" s="1"/>
      <c r="H488" s="8"/>
      <c r="I488" s="3">
        <v>45925</v>
      </c>
      <c r="J488" s="4">
        <v>9213.98</v>
      </c>
      <c r="K488" s="7">
        <v>45710.998611111114</v>
      </c>
      <c r="L488" s="4">
        <v>1.2629999999999999</v>
      </c>
      <c r="M488" s="4">
        <v>1.33352</v>
      </c>
      <c r="N488" s="4">
        <v>12287.026610000001</v>
      </c>
      <c r="O488" s="4"/>
      <c r="P488" s="4"/>
      <c r="Q488" s="8"/>
      <c r="R488" s="3">
        <v>45933</v>
      </c>
      <c r="S488" s="4">
        <v>6715.79</v>
      </c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</row>
    <row r="489" spans="1:34" ht="15" thickBot="1">
      <c r="A489" s="3">
        <v>45924</v>
      </c>
      <c r="B489" s="4">
        <v>23666.81</v>
      </c>
      <c r="C489" s="3">
        <v>45712</v>
      </c>
      <c r="D489" s="4">
        <v>1.0460100000000001</v>
      </c>
      <c r="E489" s="4">
        <v>1.1743600000000001</v>
      </c>
      <c r="F489" s="4">
        <v>27793.35499</v>
      </c>
      <c r="G489" s="1"/>
      <c r="H489" s="8"/>
      <c r="I489" s="3">
        <v>45926</v>
      </c>
      <c r="J489" s="4">
        <v>9284.83</v>
      </c>
      <c r="K489" s="7">
        <v>45711.998611111114</v>
      </c>
      <c r="L489" s="4">
        <v>1.2648999999999999</v>
      </c>
      <c r="M489" s="4">
        <v>1.33951</v>
      </c>
      <c r="N489" s="4">
        <v>12437.12263</v>
      </c>
      <c r="O489" s="4"/>
      <c r="P489" s="4"/>
      <c r="Q489" s="8"/>
      <c r="R489" s="3">
        <v>45936</v>
      </c>
      <c r="S489" s="4">
        <v>6740.28</v>
      </c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</row>
    <row r="490" spans="1:34" ht="15" thickBot="1">
      <c r="A490" s="3">
        <v>45925</v>
      </c>
      <c r="B490" s="4">
        <v>23534.83</v>
      </c>
      <c r="C490" s="3">
        <v>45713</v>
      </c>
      <c r="D490" s="4">
        <v>1.0520099999999999</v>
      </c>
      <c r="E490" s="4">
        <v>1.1743600000000001</v>
      </c>
      <c r="F490" s="4">
        <v>27638.362959999999</v>
      </c>
      <c r="G490" s="1"/>
      <c r="H490" s="8"/>
      <c r="I490" s="3">
        <v>45929</v>
      </c>
      <c r="J490" s="4">
        <v>9299.84</v>
      </c>
      <c r="K490" s="7">
        <v>45712.998611111114</v>
      </c>
      <c r="L490" s="4">
        <v>1.2616400000000001</v>
      </c>
      <c r="M490" s="4">
        <v>1.3436999999999999</v>
      </c>
      <c r="N490" s="4">
        <v>12496.195009999999</v>
      </c>
      <c r="O490" s="4"/>
      <c r="P490" s="4"/>
      <c r="Q490" s="8"/>
      <c r="R490" s="3">
        <v>45937</v>
      </c>
      <c r="S490" s="4">
        <v>6714.59</v>
      </c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</row>
    <row r="491" spans="1:34" ht="15" thickBot="1">
      <c r="A491" s="3">
        <v>45926</v>
      </c>
      <c r="B491" s="4">
        <v>23739.47</v>
      </c>
      <c r="C491" s="3">
        <v>45714</v>
      </c>
      <c r="D491" s="4">
        <v>1.0488999999999999</v>
      </c>
      <c r="E491" s="4">
        <v>1.1696899999999999</v>
      </c>
      <c r="F491" s="4">
        <v>27767.820660000001</v>
      </c>
      <c r="G491" s="1"/>
      <c r="H491" s="8"/>
      <c r="I491" s="3">
        <v>45930</v>
      </c>
      <c r="J491" s="4">
        <v>9350.43</v>
      </c>
      <c r="K491" s="7">
        <v>45713.998611111114</v>
      </c>
      <c r="L491" s="4">
        <v>1.2672300000000001</v>
      </c>
      <c r="M491" s="4">
        <v>1.3441000000000001</v>
      </c>
      <c r="N491" s="4">
        <v>12567.91296</v>
      </c>
      <c r="O491" s="4"/>
      <c r="P491" s="4"/>
      <c r="Q491" s="8"/>
      <c r="R491" s="3">
        <v>45938</v>
      </c>
      <c r="S491" s="4">
        <v>6753.72</v>
      </c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</row>
    <row r="492" spans="1:34" ht="15" thickBot="1">
      <c r="A492" s="3">
        <v>45929</v>
      </c>
      <c r="B492" s="4">
        <v>23745.06</v>
      </c>
      <c r="C492" s="3">
        <v>45715</v>
      </c>
      <c r="D492" s="4">
        <v>1.0394000000000001</v>
      </c>
      <c r="E492" s="4">
        <v>1.17309</v>
      </c>
      <c r="F492" s="4">
        <v>27855.09244</v>
      </c>
      <c r="G492" s="1"/>
      <c r="H492" s="8"/>
      <c r="I492" s="3">
        <v>45931</v>
      </c>
      <c r="J492" s="4">
        <v>9446.43</v>
      </c>
      <c r="K492" s="7">
        <v>45714.998611111114</v>
      </c>
      <c r="L492" s="4">
        <v>1.268</v>
      </c>
      <c r="M492" s="4">
        <v>1.3479000000000001</v>
      </c>
      <c r="N492" s="4">
        <v>12732.843000000001</v>
      </c>
      <c r="O492" s="4"/>
      <c r="P492" s="4"/>
      <c r="Q492" s="8"/>
      <c r="R492" s="3">
        <v>45939</v>
      </c>
      <c r="S492" s="4">
        <v>6735.11</v>
      </c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</row>
    <row r="493" spans="1:34" ht="15" thickBot="1">
      <c r="A493" s="3">
        <v>45930</v>
      </c>
      <c r="B493" s="4">
        <v>23880.720000000001</v>
      </c>
      <c r="C493" s="3">
        <v>45716</v>
      </c>
      <c r="D493" s="4">
        <v>1.0376000000000001</v>
      </c>
      <c r="E493" s="4">
        <v>1.1734899999999999</v>
      </c>
      <c r="F493" s="4">
        <v>28023.786110000001</v>
      </c>
      <c r="G493" s="1"/>
      <c r="H493" s="8"/>
      <c r="I493" s="3">
        <v>45932</v>
      </c>
      <c r="J493" s="4">
        <v>9427.73</v>
      </c>
      <c r="K493" s="7">
        <v>45715.998611111114</v>
      </c>
      <c r="L493" s="4">
        <v>1.2597700000000001</v>
      </c>
      <c r="M493" s="4">
        <v>1.3445800000000001</v>
      </c>
      <c r="N493" s="4">
        <v>12676.3372</v>
      </c>
      <c r="O493" s="4"/>
      <c r="P493" s="4"/>
      <c r="Q493" s="8"/>
      <c r="R493" s="3">
        <v>45940</v>
      </c>
      <c r="S493" s="4">
        <v>6552.51</v>
      </c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</row>
    <row r="494" spans="1:34" ht="15" thickBot="1">
      <c r="A494" s="3">
        <v>45931</v>
      </c>
      <c r="B494" s="4">
        <v>24113.62</v>
      </c>
      <c r="C494" s="3">
        <v>45717</v>
      </c>
      <c r="D494" s="4">
        <v>1.0376000000000001</v>
      </c>
      <c r="E494" s="4">
        <v>1.1733</v>
      </c>
      <c r="F494" s="4">
        <v>28292.51035</v>
      </c>
      <c r="G494" s="1"/>
      <c r="H494" s="8"/>
      <c r="I494" s="3">
        <v>45933</v>
      </c>
      <c r="J494" s="4">
        <v>9491.25</v>
      </c>
      <c r="K494" s="7">
        <v>45716.998611111114</v>
      </c>
      <c r="L494" s="4">
        <v>1.2572000000000001</v>
      </c>
      <c r="M494" s="4">
        <v>1.3476999999999999</v>
      </c>
      <c r="N494" s="4">
        <v>12791.35763</v>
      </c>
      <c r="O494" s="4"/>
      <c r="P494" s="4"/>
      <c r="Q494" s="8"/>
      <c r="R494" s="3">
        <v>45943</v>
      </c>
      <c r="S494" s="4">
        <v>6654.72</v>
      </c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</row>
    <row r="495" spans="1:34" ht="15" thickBot="1">
      <c r="A495" s="3">
        <v>45932</v>
      </c>
      <c r="B495" s="4">
        <v>24422.560000000001</v>
      </c>
      <c r="C495" s="3">
        <v>45718</v>
      </c>
      <c r="D495" s="4">
        <v>1.0412699999999999</v>
      </c>
      <c r="E495" s="4">
        <v>1.1725000000000001</v>
      </c>
      <c r="F495" s="4">
        <v>28635.4516</v>
      </c>
      <c r="G495" s="1"/>
      <c r="H495" s="8"/>
      <c r="I495" s="3">
        <v>45936</v>
      </c>
      <c r="J495" s="4">
        <v>9479.14</v>
      </c>
      <c r="K495" s="7">
        <v>45717.998611111114</v>
      </c>
      <c r="L495" s="4">
        <v>1.2572000000000001</v>
      </c>
      <c r="M495" s="4">
        <v>1.34836</v>
      </c>
      <c r="N495" s="4">
        <v>12781.29321</v>
      </c>
      <c r="O495" s="4"/>
      <c r="P495" s="4"/>
      <c r="Q495" s="8"/>
      <c r="R495" s="3">
        <v>45944</v>
      </c>
      <c r="S495" s="4">
        <v>6644.31</v>
      </c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</row>
    <row r="496" spans="1:34" ht="15" thickBot="1">
      <c r="A496" s="3">
        <v>45933</v>
      </c>
      <c r="B496" s="4">
        <v>24378.799999999999</v>
      </c>
      <c r="C496" s="3">
        <v>45719</v>
      </c>
      <c r="D496" s="4">
        <v>1.0483899999999999</v>
      </c>
      <c r="E496" s="4">
        <v>1.1740999999999999</v>
      </c>
      <c r="F496" s="4">
        <v>28623.149079999999</v>
      </c>
      <c r="G496" s="1"/>
      <c r="H496" s="8"/>
      <c r="I496" s="3">
        <v>45937</v>
      </c>
      <c r="J496" s="4">
        <v>9483.58</v>
      </c>
      <c r="K496" s="7">
        <v>45718.998611111114</v>
      </c>
      <c r="L496" s="4">
        <v>1.2602800000000001</v>
      </c>
      <c r="M496" s="4">
        <v>1.34196</v>
      </c>
      <c r="N496" s="4">
        <v>12726.58502</v>
      </c>
      <c r="O496" s="4"/>
      <c r="P496" s="4"/>
      <c r="Q496" s="8"/>
      <c r="R496" s="3">
        <v>45945</v>
      </c>
      <c r="S496" s="4">
        <v>6671.06</v>
      </c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</row>
    <row r="497" spans="1:34" ht="15" thickBot="1">
      <c r="A497" s="3">
        <v>45936</v>
      </c>
      <c r="B497" s="4">
        <v>24378.29</v>
      </c>
      <c r="C497" s="3">
        <v>45720</v>
      </c>
      <c r="D497" s="4">
        <v>1.0624</v>
      </c>
      <c r="E497" s="4">
        <v>1.17096</v>
      </c>
      <c r="F497" s="4">
        <v>28546.00246</v>
      </c>
      <c r="G497" s="1"/>
      <c r="H497" s="8"/>
      <c r="I497" s="3">
        <v>45938</v>
      </c>
      <c r="J497" s="4">
        <v>9548.8700000000008</v>
      </c>
      <c r="K497" s="7">
        <v>45719.998611111114</v>
      </c>
      <c r="L497" s="4">
        <v>1.27</v>
      </c>
      <c r="M497" s="4">
        <v>1.34</v>
      </c>
      <c r="N497" s="4">
        <v>12795.4858</v>
      </c>
      <c r="O497" s="4"/>
      <c r="P497" s="4"/>
      <c r="Q497" s="8"/>
      <c r="R497" s="3">
        <v>45946</v>
      </c>
      <c r="S497" s="4">
        <v>6629.07</v>
      </c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</row>
    <row r="498" spans="1:34" ht="15" thickBot="1">
      <c r="A498" s="3">
        <v>45937</v>
      </c>
      <c r="B498" s="4">
        <v>24385.78</v>
      </c>
      <c r="C498" s="3">
        <v>45721</v>
      </c>
      <c r="D498" s="4">
        <v>1.0793900000000001</v>
      </c>
      <c r="E498" s="4">
        <v>1.1653100000000001</v>
      </c>
      <c r="F498" s="4">
        <v>28416.993289999999</v>
      </c>
      <c r="G498" s="1"/>
      <c r="H498" s="8"/>
      <c r="I498" s="3">
        <v>45939</v>
      </c>
      <c r="J498" s="4">
        <v>9509.4</v>
      </c>
      <c r="K498" s="7">
        <v>45720.998611111114</v>
      </c>
      <c r="L498" s="4">
        <v>1.27921</v>
      </c>
      <c r="M498" s="4">
        <v>1.3303799999999999</v>
      </c>
      <c r="N498" s="4">
        <v>12651.11557</v>
      </c>
      <c r="O498" s="4"/>
      <c r="P498" s="4"/>
      <c r="Q498" s="8"/>
      <c r="R498" s="3">
        <v>45947</v>
      </c>
      <c r="S498" s="4">
        <v>6664.01</v>
      </c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</row>
    <row r="499" spans="1:34" ht="15" thickBot="1">
      <c r="A499" s="3">
        <v>45938</v>
      </c>
      <c r="B499" s="4">
        <v>24597.13</v>
      </c>
      <c r="C499" s="3">
        <v>45722</v>
      </c>
      <c r="D499" s="4">
        <v>1.07863</v>
      </c>
      <c r="E499" s="4">
        <v>1.1629100000000001</v>
      </c>
      <c r="F499" s="4">
        <v>28604.248449999999</v>
      </c>
      <c r="G499" s="1"/>
      <c r="H499" s="8"/>
      <c r="I499" s="3">
        <v>45940</v>
      </c>
      <c r="J499" s="4">
        <v>9427.4699999999993</v>
      </c>
      <c r="K499" s="7">
        <v>45721.998611111114</v>
      </c>
      <c r="L499" s="4">
        <v>1.28905</v>
      </c>
      <c r="M499" s="4">
        <v>1.3349</v>
      </c>
      <c r="N499" s="4">
        <v>12584.7297</v>
      </c>
      <c r="O499" s="4"/>
      <c r="P499" s="4"/>
      <c r="Q499" s="8"/>
      <c r="R499" s="3">
        <v>45950</v>
      </c>
      <c r="S499" s="4">
        <v>6735.13</v>
      </c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</row>
    <row r="500" spans="1:34" ht="15" thickBot="1">
      <c r="A500" s="3">
        <v>45939</v>
      </c>
      <c r="B500" s="4">
        <v>24611.25</v>
      </c>
      <c r="C500" s="3">
        <v>45723</v>
      </c>
      <c r="D500" s="4">
        <v>1.0831999999999999</v>
      </c>
      <c r="E500" s="4">
        <v>1.15659</v>
      </c>
      <c r="F500" s="4">
        <v>28465.125639999998</v>
      </c>
      <c r="G500" s="1"/>
      <c r="H500" s="8"/>
      <c r="I500" s="3">
        <v>45943</v>
      </c>
      <c r="J500" s="4">
        <v>9442.8700000000008</v>
      </c>
      <c r="K500" s="7">
        <v>45722.998611111114</v>
      </c>
      <c r="L500" s="4">
        <v>1.2884100000000001</v>
      </c>
      <c r="M500" s="4">
        <v>1.33317</v>
      </c>
      <c r="N500" s="4">
        <v>12588.950999999999</v>
      </c>
      <c r="O500" s="4"/>
      <c r="P500" s="4"/>
      <c r="Q500" s="8"/>
      <c r="R500" s="3">
        <v>45951</v>
      </c>
      <c r="S500" s="4">
        <v>6735.35</v>
      </c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</row>
    <row r="501" spans="1:34" ht="15" thickBot="1">
      <c r="A501" s="3">
        <v>45940</v>
      </c>
      <c r="B501" s="4">
        <v>24241.46</v>
      </c>
      <c r="C501" s="3">
        <v>45724</v>
      </c>
      <c r="D501" s="4">
        <v>1.0831</v>
      </c>
      <c r="E501" s="4">
        <v>1.1619999999999999</v>
      </c>
      <c r="F501" s="4">
        <v>28168.576519999999</v>
      </c>
      <c r="G501" s="1"/>
      <c r="H501" s="8"/>
      <c r="I501" s="3">
        <v>45944</v>
      </c>
      <c r="J501" s="4">
        <v>9452.77</v>
      </c>
      <c r="K501" s="7">
        <v>45723.998611111114</v>
      </c>
      <c r="L501" s="4">
        <v>1.2908999999999999</v>
      </c>
      <c r="M501" s="4">
        <v>1.33202</v>
      </c>
      <c r="N501" s="4">
        <v>12591.278700000001</v>
      </c>
      <c r="O501" s="4"/>
      <c r="P501" s="4"/>
      <c r="Q501" s="8"/>
      <c r="R501" s="3">
        <v>45952</v>
      </c>
      <c r="S501" s="4">
        <v>6699.4</v>
      </c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</row>
    <row r="502" spans="1:34" ht="15" thickBot="1">
      <c r="A502" s="3">
        <v>45943</v>
      </c>
      <c r="B502" s="4">
        <v>24387.93</v>
      </c>
      <c r="C502" s="3">
        <v>45725</v>
      </c>
      <c r="D502" s="4">
        <v>1.0859799999999999</v>
      </c>
      <c r="E502" s="4">
        <v>1.1565799999999999</v>
      </c>
      <c r="F502" s="4">
        <v>28206.592079999999</v>
      </c>
      <c r="G502" s="1"/>
      <c r="H502" s="8"/>
      <c r="I502" s="3">
        <v>45945</v>
      </c>
      <c r="J502" s="4">
        <v>9424.75</v>
      </c>
      <c r="K502" s="7">
        <v>45724.998611111114</v>
      </c>
      <c r="L502" s="4">
        <v>1.2909999999999999</v>
      </c>
      <c r="M502" s="4">
        <v>1.3403799999999999</v>
      </c>
      <c r="N502" s="4">
        <v>12632.74641</v>
      </c>
      <c r="O502" s="4"/>
      <c r="P502" s="4"/>
      <c r="Q502" s="8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</row>
    <row r="503" spans="1:34" ht="15" thickBot="1">
      <c r="A503" s="3">
        <v>45944</v>
      </c>
      <c r="B503" s="4">
        <v>24236.94</v>
      </c>
      <c r="C503" s="3">
        <v>45726</v>
      </c>
      <c r="D503" s="4">
        <v>1.0838000000000001</v>
      </c>
      <c r="E503" s="4">
        <v>1.16018</v>
      </c>
      <c r="F503" s="4">
        <v>28119.213049999998</v>
      </c>
      <c r="G503" s="1"/>
      <c r="H503" s="8"/>
      <c r="I503" s="3">
        <v>45946</v>
      </c>
      <c r="J503" s="4">
        <v>9436.09</v>
      </c>
      <c r="K503" s="7">
        <v>45725.998611111114</v>
      </c>
      <c r="L503" s="4">
        <v>1.29314</v>
      </c>
      <c r="M503" s="4">
        <v>1.3444700000000001</v>
      </c>
      <c r="N503" s="4">
        <v>12686.539919999999</v>
      </c>
      <c r="O503" s="4"/>
      <c r="P503" s="4"/>
      <c r="Q503" s="8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</row>
    <row r="504" spans="1:34" ht="15" thickBot="1">
      <c r="A504" s="3">
        <v>45945</v>
      </c>
      <c r="B504" s="4">
        <v>24181.37</v>
      </c>
      <c r="C504" s="3">
        <v>45727</v>
      </c>
      <c r="D504" s="4">
        <v>1.09131</v>
      </c>
      <c r="E504" s="4">
        <v>1.1645799999999999</v>
      </c>
      <c r="F504" s="4">
        <v>28161.139869999999</v>
      </c>
      <c r="G504" s="1"/>
      <c r="H504" s="8"/>
      <c r="I504" s="3">
        <v>45947</v>
      </c>
      <c r="J504" s="4">
        <v>9354.57</v>
      </c>
      <c r="K504" s="7">
        <v>45726.998611111114</v>
      </c>
      <c r="L504" s="4">
        <v>1.2874000000000001</v>
      </c>
      <c r="M504" s="4">
        <v>1.3426</v>
      </c>
      <c r="N504" s="4">
        <v>12559.445680000001</v>
      </c>
      <c r="O504" s="4"/>
      <c r="P504" s="4"/>
      <c r="Q504" s="8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</row>
    <row r="505" spans="1:34" ht="15" thickBot="1">
      <c r="A505" s="3">
        <v>45946</v>
      </c>
      <c r="B505" s="4">
        <v>24272.19</v>
      </c>
      <c r="C505" s="3">
        <v>45728</v>
      </c>
      <c r="D505" s="4">
        <v>1.0885100000000001</v>
      </c>
      <c r="E505" s="4">
        <v>1.1698999999999999</v>
      </c>
      <c r="F505" s="4">
        <v>28396.035080000001</v>
      </c>
      <c r="G505" s="1"/>
      <c r="H505" s="8"/>
      <c r="I505" s="3">
        <v>45950</v>
      </c>
      <c r="J505" s="4">
        <v>9403.57</v>
      </c>
      <c r="K505" s="7">
        <v>45727.998611111114</v>
      </c>
      <c r="L505" s="4">
        <v>1.29437</v>
      </c>
      <c r="M505" s="4">
        <v>1.3404100000000001</v>
      </c>
      <c r="N505" s="4">
        <v>12604.63926</v>
      </c>
      <c r="O505" s="4"/>
      <c r="P505" s="4"/>
      <c r="Q505" s="8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</row>
    <row r="506" spans="1:34" ht="15" thickBot="1">
      <c r="A506" s="3">
        <v>45947</v>
      </c>
      <c r="B506" s="4">
        <v>23830.99</v>
      </c>
      <c r="C506" s="3">
        <v>45729</v>
      </c>
      <c r="D506" s="4">
        <v>1.0854200000000001</v>
      </c>
      <c r="E506" s="4">
        <v>1.1658999999999999</v>
      </c>
      <c r="F506" s="4">
        <v>27784.551240000001</v>
      </c>
      <c r="G506" s="1"/>
      <c r="H506" s="8"/>
      <c r="I506" s="3">
        <v>45951</v>
      </c>
      <c r="J506" s="4">
        <v>9426.99</v>
      </c>
      <c r="K506" s="7">
        <v>45728.998611111114</v>
      </c>
      <c r="L506" s="4">
        <v>1.2963</v>
      </c>
      <c r="M506" s="4">
        <v>1.336465</v>
      </c>
      <c r="N506" s="4">
        <v>12598.842189999999</v>
      </c>
      <c r="O506" s="4"/>
      <c r="P506" s="4"/>
      <c r="Q506" s="8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</row>
    <row r="507" spans="1:34" ht="15" thickBot="1">
      <c r="A507" s="3">
        <v>45950</v>
      </c>
      <c r="B507" s="4">
        <v>24258.799999999999</v>
      </c>
      <c r="C507" s="3">
        <v>45730</v>
      </c>
      <c r="D507" s="4">
        <v>1.0920000000000001</v>
      </c>
      <c r="E507" s="4">
        <v>1.1643600000000001</v>
      </c>
      <c r="F507" s="4">
        <v>28245.97637</v>
      </c>
      <c r="G507" s="1"/>
      <c r="H507" s="8"/>
      <c r="I507" s="3">
        <v>45952</v>
      </c>
      <c r="J507" s="4">
        <v>9515</v>
      </c>
      <c r="K507" s="7">
        <v>45729.998611111114</v>
      </c>
      <c r="L507" s="4">
        <v>1.2956099999999999</v>
      </c>
      <c r="M507" s="4">
        <v>1.3351249999999999</v>
      </c>
      <c r="N507" s="4">
        <v>12703.714379999999</v>
      </c>
      <c r="O507" s="4"/>
      <c r="P507" s="4"/>
      <c r="Q507" s="8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</row>
    <row r="508" spans="1:34" ht="15" thickBot="1">
      <c r="A508" s="3">
        <v>45951</v>
      </c>
      <c r="B508" s="4">
        <v>24330.03</v>
      </c>
      <c r="C508" s="3">
        <v>45731</v>
      </c>
      <c r="D508" s="4">
        <v>1.0914999999999999</v>
      </c>
      <c r="E508" s="4">
        <v>1.16005</v>
      </c>
      <c r="F508" s="4">
        <v>28224.051299999999</v>
      </c>
      <c r="G508" s="1"/>
      <c r="H508" s="8"/>
      <c r="I508" s="1"/>
      <c r="J508" s="1"/>
      <c r="K508" s="7">
        <v>45730.998611111114</v>
      </c>
      <c r="L508" s="4">
        <v>1.2942</v>
      </c>
      <c r="M508" s="1"/>
      <c r="N508" s="1"/>
      <c r="O508" s="1"/>
      <c r="P508" s="1"/>
      <c r="Q508" s="8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</row>
    <row r="509" spans="1:34" ht="15" thickBot="1">
      <c r="A509" s="3">
        <v>45952</v>
      </c>
      <c r="B509" s="4">
        <v>24151.13</v>
      </c>
      <c r="C509" s="3">
        <v>45732</v>
      </c>
      <c r="D509" s="4">
        <v>1.08802</v>
      </c>
      <c r="E509" s="4">
        <v>1.1608499999999999</v>
      </c>
      <c r="F509" s="4">
        <v>28035.839260000001</v>
      </c>
      <c r="G509" s="1"/>
      <c r="H509" s="8"/>
      <c r="I509" s="1"/>
      <c r="J509" s="1"/>
      <c r="K509" s="7">
        <v>45731.998611111114</v>
      </c>
      <c r="L509" s="4">
        <v>1.2941</v>
      </c>
      <c r="M509" s="1"/>
      <c r="N509" s="1"/>
      <c r="O509" s="1"/>
      <c r="P509" s="1"/>
      <c r="Q509" s="8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</row>
    <row r="510" spans="1:34" ht="15" thickBot="1">
      <c r="A510" s="1"/>
      <c r="B510" s="1"/>
      <c r="C510" s="3">
        <v>45733</v>
      </c>
      <c r="D510" s="4">
        <v>1.09179</v>
      </c>
      <c r="E510" s="1"/>
      <c r="F510" s="4">
        <v>0</v>
      </c>
      <c r="G510" s="1"/>
      <c r="H510" s="8"/>
      <c r="I510" s="1"/>
      <c r="J510" s="1"/>
      <c r="K510" s="7">
        <v>45732.998611111114</v>
      </c>
      <c r="L510" s="4">
        <v>1.2929200000000001</v>
      </c>
      <c r="M510" s="1"/>
      <c r="N510" s="1"/>
      <c r="O510" s="1"/>
      <c r="P510" s="1"/>
      <c r="Q510" s="8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</row>
    <row r="511" spans="1:34" ht="15" thickBot="1">
      <c r="A511" s="1"/>
      <c r="B511" s="1"/>
      <c r="C511" s="3">
        <v>45734</v>
      </c>
      <c r="D511" s="4">
        <v>1.0936999999999999</v>
      </c>
      <c r="E511" s="1"/>
      <c r="F511" s="4">
        <v>0</v>
      </c>
      <c r="G511" s="1"/>
      <c r="H511" s="8"/>
      <c r="I511" s="1"/>
      <c r="J511" s="1"/>
      <c r="K511" s="7">
        <v>45733.998611111114</v>
      </c>
      <c r="L511" s="4">
        <v>1.2983800000000001</v>
      </c>
      <c r="M511" s="1"/>
      <c r="N511" s="1"/>
      <c r="O511" s="1"/>
      <c r="P511" s="1"/>
      <c r="Q511" s="8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</row>
    <row r="512" spans="1:34" ht="15" thickBot="1">
      <c r="A512" s="1"/>
      <c r="B512" s="1"/>
      <c r="C512" s="3">
        <v>45735</v>
      </c>
      <c r="D512" s="4">
        <v>1.091</v>
      </c>
      <c r="E512" s="1"/>
      <c r="F512" s="4">
        <v>0</v>
      </c>
      <c r="G512" s="1"/>
      <c r="H512" s="8"/>
      <c r="I512" s="1"/>
      <c r="J512" s="1"/>
      <c r="K512" s="7">
        <v>45734.998611111114</v>
      </c>
      <c r="L512" s="4">
        <v>1.29992</v>
      </c>
      <c r="M512" s="1"/>
      <c r="N512" s="1"/>
      <c r="O512" s="1"/>
      <c r="P512" s="1"/>
      <c r="Q512" s="8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</row>
    <row r="513" spans="1:34" ht="15" thickBot="1">
      <c r="A513" s="1"/>
      <c r="B513" s="1"/>
      <c r="C513" s="3">
        <v>45736</v>
      </c>
      <c r="D513" s="4">
        <v>1.08561</v>
      </c>
      <c r="E513" s="1"/>
      <c r="F513" s="4">
        <v>0</v>
      </c>
      <c r="G513" s="1"/>
      <c r="H513" s="8"/>
      <c r="I513" s="1"/>
      <c r="J513" s="1"/>
      <c r="K513" s="7">
        <v>45735.998611111114</v>
      </c>
      <c r="L513" s="4">
        <v>1.3008</v>
      </c>
      <c r="M513" s="1"/>
      <c r="N513" s="1"/>
      <c r="O513" s="1"/>
      <c r="P513" s="1"/>
      <c r="Q513" s="8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</row>
    <row r="514" spans="1:34" ht="15" thickBot="1">
      <c r="A514" s="1"/>
      <c r="B514" s="1"/>
      <c r="C514" s="3">
        <v>45737</v>
      </c>
      <c r="D514" s="4">
        <v>1.0873999999999999</v>
      </c>
      <c r="E514" s="1"/>
      <c r="F514" s="4">
        <v>0</v>
      </c>
      <c r="G514" s="1"/>
      <c r="H514" s="8"/>
      <c r="I514" s="1"/>
      <c r="J514" s="1"/>
      <c r="K514" s="7">
        <v>45736.998611111114</v>
      </c>
      <c r="L514" s="4">
        <v>1.2966500000000001</v>
      </c>
      <c r="M514" s="1"/>
      <c r="N514" s="1"/>
      <c r="O514" s="1"/>
      <c r="P514" s="1"/>
      <c r="Q514" s="8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</row>
    <row r="515" spans="1:34" ht="15" thickBot="1">
      <c r="A515" s="1"/>
      <c r="B515" s="1"/>
      <c r="C515" s="3">
        <v>45738</v>
      </c>
      <c r="D515" s="4">
        <v>1.0872999999999999</v>
      </c>
      <c r="E515" s="1"/>
      <c r="F515" s="4">
        <v>0</v>
      </c>
      <c r="G515" s="1"/>
      <c r="H515" s="8"/>
      <c r="I515" s="1"/>
      <c r="J515" s="1"/>
      <c r="K515" s="7">
        <v>45737.998611111114</v>
      </c>
      <c r="L515" s="4">
        <v>1.2917000000000001</v>
      </c>
      <c r="M515" s="1"/>
      <c r="N515" s="1"/>
      <c r="O515" s="1"/>
      <c r="P515" s="1"/>
      <c r="Q515" s="8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</row>
    <row r="516" spans="1:34" ht="15" thickBot="1">
      <c r="A516" s="1"/>
      <c r="B516" s="1"/>
      <c r="C516" s="3">
        <v>45739</v>
      </c>
      <c r="D516" s="4">
        <v>1.0834699999999999</v>
      </c>
      <c r="E516" s="1"/>
      <c r="F516" s="4">
        <v>0</v>
      </c>
      <c r="G516" s="1"/>
      <c r="H516" s="8"/>
      <c r="I516" s="1"/>
      <c r="J516" s="1"/>
      <c r="K516" s="7">
        <v>45738.998611111114</v>
      </c>
      <c r="L516" s="4">
        <v>1.2916000000000001</v>
      </c>
      <c r="M516" s="1"/>
      <c r="N516" s="1"/>
      <c r="O516" s="1"/>
      <c r="P516" s="1"/>
      <c r="Q516" s="8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</row>
    <row r="517" spans="1:34" ht="15" thickBot="1">
      <c r="A517" s="1"/>
      <c r="B517" s="1"/>
      <c r="C517" s="3">
        <v>45740</v>
      </c>
      <c r="D517" s="4">
        <v>1.0802799999999999</v>
      </c>
      <c r="E517" s="1"/>
      <c r="F517" s="4">
        <v>0</v>
      </c>
      <c r="G517" s="1"/>
      <c r="H517" s="8"/>
      <c r="I517" s="1"/>
      <c r="J517" s="1"/>
      <c r="K517" s="7">
        <v>45739.998611111114</v>
      </c>
      <c r="L517" s="4">
        <v>1.29237</v>
      </c>
      <c r="M517" s="1"/>
      <c r="N517" s="1"/>
      <c r="O517" s="1"/>
      <c r="P517" s="1"/>
      <c r="Q517" s="8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</row>
    <row r="518" spans="1:34" ht="15" thickBot="1">
      <c r="A518" s="1"/>
      <c r="B518" s="1"/>
      <c r="C518" s="3">
        <v>45741</v>
      </c>
      <c r="D518" s="4">
        <v>1.0787</v>
      </c>
      <c r="E518" s="1"/>
      <c r="F518" s="4">
        <v>0</v>
      </c>
      <c r="G518" s="1"/>
      <c r="H518" s="8"/>
      <c r="I518" s="1"/>
      <c r="J518" s="1"/>
      <c r="K518" s="7">
        <v>45740.998611111114</v>
      </c>
      <c r="L518" s="4">
        <v>1.29227</v>
      </c>
      <c r="M518" s="1"/>
      <c r="N518" s="1"/>
      <c r="O518" s="1"/>
      <c r="P518" s="1"/>
      <c r="Q518" s="8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</row>
    <row r="519" spans="1:34" ht="15" thickBot="1">
      <c r="A519" s="1"/>
      <c r="B519" s="1"/>
      <c r="C519" s="3">
        <v>45742</v>
      </c>
      <c r="D519" s="4">
        <v>1.0741000000000001</v>
      </c>
      <c r="E519" s="1"/>
      <c r="F519" s="4">
        <v>0</v>
      </c>
      <c r="G519" s="1"/>
      <c r="H519" s="8"/>
      <c r="I519" s="1"/>
      <c r="J519" s="1"/>
      <c r="K519" s="7">
        <v>45741.998611111114</v>
      </c>
      <c r="L519" s="4">
        <v>1.2944</v>
      </c>
      <c r="M519" s="1"/>
      <c r="N519" s="1"/>
      <c r="O519" s="1"/>
      <c r="P519" s="1"/>
      <c r="Q519" s="8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</row>
    <row r="520" spans="1:34" ht="15" thickBot="1">
      <c r="A520" s="1"/>
      <c r="B520" s="1"/>
      <c r="C520" s="3">
        <v>45743</v>
      </c>
      <c r="D520" s="4">
        <v>1.0800399999999999</v>
      </c>
      <c r="E520" s="1"/>
      <c r="F520" s="4">
        <v>0</v>
      </c>
      <c r="G520" s="1"/>
      <c r="H520" s="8"/>
      <c r="I520" s="1"/>
      <c r="J520" s="1"/>
      <c r="K520" s="7">
        <v>45742.998611111114</v>
      </c>
      <c r="L520" s="4">
        <v>1.2876799999999999</v>
      </c>
      <c r="M520" s="1"/>
      <c r="N520" s="1"/>
      <c r="O520" s="1"/>
      <c r="P520" s="1"/>
      <c r="Q520" s="8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</row>
    <row r="521" spans="1:34" ht="15" thickBot="1">
      <c r="A521" s="1"/>
      <c r="B521" s="1"/>
      <c r="C521" s="3">
        <v>45744</v>
      </c>
      <c r="D521" s="4">
        <v>1.0884</v>
      </c>
      <c r="E521" s="1"/>
      <c r="F521" s="4">
        <v>0</v>
      </c>
      <c r="G521" s="1"/>
      <c r="H521" s="8"/>
      <c r="I521" s="1"/>
      <c r="J521" s="1"/>
      <c r="K521" s="7">
        <v>45743.998611111114</v>
      </c>
      <c r="L521" s="4">
        <v>1.2950600000000001</v>
      </c>
      <c r="M521" s="1"/>
      <c r="N521" s="1"/>
      <c r="O521" s="1"/>
      <c r="P521" s="1"/>
      <c r="Q521" s="8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</row>
    <row r="522" spans="1:34" ht="15" thickBot="1">
      <c r="A522" s="1"/>
      <c r="B522" s="1"/>
      <c r="C522" s="3">
        <v>45745</v>
      </c>
      <c r="D522" s="4">
        <v>1.0883</v>
      </c>
      <c r="E522" s="1"/>
      <c r="F522" s="4">
        <v>0</v>
      </c>
      <c r="G522" s="1"/>
      <c r="H522" s="8"/>
      <c r="I522" s="1"/>
      <c r="J522" s="1"/>
      <c r="K522" s="7">
        <v>45744.998611111114</v>
      </c>
      <c r="L522" s="4">
        <v>1.2944</v>
      </c>
      <c r="M522" s="1"/>
      <c r="N522" s="1"/>
      <c r="O522" s="1"/>
      <c r="P522" s="1"/>
      <c r="Q522" s="8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</row>
    <row r="523" spans="1:34" ht="15" thickBot="1">
      <c r="A523" s="1"/>
      <c r="B523" s="1"/>
      <c r="C523" s="3">
        <v>45746</v>
      </c>
      <c r="D523" s="4">
        <v>1.08233</v>
      </c>
      <c r="E523" s="1"/>
      <c r="F523" s="4">
        <v>0</v>
      </c>
      <c r="G523" s="1"/>
      <c r="H523" s="8"/>
      <c r="I523" s="1"/>
      <c r="J523" s="1"/>
      <c r="K523" s="7">
        <v>45745.998611111114</v>
      </c>
      <c r="L523" s="4">
        <v>1.2944</v>
      </c>
      <c r="M523" s="1"/>
      <c r="N523" s="1"/>
      <c r="O523" s="1"/>
      <c r="P523" s="1"/>
      <c r="Q523" s="8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</row>
    <row r="524" spans="1:34" ht="15" thickBot="1">
      <c r="A524" s="1"/>
      <c r="B524" s="1"/>
      <c r="C524" s="3">
        <v>45747</v>
      </c>
      <c r="D524" s="4">
        <v>1.0818000000000001</v>
      </c>
      <c r="E524" s="1"/>
      <c r="F524" s="4">
        <v>0</v>
      </c>
      <c r="G524" s="1"/>
      <c r="H524" s="8"/>
      <c r="I524" s="1"/>
      <c r="J524" s="1"/>
      <c r="K524" s="7">
        <v>45746.998611111114</v>
      </c>
      <c r="L524" s="4">
        <v>1.2937099999999999</v>
      </c>
      <c r="M524" s="1"/>
      <c r="N524" s="1"/>
      <c r="O524" s="1"/>
      <c r="P524" s="1"/>
      <c r="Q524" s="8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</row>
    <row r="525" spans="1:34" ht="15" thickBot="1">
      <c r="A525" s="1"/>
      <c r="B525" s="1"/>
      <c r="C525" s="3">
        <v>45748</v>
      </c>
      <c r="D525" s="4">
        <v>1.0794699999999999</v>
      </c>
      <c r="E525" s="1"/>
      <c r="F525" s="4">
        <v>0</v>
      </c>
      <c r="G525" s="1"/>
      <c r="H525" s="8"/>
      <c r="I525" s="1"/>
      <c r="J525" s="1"/>
      <c r="K525" s="7">
        <v>45747.998611111114</v>
      </c>
      <c r="L525" s="4">
        <v>1.2919700000000001</v>
      </c>
      <c r="M525" s="1"/>
      <c r="N525" s="1"/>
      <c r="O525" s="1"/>
      <c r="P525" s="1"/>
      <c r="Q525" s="8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</row>
    <row r="526" spans="1:34" ht="15" thickBot="1">
      <c r="A526" s="1"/>
      <c r="B526" s="1"/>
      <c r="C526" s="3">
        <v>45749</v>
      </c>
      <c r="D526" s="4">
        <v>1.0905</v>
      </c>
      <c r="E526" s="1"/>
      <c r="F526" s="4">
        <v>0</v>
      </c>
      <c r="G526" s="1"/>
      <c r="H526" s="8"/>
      <c r="I526" s="1"/>
      <c r="J526" s="1"/>
      <c r="K526" s="7">
        <v>45748.998611111114</v>
      </c>
      <c r="L526" s="4">
        <v>1.2922100000000001</v>
      </c>
      <c r="M526" s="1"/>
      <c r="N526" s="1"/>
      <c r="O526" s="1"/>
      <c r="P526" s="1"/>
      <c r="Q526" s="8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</row>
    <row r="527" spans="1:34" ht="15" thickBot="1">
      <c r="A527" s="1"/>
      <c r="B527" s="1"/>
      <c r="C527" s="3">
        <v>45750</v>
      </c>
      <c r="D527" s="4">
        <v>1.1043000000000001</v>
      </c>
      <c r="E527" s="1"/>
      <c r="F527" s="4">
        <v>0</v>
      </c>
      <c r="G527" s="1"/>
      <c r="H527" s="8"/>
      <c r="I527" s="1"/>
      <c r="J527" s="1"/>
      <c r="K527" s="7">
        <v>45749.998611111114</v>
      </c>
      <c r="L527" s="4">
        <v>1.3044800000000001</v>
      </c>
      <c r="M527" s="1"/>
      <c r="N527" s="1"/>
      <c r="O527" s="1"/>
      <c r="P527" s="1"/>
      <c r="Q527" s="8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</row>
    <row r="528" spans="1:34" ht="15" thickBot="1">
      <c r="A528" s="1"/>
      <c r="B528" s="1"/>
      <c r="C528" s="3">
        <v>45751</v>
      </c>
      <c r="D528" s="4">
        <v>1.0958000000000001</v>
      </c>
      <c r="E528" s="1"/>
      <c r="F528" s="4">
        <v>0</v>
      </c>
      <c r="G528" s="1"/>
      <c r="H528" s="8"/>
      <c r="I528" s="1"/>
      <c r="J528" s="1"/>
      <c r="K528" s="7">
        <v>45750.998611111114</v>
      </c>
      <c r="L528" s="4">
        <v>1.3087299999999999</v>
      </c>
      <c r="M528" s="1"/>
      <c r="N528" s="1"/>
      <c r="O528" s="1"/>
      <c r="P528" s="1"/>
      <c r="Q528" s="8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</row>
    <row r="529" spans="1:34" ht="15" thickBot="1">
      <c r="A529" s="1"/>
      <c r="B529" s="1"/>
      <c r="C529" s="3">
        <v>45752</v>
      </c>
      <c r="D529" s="4">
        <v>1.0952999999999999</v>
      </c>
      <c r="E529" s="1"/>
      <c r="F529" s="4">
        <v>0</v>
      </c>
      <c r="G529" s="1"/>
      <c r="H529" s="8"/>
      <c r="I529" s="1"/>
      <c r="J529" s="1"/>
      <c r="K529" s="7">
        <v>45751.998611111114</v>
      </c>
      <c r="L529" s="4">
        <v>1.2883</v>
      </c>
      <c r="M529" s="1"/>
      <c r="N529" s="1"/>
      <c r="O529" s="1"/>
      <c r="P529" s="1"/>
      <c r="Q529" s="8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</row>
    <row r="530" spans="1:34" ht="15" thickBot="1">
      <c r="A530" s="1"/>
      <c r="B530" s="1"/>
      <c r="C530" s="3">
        <v>45753</v>
      </c>
      <c r="D530" s="4">
        <v>1.09826</v>
      </c>
      <c r="E530" s="1"/>
      <c r="F530" s="4">
        <v>0</v>
      </c>
      <c r="G530" s="1"/>
      <c r="H530" s="8"/>
      <c r="I530" s="1"/>
      <c r="J530" s="1"/>
      <c r="K530" s="7">
        <v>45752.998611111114</v>
      </c>
      <c r="L530" s="4">
        <v>1.2884</v>
      </c>
      <c r="M530" s="1"/>
      <c r="N530" s="1"/>
      <c r="O530" s="1"/>
      <c r="P530" s="1"/>
      <c r="Q530" s="8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</row>
    <row r="531" spans="1:34" ht="15" thickBot="1">
      <c r="A531" s="1"/>
      <c r="B531" s="1"/>
      <c r="C531" s="3">
        <v>45754</v>
      </c>
      <c r="D531" s="4">
        <v>1.0914200000000001</v>
      </c>
      <c r="E531" s="1"/>
      <c r="F531" s="4">
        <v>0</v>
      </c>
      <c r="G531" s="1"/>
      <c r="H531" s="8"/>
      <c r="I531" s="1"/>
      <c r="J531" s="1"/>
      <c r="K531" s="7">
        <v>45753.998611111114</v>
      </c>
      <c r="L531" s="4">
        <v>1.2908500000000001</v>
      </c>
      <c r="M531" s="1"/>
      <c r="N531" s="1"/>
      <c r="O531" s="1"/>
      <c r="P531" s="1"/>
      <c r="Q531" s="8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</row>
    <row r="532" spans="1:34" ht="15" thickBot="1">
      <c r="A532" s="1"/>
      <c r="B532" s="1"/>
      <c r="C532" s="3">
        <v>45755</v>
      </c>
      <c r="D532" s="4">
        <v>1.09796</v>
      </c>
      <c r="E532" s="1"/>
      <c r="F532" s="4">
        <v>0</v>
      </c>
      <c r="G532" s="1"/>
      <c r="H532" s="8"/>
      <c r="I532" s="1"/>
      <c r="J532" s="1"/>
      <c r="K532" s="7">
        <v>45754.998611111114</v>
      </c>
      <c r="L532" s="4">
        <v>1.2733000000000001</v>
      </c>
      <c r="M532" s="1"/>
      <c r="N532" s="1"/>
      <c r="O532" s="1"/>
      <c r="P532" s="1"/>
      <c r="Q532" s="8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</row>
    <row r="533" spans="1:34" ht="15" thickBot="1">
      <c r="A533" s="1"/>
      <c r="B533" s="1"/>
      <c r="C533" s="3">
        <v>45756</v>
      </c>
      <c r="D533" s="4">
        <v>1.0950299999999999</v>
      </c>
      <c r="E533" s="1"/>
      <c r="F533" s="4">
        <v>0</v>
      </c>
      <c r="G533" s="1"/>
      <c r="H533" s="8"/>
      <c r="I533" s="1"/>
      <c r="J533" s="1"/>
      <c r="K533" s="7">
        <v>45755.998611111114</v>
      </c>
      <c r="L533" s="4">
        <v>1.2787500000000001</v>
      </c>
      <c r="M533" s="1"/>
      <c r="N533" s="1"/>
      <c r="O533" s="1"/>
      <c r="P533" s="1"/>
      <c r="Q533" s="8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</row>
    <row r="534" spans="1:34" ht="15" thickBot="1">
      <c r="A534" s="1"/>
      <c r="B534" s="1"/>
      <c r="C534" s="3">
        <v>45757</v>
      </c>
      <c r="D534" s="4">
        <v>1.12571</v>
      </c>
      <c r="E534" s="1"/>
      <c r="F534" s="4">
        <v>0</v>
      </c>
      <c r="G534" s="1"/>
      <c r="H534" s="8"/>
      <c r="I534" s="1"/>
      <c r="J534" s="1"/>
      <c r="K534" s="7">
        <v>45756.998611111114</v>
      </c>
      <c r="L534" s="4">
        <v>1.28244</v>
      </c>
      <c r="M534" s="1"/>
      <c r="N534" s="1"/>
      <c r="O534" s="1"/>
      <c r="P534" s="1"/>
      <c r="Q534" s="8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</row>
    <row r="535" spans="1:34" ht="15" thickBot="1">
      <c r="A535" s="1"/>
      <c r="B535" s="1"/>
      <c r="C535" s="3">
        <v>45758</v>
      </c>
      <c r="D535" s="4">
        <v>1.1357999999999999</v>
      </c>
      <c r="E535" s="1"/>
      <c r="F535" s="4">
        <v>0</v>
      </c>
      <c r="G535" s="1"/>
      <c r="H535" s="8"/>
      <c r="I535" s="1"/>
      <c r="J535" s="1"/>
      <c r="K535" s="7">
        <v>45757.998611111114</v>
      </c>
      <c r="L535" s="4">
        <v>1.2990200000000001</v>
      </c>
      <c r="M535" s="1"/>
      <c r="N535" s="1"/>
      <c r="O535" s="1"/>
      <c r="P535" s="1"/>
      <c r="Q535" s="8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</row>
    <row r="536" spans="1:34" ht="15" thickBot="1">
      <c r="A536" s="1"/>
      <c r="B536" s="1"/>
      <c r="C536" s="3">
        <v>45759</v>
      </c>
      <c r="D536" s="4">
        <v>1.1356999999999999</v>
      </c>
      <c r="E536" s="1"/>
      <c r="F536" s="4">
        <v>0</v>
      </c>
      <c r="G536" s="1"/>
      <c r="H536" s="8"/>
      <c r="I536" s="1"/>
      <c r="J536" s="1"/>
      <c r="K536" s="7">
        <v>45758.998611111114</v>
      </c>
      <c r="L536" s="4">
        <v>1.3081</v>
      </c>
      <c r="M536" s="1"/>
      <c r="N536" s="1"/>
      <c r="O536" s="1"/>
      <c r="P536" s="1"/>
      <c r="Q536" s="8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</row>
    <row r="537" spans="1:34" ht="15" thickBot="1">
      <c r="A537" s="1"/>
      <c r="B537" s="1"/>
      <c r="C537" s="3">
        <v>45760</v>
      </c>
      <c r="D537" s="4">
        <v>1.1341600000000001</v>
      </c>
      <c r="E537" s="1"/>
      <c r="F537" s="4">
        <v>0</v>
      </c>
      <c r="G537" s="1"/>
      <c r="H537" s="8"/>
      <c r="I537" s="1"/>
      <c r="J537" s="1"/>
      <c r="K537" s="7">
        <v>45759.998611111114</v>
      </c>
      <c r="L537" s="4">
        <v>1.3082</v>
      </c>
      <c r="M537" s="1"/>
      <c r="N537" s="1"/>
      <c r="O537" s="1"/>
      <c r="P537" s="1"/>
      <c r="Q537" s="8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</row>
    <row r="538" spans="1:34" ht="15" thickBot="1">
      <c r="A538" s="1"/>
      <c r="B538" s="1"/>
      <c r="C538" s="3">
        <v>45761</v>
      </c>
      <c r="D538" s="4">
        <v>1.13388</v>
      </c>
      <c r="E538" s="1"/>
      <c r="F538" s="4">
        <v>0</v>
      </c>
      <c r="G538" s="1"/>
      <c r="H538" s="8"/>
      <c r="I538" s="1"/>
      <c r="J538" s="1"/>
      <c r="K538" s="7">
        <v>45760.998611111114</v>
      </c>
      <c r="L538" s="4">
        <v>1.30833</v>
      </c>
      <c r="M538" s="1"/>
      <c r="N538" s="1"/>
      <c r="O538" s="1"/>
      <c r="P538" s="1"/>
      <c r="Q538" s="8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</row>
    <row r="539" spans="1:34" ht="15" thickBot="1">
      <c r="A539" s="1"/>
      <c r="B539" s="1"/>
      <c r="C539" s="3">
        <v>45762</v>
      </c>
      <c r="D539" s="4">
        <v>1.1291899999999999</v>
      </c>
      <c r="E539" s="1"/>
      <c r="F539" s="4">
        <v>0</v>
      </c>
      <c r="G539" s="1"/>
      <c r="H539" s="8"/>
      <c r="I539" s="1"/>
      <c r="J539" s="1"/>
      <c r="K539" s="7">
        <v>45761.998611111114</v>
      </c>
      <c r="L539" s="4">
        <v>1.31728</v>
      </c>
      <c r="M539" s="1"/>
      <c r="N539" s="1"/>
      <c r="O539" s="1"/>
      <c r="P539" s="1"/>
      <c r="Q539" s="8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</row>
    <row r="540" spans="1:34" ht="15" thickBot="1">
      <c r="A540" s="1"/>
      <c r="B540" s="1"/>
      <c r="C540" s="3">
        <v>45763</v>
      </c>
      <c r="D540" s="4">
        <v>1.1395500000000001</v>
      </c>
      <c r="E540" s="1"/>
      <c r="F540" s="4">
        <v>0</v>
      </c>
      <c r="G540" s="1"/>
      <c r="H540" s="8"/>
      <c r="I540" s="1"/>
      <c r="J540" s="1"/>
      <c r="K540" s="7">
        <v>45762.998611111114</v>
      </c>
      <c r="L540" s="4">
        <v>1.3229200000000001</v>
      </c>
      <c r="M540" s="1"/>
      <c r="N540" s="1"/>
      <c r="O540" s="1"/>
      <c r="P540" s="1"/>
      <c r="Q540" s="8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</row>
    <row r="541" spans="1:34" ht="15" thickBot="1">
      <c r="A541" s="1"/>
      <c r="B541" s="1"/>
      <c r="C541" s="3">
        <v>45764</v>
      </c>
      <c r="D541" s="4">
        <v>1.1371899999999999</v>
      </c>
      <c r="E541" s="1"/>
      <c r="F541" s="4">
        <v>0</v>
      </c>
      <c r="G541" s="1"/>
      <c r="H541" s="8"/>
      <c r="I541" s="1"/>
      <c r="J541" s="1"/>
      <c r="K541" s="7">
        <v>45763.998611111114</v>
      </c>
      <c r="L541" s="4">
        <v>1.3231999999999999</v>
      </c>
      <c r="M541" s="1"/>
      <c r="N541" s="1"/>
      <c r="O541" s="1"/>
      <c r="P541" s="1"/>
      <c r="Q541" s="8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</row>
    <row r="542" spans="1:34" ht="15" thickBot="1">
      <c r="A542" s="1"/>
      <c r="B542" s="1"/>
      <c r="C542" s="3">
        <v>45768</v>
      </c>
      <c r="D542" s="4">
        <v>1.151</v>
      </c>
      <c r="E542" s="1"/>
      <c r="F542" s="4">
        <v>0</v>
      </c>
      <c r="G542" s="1"/>
      <c r="H542" s="8"/>
      <c r="I542" s="1"/>
      <c r="J542" s="1"/>
      <c r="K542" s="7">
        <v>45764.998611111114</v>
      </c>
      <c r="L542" s="4">
        <v>1.3264800000000001</v>
      </c>
      <c r="M542" s="1"/>
      <c r="N542" s="1"/>
      <c r="O542" s="1"/>
      <c r="P542" s="1"/>
      <c r="Q542" s="8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</row>
    <row r="543" spans="1:34" ht="15" thickBot="1">
      <c r="A543" s="1"/>
      <c r="B543" s="1"/>
      <c r="C543" s="3">
        <v>45769</v>
      </c>
      <c r="D543" s="4">
        <v>1.1350499999999999</v>
      </c>
      <c r="E543" s="1"/>
      <c r="F543" s="4">
        <v>0</v>
      </c>
      <c r="G543" s="1"/>
      <c r="H543" s="8"/>
      <c r="I543" s="1"/>
      <c r="J543" s="1"/>
      <c r="K543" s="7">
        <v>45768.998611111114</v>
      </c>
      <c r="L543" s="4">
        <v>1.33769</v>
      </c>
      <c r="M543" s="1"/>
      <c r="N543" s="1"/>
      <c r="O543" s="1"/>
      <c r="P543" s="1"/>
      <c r="Q543" s="8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</row>
    <row r="544" spans="1:34" ht="15" thickBot="1">
      <c r="A544" s="1"/>
      <c r="B544" s="1"/>
      <c r="C544" s="3">
        <v>45770</v>
      </c>
      <c r="D544" s="4">
        <v>1.13262</v>
      </c>
      <c r="E544" s="1"/>
      <c r="F544" s="4">
        <v>0</v>
      </c>
      <c r="G544" s="1"/>
      <c r="H544" s="8"/>
      <c r="I544" s="1"/>
      <c r="J544" s="1"/>
      <c r="K544" s="7">
        <v>45769.998611111114</v>
      </c>
      <c r="L544" s="4">
        <v>1.3271900000000001</v>
      </c>
      <c r="M544" s="1"/>
      <c r="N544" s="1"/>
      <c r="O544" s="1"/>
      <c r="P544" s="1"/>
      <c r="Q544" s="8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</row>
    <row r="545" spans="1:34" ht="15" thickBot="1">
      <c r="A545" s="1"/>
      <c r="B545" s="1"/>
      <c r="C545" s="3">
        <v>45771</v>
      </c>
      <c r="D545" s="4">
        <v>1.13706</v>
      </c>
      <c r="E545" s="1"/>
      <c r="F545" s="4">
        <v>0</v>
      </c>
      <c r="G545" s="1"/>
      <c r="H545" s="8"/>
      <c r="I545" s="1"/>
      <c r="J545" s="1"/>
      <c r="K545" s="7">
        <v>45770.998611111114</v>
      </c>
      <c r="L545" s="4">
        <v>1.32636</v>
      </c>
      <c r="M545" s="1"/>
      <c r="N545" s="1"/>
      <c r="O545" s="1"/>
      <c r="P545" s="1"/>
      <c r="Q545" s="8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</row>
    <row r="546" spans="1:34" ht="15" thickBot="1">
      <c r="A546" s="1"/>
      <c r="B546" s="1"/>
      <c r="C546" s="3">
        <v>45772</v>
      </c>
      <c r="D546" s="4">
        <v>1.1405000000000001</v>
      </c>
      <c r="E546" s="1"/>
      <c r="F546" s="4">
        <v>0</v>
      </c>
      <c r="G546" s="1"/>
      <c r="H546" s="8"/>
      <c r="I546" s="1"/>
      <c r="J546" s="1"/>
      <c r="K546" s="7">
        <v>45771.998611111114</v>
      </c>
      <c r="L546" s="4">
        <v>1.3325</v>
      </c>
      <c r="M546" s="1"/>
      <c r="N546" s="1"/>
      <c r="O546" s="1"/>
      <c r="P546" s="1"/>
      <c r="Q546" s="8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</row>
    <row r="547" spans="1:34" ht="15" thickBot="1">
      <c r="A547" s="1"/>
      <c r="B547" s="1"/>
      <c r="C547" s="3">
        <v>45773</v>
      </c>
      <c r="D547" s="4">
        <v>1.1408</v>
      </c>
      <c r="E547" s="1"/>
      <c r="F547" s="4">
        <v>0</v>
      </c>
      <c r="G547" s="1"/>
      <c r="H547" s="8"/>
      <c r="I547" s="1"/>
      <c r="J547" s="1"/>
      <c r="K547" s="7">
        <v>45772.998611111114</v>
      </c>
      <c r="L547" s="4">
        <v>1.3311999999999999</v>
      </c>
      <c r="M547" s="1"/>
      <c r="N547" s="1"/>
      <c r="O547" s="1"/>
      <c r="P547" s="1"/>
      <c r="Q547" s="8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</row>
    <row r="548" spans="1:34" ht="15" thickBot="1">
      <c r="A548" s="1"/>
      <c r="B548" s="1"/>
      <c r="C548" s="3">
        <v>45774</v>
      </c>
      <c r="D548" s="4">
        <v>1.1342300000000001</v>
      </c>
      <c r="E548" s="1"/>
      <c r="F548" s="4">
        <v>0</v>
      </c>
      <c r="G548" s="1"/>
      <c r="H548" s="8"/>
      <c r="I548" s="1"/>
      <c r="J548" s="1"/>
      <c r="K548" s="7">
        <v>45773.998611111114</v>
      </c>
      <c r="L548" s="4">
        <v>1.3311999999999999</v>
      </c>
      <c r="M548" s="1"/>
      <c r="N548" s="1"/>
      <c r="O548" s="1"/>
      <c r="P548" s="1"/>
      <c r="Q548" s="8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</row>
    <row r="549" spans="1:34" ht="15" thickBot="1">
      <c r="A549" s="1"/>
      <c r="B549" s="1"/>
      <c r="C549" s="3">
        <v>45775</v>
      </c>
      <c r="D549" s="4">
        <v>1.1407700000000001</v>
      </c>
      <c r="E549" s="1"/>
      <c r="F549" s="4">
        <v>0</v>
      </c>
      <c r="G549" s="1"/>
      <c r="H549" s="8"/>
      <c r="I549" s="1"/>
      <c r="J549" s="1"/>
      <c r="K549" s="7">
        <v>45774.998611111114</v>
      </c>
      <c r="L549" s="4">
        <v>1.3289200000000001</v>
      </c>
      <c r="M549" s="1"/>
      <c r="N549" s="1"/>
      <c r="O549" s="1"/>
      <c r="P549" s="1"/>
      <c r="Q549" s="8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</row>
    <row r="550" spans="1:34" ht="15" thickBot="1">
      <c r="A550" s="1"/>
      <c r="B550" s="1"/>
      <c r="C550" s="3">
        <v>45776</v>
      </c>
      <c r="D550" s="4">
        <v>1.1388100000000001</v>
      </c>
      <c r="E550" s="1"/>
      <c r="F550" s="4">
        <v>0</v>
      </c>
      <c r="G550" s="1"/>
      <c r="H550" s="8"/>
      <c r="I550" s="1"/>
      <c r="J550" s="1"/>
      <c r="K550" s="7">
        <v>45775.998611111114</v>
      </c>
      <c r="L550" s="4">
        <v>1.3434600000000001</v>
      </c>
      <c r="M550" s="1"/>
      <c r="N550" s="1"/>
      <c r="O550" s="1"/>
      <c r="P550" s="1"/>
      <c r="Q550" s="8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</row>
    <row r="551" spans="1:34" ht="15" thickBot="1">
      <c r="A551" s="1"/>
      <c r="B551" s="1"/>
      <c r="C551" s="3">
        <v>45777</v>
      </c>
      <c r="D551" s="4">
        <v>1.1324000000000001</v>
      </c>
      <c r="E551" s="1"/>
      <c r="F551" s="4">
        <v>0</v>
      </c>
      <c r="G551" s="1"/>
      <c r="H551" s="8"/>
      <c r="I551" s="1"/>
      <c r="J551" s="1"/>
      <c r="K551" s="7">
        <v>45776.998611111114</v>
      </c>
      <c r="L551" s="4">
        <v>1.3409599999999999</v>
      </c>
      <c r="M551" s="1"/>
      <c r="N551" s="1"/>
      <c r="O551" s="1"/>
      <c r="P551" s="1"/>
      <c r="Q551" s="8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</row>
    <row r="552" spans="1:34" ht="15" thickBot="1">
      <c r="A552" s="1"/>
      <c r="B552" s="1"/>
      <c r="C552" s="3">
        <v>45778</v>
      </c>
      <c r="D552" s="4">
        <v>1.12957</v>
      </c>
      <c r="E552" s="1"/>
      <c r="F552" s="4">
        <v>0</v>
      </c>
      <c r="G552" s="1"/>
      <c r="H552" s="8"/>
      <c r="I552" s="1"/>
      <c r="J552" s="1"/>
      <c r="K552" s="7">
        <v>45777.998611111114</v>
      </c>
      <c r="L552" s="4">
        <v>1.3322400000000001</v>
      </c>
      <c r="M552" s="1"/>
      <c r="N552" s="1"/>
      <c r="O552" s="1"/>
      <c r="P552" s="1"/>
      <c r="Q552" s="8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</row>
    <row r="553" spans="1:34" ht="15" thickBot="1">
      <c r="A553" s="1"/>
      <c r="B553" s="1"/>
      <c r="C553" s="3">
        <v>45779</v>
      </c>
      <c r="D553" s="4">
        <v>1.1303000000000001</v>
      </c>
      <c r="E553" s="1"/>
      <c r="F553" s="4">
        <v>0</v>
      </c>
      <c r="G553" s="1"/>
      <c r="H553" s="8"/>
      <c r="I553" s="1"/>
      <c r="J553" s="1"/>
      <c r="K553" s="7">
        <v>45778.998611111114</v>
      </c>
      <c r="L553" s="4">
        <v>1.3284</v>
      </c>
      <c r="M553" s="1"/>
      <c r="N553" s="1"/>
      <c r="O553" s="1"/>
      <c r="P553" s="1"/>
      <c r="Q553" s="8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</row>
    <row r="554" spans="1:34" ht="15" thickBot="1">
      <c r="A554" s="1"/>
      <c r="B554" s="1"/>
      <c r="C554" s="3">
        <v>45780</v>
      </c>
      <c r="D554" s="4">
        <v>1.1301000000000001</v>
      </c>
      <c r="E554" s="1"/>
      <c r="F554" s="4">
        <v>0</v>
      </c>
      <c r="G554" s="1"/>
      <c r="H554" s="8"/>
      <c r="I554" s="1"/>
      <c r="J554" s="1"/>
      <c r="K554" s="7">
        <v>45779.998611111114</v>
      </c>
      <c r="L554" s="4">
        <v>1.3272999999999999</v>
      </c>
      <c r="M554" s="1"/>
      <c r="N554" s="1"/>
      <c r="O554" s="1"/>
      <c r="P554" s="1"/>
      <c r="Q554" s="8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</row>
    <row r="555" spans="1:34" ht="15" thickBot="1">
      <c r="A555" s="1"/>
      <c r="B555" s="1"/>
      <c r="C555" s="3">
        <v>45781</v>
      </c>
      <c r="D555" s="4">
        <v>1.13219</v>
      </c>
      <c r="E555" s="1"/>
      <c r="F555" s="4">
        <v>0</v>
      </c>
      <c r="G555" s="1"/>
      <c r="H555" s="8"/>
      <c r="I555" s="1"/>
      <c r="J555" s="1"/>
      <c r="K555" s="7">
        <v>45780.998611111114</v>
      </c>
      <c r="L555" s="4">
        <v>1.3273999999999999</v>
      </c>
      <c r="M555" s="1"/>
      <c r="N555" s="1"/>
      <c r="O555" s="1"/>
      <c r="P555" s="1"/>
      <c r="Q555" s="8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</row>
    <row r="556" spans="1:34" ht="15" thickBot="1">
      <c r="A556" s="1"/>
      <c r="B556" s="1"/>
      <c r="C556" s="3">
        <v>45782</v>
      </c>
      <c r="D556" s="4">
        <v>1.1312</v>
      </c>
      <c r="E556" s="1"/>
      <c r="F556" s="4">
        <v>0</v>
      </c>
      <c r="G556" s="1"/>
      <c r="H556" s="8"/>
      <c r="I556" s="1"/>
      <c r="J556" s="1"/>
      <c r="K556" s="7">
        <v>45781.998611111114</v>
      </c>
      <c r="L556" s="4">
        <v>1.3270599999999999</v>
      </c>
      <c r="M556" s="1"/>
      <c r="N556" s="1"/>
      <c r="O556" s="1"/>
      <c r="P556" s="1"/>
      <c r="Q556" s="8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</row>
    <row r="557" spans="1:34" ht="15" thickBot="1">
      <c r="A557" s="1"/>
      <c r="B557" s="1"/>
      <c r="C557" s="3">
        <v>45783</v>
      </c>
      <c r="D557" s="4">
        <v>1.1341300000000001</v>
      </c>
      <c r="E557" s="1"/>
      <c r="F557" s="4">
        <v>0</v>
      </c>
      <c r="G557" s="1"/>
      <c r="H557" s="8"/>
      <c r="I557" s="1"/>
      <c r="J557" s="1"/>
      <c r="K557" s="7">
        <v>45782.998611111114</v>
      </c>
      <c r="L557" s="4">
        <v>1.32908</v>
      </c>
      <c r="M557" s="1"/>
      <c r="N557" s="1"/>
      <c r="O557" s="1"/>
      <c r="P557" s="1"/>
      <c r="Q557" s="8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</row>
    <row r="558" spans="1:34" ht="15" thickBot="1">
      <c r="A558" s="1"/>
      <c r="B558" s="1"/>
      <c r="C558" s="3">
        <v>45784</v>
      </c>
      <c r="D558" s="4">
        <v>1.13052</v>
      </c>
      <c r="E558" s="1"/>
      <c r="F558" s="4">
        <v>0</v>
      </c>
      <c r="G558" s="1"/>
      <c r="H558" s="8"/>
      <c r="I558" s="1"/>
      <c r="J558" s="1"/>
      <c r="K558" s="7">
        <v>45783.998611111114</v>
      </c>
      <c r="L558" s="4">
        <v>1.3353999999999999</v>
      </c>
      <c r="M558" s="1"/>
      <c r="N558" s="1"/>
      <c r="O558" s="1"/>
      <c r="P558" s="1"/>
      <c r="Q558" s="8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</row>
    <row r="559" spans="1:34" ht="15" thickBot="1">
      <c r="A559" s="1"/>
      <c r="B559" s="1"/>
      <c r="C559" s="3">
        <v>45785</v>
      </c>
      <c r="D559" s="4">
        <v>1.1221000000000001</v>
      </c>
      <c r="E559" s="1"/>
      <c r="F559" s="4">
        <v>0</v>
      </c>
      <c r="G559" s="1"/>
      <c r="H559" s="8"/>
      <c r="I559" s="1"/>
      <c r="J559" s="1"/>
      <c r="K559" s="7">
        <v>45784.998611111114</v>
      </c>
      <c r="L559" s="4">
        <v>1.3290999999999999</v>
      </c>
      <c r="M559" s="1"/>
      <c r="N559" s="1"/>
      <c r="O559" s="1"/>
      <c r="P559" s="1"/>
      <c r="Q559" s="8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</row>
    <row r="560" spans="1:34" ht="15" thickBot="1">
      <c r="A560" s="1"/>
      <c r="B560" s="1"/>
      <c r="C560" s="3">
        <v>45786</v>
      </c>
      <c r="D560" s="4">
        <v>1.1252</v>
      </c>
      <c r="E560" s="1"/>
      <c r="F560" s="4">
        <v>0</v>
      </c>
      <c r="G560" s="1"/>
      <c r="H560" s="8"/>
      <c r="I560" s="1"/>
      <c r="J560" s="1"/>
      <c r="K560" s="7">
        <v>45785.998611111114</v>
      </c>
      <c r="L560" s="4">
        <v>1.3234399999999999</v>
      </c>
      <c r="M560" s="1"/>
      <c r="N560" s="1"/>
      <c r="O560" s="1"/>
      <c r="P560" s="1"/>
      <c r="Q560" s="8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</row>
    <row r="561" spans="1:34" ht="15" thickBot="1">
      <c r="A561" s="1"/>
      <c r="B561" s="1"/>
      <c r="C561" s="3">
        <v>45787</v>
      </c>
      <c r="D561" s="4">
        <v>1.1249</v>
      </c>
      <c r="E561" s="1"/>
      <c r="F561" s="4">
        <v>0</v>
      </c>
      <c r="G561" s="1"/>
      <c r="H561" s="8"/>
      <c r="I561" s="1"/>
      <c r="J561" s="1"/>
      <c r="K561" s="7">
        <v>45786.998611111114</v>
      </c>
      <c r="L561" s="4">
        <v>1.3303</v>
      </c>
      <c r="M561" s="1"/>
      <c r="N561" s="1"/>
      <c r="O561" s="1"/>
      <c r="P561" s="1"/>
      <c r="Q561" s="8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</row>
    <row r="562" spans="1:34" ht="15" thickBot="1">
      <c r="A562" s="1"/>
      <c r="B562" s="1"/>
      <c r="C562" s="3">
        <v>45788</v>
      </c>
      <c r="D562" s="4">
        <v>1.1228800000000001</v>
      </c>
      <c r="E562" s="1"/>
      <c r="F562" s="4">
        <v>0</v>
      </c>
      <c r="G562" s="1"/>
      <c r="H562" s="8"/>
      <c r="I562" s="1"/>
      <c r="J562" s="1"/>
      <c r="K562" s="7">
        <v>45787.998611111114</v>
      </c>
      <c r="L562" s="4">
        <v>1.3301000000000001</v>
      </c>
      <c r="M562" s="1"/>
      <c r="N562" s="1"/>
      <c r="O562" s="1"/>
      <c r="P562" s="1"/>
      <c r="Q562" s="8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</row>
    <row r="563" spans="1:34" ht="15" thickBot="1">
      <c r="A563" s="1"/>
      <c r="B563" s="1"/>
      <c r="C563" s="3">
        <v>45789</v>
      </c>
      <c r="D563" s="4">
        <v>1.1095999999999999</v>
      </c>
      <c r="E563" s="1"/>
      <c r="F563" s="4">
        <v>0</v>
      </c>
      <c r="G563" s="1"/>
      <c r="H563" s="8"/>
      <c r="I563" s="1"/>
      <c r="J563" s="1"/>
      <c r="K563" s="7">
        <v>45788.998611111114</v>
      </c>
      <c r="L563" s="4">
        <v>1.3287100000000001</v>
      </c>
      <c r="M563" s="1"/>
      <c r="N563" s="1"/>
      <c r="O563" s="1"/>
      <c r="P563" s="1"/>
      <c r="Q563" s="8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</row>
    <row r="564" spans="1:34" ht="15" thickBot="1">
      <c r="A564" s="1"/>
      <c r="B564" s="1"/>
      <c r="C564" s="3">
        <v>45790</v>
      </c>
      <c r="D564" s="4">
        <v>1.1184799999999999</v>
      </c>
      <c r="E564" s="1"/>
      <c r="F564" s="4">
        <v>0</v>
      </c>
      <c r="G564" s="1"/>
      <c r="H564" s="8"/>
      <c r="I564" s="1"/>
      <c r="J564" s="1"/>
      <c r="K564" s="7">
        <v>45789.998611111114</v>
      </c>
      <c r="L564" s="4">
        <v>1.3176099999999999</v>
      </c>
      <c r="M564" s="1"/>
      <c r="N564" s="1"/>
      <c r="O564" s="1"/>
      <c r="P564" s="1"/>
      <c r="Q564" s="8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</row>
    <row r="565" spans="1:34" ht="15" thickBot="1">
      <c r="A565" s="1"/>
      <c r="B565" s="1"/>
      <c r="C565" s="3">
        <v>45791</v>
      </c>
      <c r="D565" s="4">
        <v>1.1181300000000001</v>
      </c>
      <c r="E565" s="1"/>
      <c r="F565" s="4">
        <v>0</v>
      </c>
      <c r="G565" s="1"/>
      <c r="H565" s="8"/>
      <c r="I565" s="1"/>
      <c r="J565" s="1"/>
      <c r="K565" s="7">
        <v>45790.998611111114</v>
      </c>
      <c r="L565" s="4">
        <v>1.33026</v>
      </c>
      <c r="M565" s="1"/>
      <c r="N565" s="1"/>
      <c r="O565" s="1"/>
      <c r="P565" s="1"/>
      <c r="Q565" s="8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</row>
    <row r="566" spans="1:34" ht="15" thickBot="1">
      <c r="A566" s="1"/>
      <c r="B566" s="1"/>
      <c r="C566" s="3">
        <v>45792</v>
      </c>
      <c r="D566" s="4">
        <v>1.1193</v>
      </c>
      <c r="E566" s="1"/>
      <c r="F566" s="4">
        <v>0</v>
      </c>
      <c r="G566" s="1"/>
      <c r="H566" s="8"/>
      <c r="I566" s="1"/>
      <c r="J566" s="1"/>
      <c r="K566" s="7">
        <v>45791.998611111114</v>
      </c>
      <c r="L566" s="4">
        <v>1.32626</v>
      </c>
      <c r="M566" s="1"/>
      <c r="N566" s="1"/>
      <c r="O566" s="1"/>
      <c r="P566" s="1"/>
      <c r="Q566" s="8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</row>
    <row r="567" spans="1:34" ht="15" thickBot="1">
      <c r="A567" s="1"/>
      <c r="B567" s="1"/>
      <c r="C567" s="3">
        <v>45793</v>
      </c>
      <c r="D567" s="4">
        <v>1.1160000000000001</v>
      </c>
      <c r="E567" s="1"/>
      <c r="F567" s="4">
        <v>0</v>
      </c>
      <c r="G567" s="1"/>
      <c r="H567" s="8"/>
      <c r="I567" s="1"/>
      <c r="J567" s="1"/>
      <c r="K567" s="7">
        <v>45792.998611111114</v>
      </c>
      <c r="L567" s="4">
        <v>1.3304499999999999</v>
      </c>
      <c r="M567" s="1"/>
      <c r="N567" s="1"/>
      <c r="O567" s="1"/>
      <c r="P567" s="1"/>
      <c r="Q567" s="8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</row>
    <row r="568" spans="1:34" ht="15" thickBot="1">
      <c r="A568" s="1"/>
      <c r="B568" s="1"/>
      <c r="C568" s="3">
        <v>45794</v>
      </c>
      <c r="D568" s="4">
        <v>1.1163000000000001</v>
      </c>
      <c r="E568" s="1"/>
      <c r="F568" s="4">
        <v>0</v>
      </c>
      <c r="G568" s="1"/>
      <c r="H568" s="8"/>
      <c r="I568" s="1"/>
      <c r="J568" s="1"/>
      <c r="K568" s="7">
        <v>45793.998611111114</v>
      </c>
      <c r="L568" s="4">
        <v>1.3281000000000001</v>
      </c>
      <c r="M568" s="1"/>
      <c r="N568" s="1"/>
      <c r="O568" s="1"/>
      <c r="P568" s="1"/>
      <c r="Q568" s="8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</row>
    <row r="569" spans="1:34" ht="15" thickBot="1">
      <c r="A569" s="1"/>
      <c r="B569" s="1"/>
      <c r="C569" s="3">
        <v>45795</v>
      </c>
      <c r="D569" s="4">
        <v>1.11863</v>
      </c>
      <c r="E569" s="1"/>
      <c r="F569" s="4">
        <v>0</v>
      </c>
      <c r="G569" s="1"/>
      <c r="H569" s="8"/>
      <c r="I569" s="1"/>
      <c r="J569" s="1"/>
      <c r="K569" s="7">
        <v>45794.998611111114</v>
      </c>
      <c r="L569" s="4">
        <v>1.3281000000000001</v>
      </c>
      <c r="M569" s="1"/>
      <c r="N569" s="1"/>
      <c r="O569" s="1"/>
      <c r="P569" s="1"/>
      <c r="Q569" s="8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</row>
    <row r="570" spans="1:34" ht="15" thickBot="1">
      <c r="A570" s="1"/>
      <c r="B570" s="1"/>
      <c r="C570" s="3">
        <v>45796</v>
      </c>
      <c r="D570" s="4">
        <v>1.1231899999999999</v>
      </c>
      <c r="E570" s="1"/>
      <c r="F570" s="4">
        <v>0</v>
      </c>
      <c r="G570" s="1"/>
      <c r="H570" s="8"/>
      <c r="I570" s="1"/>
      <c r="J570" s="1"/>
      <c r="K570" s="7">
        <v>45795.998611111114</v>
      </c>
      <c r="L570" s="4">
        <v>1.3303799999999999</v>
      </c>
      <c r="M570" s="1"/>
      <c r="N570" s="1"/>
      <c r="O570" s="1"/>
      <c r="P570" s="1"/>
      <c r="Q570" s="8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</row>
    <row r="571" spans="1:34" ht="15" thickBot="1">
      <c r="A571" s="1"/>
      <c r="B571" s="1"/>
      <c r="C571" s="3">
        <v>45797</v>
      </c>
      <c r="D571" s="4">
        <v>1.12873</v>
      </c>
      <c r="E571" s="1"/>
      <c r="F571" s="4">
        <v>0</v>
      </c>
      <c r="G571" s="1"/>
      <c r="H571" s="8"/>
      <c r="I571" s="1"/>
      <c r="J571" s="1"/>
      <c r="K571" s="7">
        <v>45796.998611111114</v>
      </c>
      <c r="L571" s="4">
        <v>1.3359000000000001</v>
      </c>
      <c r="M571" s="1"/>
      <c r="N571" s="1"/>
      <c r="O571" s="1"/>
      <c r="P571" s="1"/>
      <c r="Q571" s="8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</row>
    <row r="572" spans="1:34" ht="15" thickBot="1">
      <c r="A572" s="1"/>
      <c r="B572" s="1"/>
      <c r="C572" s="3">
        <v>45798</v>
      </c>
      <c r="D572" s="4">
        <v>1.1330100000000001</v>
      </c>
      <c r="E572" s="1"/>
      <c r="F572" s="4">
        <v>0</v>
      </c>
      <c r="G572" s="1"/>
      <c r="H572" s="8"/>
      <c r="I572" s="1"/>
      <c r="J572" s="1"/>
      <c r="K572" s="7">
        <v>45797.998611111114</v>
      </c>
      <c r="L572" s="4">
        <v>1.33961</v>
      </c>
      <c r="M572" s="1"/>
      <c r="N572" s="1"/>
      <c r="O572" s="1"/>
      <c r="P572" s="1"/>
      <c r="Q572" s="8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</row>
    <row r="573" spans="1:34" ht="15" thickBot="1">
      <c r="A573" s="1"/>
      <c r="B573" s="1"/>
      <c r="C573" s="3">
        <v>45799</v>
      </c>
      <c r="D573" s="4">
        <v>1.12808</v>
      </c>
      <c r="E573" s="1"/>
      <c r="F573" s="4">
        <v>0</v>
      </c>
      <c r="G573" s="1"/>
      <c r="H573" s="8"/>
      <c r="I573" s="1"/>
      <c r="J573" s="1"/>
      <c r="K573" s="7">
        <v>45798.998611111114</v>
      </c>
      <c r="L573" s="4">
        <v>1.34175</v>
      </c>
      <c r="M573" s="1"/>
      <c r="N573" s="1"/>
      <c r="O573" s="1"/>
      <c r="P573" s="1"/>
      <c r="Q573" s="8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</row>
    <row r="574" spans="1:34" ht="15" thickBot="1">
      <c r="A574" s="1"/>
      <c r="B574" s="1"/>
      <c r="C574" s="3">
        <v>45800</v>
      </c>
      <c r="D574" s="4">
        <v>1.1367</v>
      </c>
      <c r="E574" s="1"/>
      <c r="F574" s="4">
        <v>0</v>
      </c>
      <c r="G574" s="1"/>
      <c r="H574" s="8"/>
      <c r="I574" s="1"/>
      <c r="J574" s="1"/>
      <c r="K574" s="7">
        <v>45799.998611111114</v>
      </c>
      <c r="L574" s="4">
        <v>1.3418000000000001</v>
      </c>
      <c r="M574" s="1"/>
      <c r="N574" s="1"/>
      <c r="O574" s="1"/>
      <c r="P574" s="1"/>
      <c r="Q574" s="8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</row>
    <row r="575" spans="1:34" ht="15" thickBot="1">
      <c r="A575" s="1"/>
      <c r="B575" s="1"/>
      <c r="C575" s="3">
        <v>45801</v>
      </c>
      <c r="D575" s="4">
        <v>1.1367</v>
      </c>
      <c r="E575" s="1"/>
      <c r="F575" s="4">
        <v>0</v>
      </c>
      <c r="G575" s="1"/>
      <c r="H575" s="8"/>
      <c r="I575" s="1"/>
      <c r="J575" s="1"/>
      <c r="K575" s="7">
        <v>45800.998611111114</v>
      </c>
      <c r="L575" s="4">
        <v>1.3541000000000001</v>
      </c>
      <c r="M575" s="1"/>
      <c r="N575" s="1"/>
      <c r="O575" s="1"/>
      <c r="P575" s="1"/>
      <c r="Q575" s="8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</row>
    <row r="576" spans="1:34" ht="15" thickBot="1">
      <c r="A576" s="1"/>
      <c r="B576" s="1"/>
      <c r="C576" s="3">
        <v>45802</v>
      </c>
      <c r="D576" s="4">
        <v>1.1372</v>
      </c>
      <c r="E576" s="1"/>
      <c r="F576" s="4">
        <v>0</v>
      </c>
      <c r="G576" s="1"/>
      <c r="H576" s="8"/>
      <c r="I576" s="1"/>
      <c r="J576" s="1"/>
      <c r="K576" s="7">
        <v>45801.998611111114</v>
      </c>
      <c r="L576" s="4">
        <v>1.3541000000000001</v>
      </c>
      <c r="M576" s="1"/>
      <c r="N576" s="1"/>
      <c r="O576" s="1"/>
      <c r="P576" s="1"/>
      <c r="Q576" s="8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</row>
    <row r="577" spans="1:34" ht="15" thickBot="1">
      <c r="A577" s="1"/>
      <c r="B577" s="1"/>
      <c r="C577" s="3">
        <v>45803</v>
      </c>
      <c r="D577" s="4">
        <v>1.13872</v>
      </c>
      <c r="E577" s="1"/>
      <c r="F577" s="4">
        <v>0</v>
      </c>
      <c r="G577" s="1"/>
      <c r="H577" s="8"/>
      <c r="I577" s="1"/>
      <c r="J577" s="1"/>
      <c r="K577" s="7">
        <v>45802.998611111114</v>
      </c>
      <c r="L577" s="4">
        <v>1.3534200000000001</v>
      </c>
      <c r="M577" s="1"/>
      <c r="N577" s="1"/>
      <c r="O577" s="1"/>
      <c r="P577" s="1"/>
      <c r="Q577" s="8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</row>
    <row r="578" spans="1:34" ht="15" thickBot="1">
      <c r="A578" s="1"/>
      <c r="B578" s="1"/>
      <c r="C578" s="3">
        <v>45804</v>
      </c>
      <c r="D578" s="4">
        <v>1.1335900000000001</v>
      </c>
      <c r="E578" s="1"/>
      <c r="F578" s="4">
        <v>0</v>
      </c>
      <c r="G578" s="1"/>
      <c r="H578" s="8"/>
      <c r="I578" s="1"/>
      <c r="J578" s="1"/>
      <c r="K578" s="7">
        <v>45803.998611111114</v>
      </c>
      <c r="L578" s="4">
        <v>1.3563700000000001</v>
      </c>
      <c r="M578" s="1"/>
      <c r="N578" s="1"/>
      <c r="O578" s="1"/>
      <c r="P578" s="1"/>
      <c r="Q578" s="8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</row>
    <row r="579" spans="1:34" ht="15" thickBot="1">
      <c r="A579" s="1"/>
      <c r="B579" s="1"/>
      <c r="C579" s="3">
        <v>45805</v>
      </c>
      <c r="D579" s="4">
        <v>1.1232599999999999</v>
      </c>
      <c r="E579" s="1"/>
      <c r="F579" s="4">
        <v>0</v>
      </c>
      <c r="G579" s="1"/>
      <c r="H579" s="8"/>
      <c r="I579" s="1"/>
      <c r="J579" s="1"/>
      <c r="K579" s="7">
        <v>45804.998611111114</v>
      </c>
      <c r="L579" s="4">
        <v>1.3512</v>
      </c>
      <c r="M579" s="1"/>
      <c r="N579" s="1"/>
      <c r="O579" s="1"/>
      <c r="P579" s="1"/>
      <c r="Q579" s="8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</row>
    <row r="580" spans="1:34" ht="15" thickBot="1">
      <c r="A580" s="1"/>
      <c r="B580" s="1"/>
      <c r="C580" s="3">
        <v>45806</v>
      </c>
      <c r="D580" s="4">
        <v>1.13768</v>
      </c>
      <c r="E580" s="1"/>
      <c r="F580" s="4">
        <v>0</v>
      </c>
      <c r="G580" s="1"/>
      <c r="H580" s="8"/>
      <c r="I580" s="1"/>
      <c r="J580" s="1"/>
      <c r="K580" s="7">
        <v>45805.998611111114</v>
      </c>
      <c r="L580" s="4">
        <v>1.3429599999999999</v>
      </c>
      <c r="M580" s="1"/>
      <c r="N580" s="1"/>
      <c r="O580" s="1"/>
      <c r="P580" s="1"/>
      <c r="Q580" s="8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</row>
    <row r="581" spans="1:34" ht="15" thickBot="1">
      <c r="A581" s="1"/>
      <c r="B581" s="1"/>
      <c r="C581" s="3">
        <v>45807</v>
      </c>
      <c r="D581" s="4">
        <v>1.13445</v>
      </c>
      <c r="E581" s="1"/>
      <c r="F581" s="4">
        <v>0</v>
      </c>
      <c r="G581" s="1"/>
      <c r="H581" s="8"/>
      <c r="I581" s="1"/>
      <c r="J581" s="1"/>
      <c r="K581" s="7">
        <v>45806.998611111114</v>
      </c>
      <c r="L581" s="4">
        <v>1.3496999999999999</v>
      </c>
      <c r="M581" s="1"/>
      <c r="N581" s="1"/>
      <c r="O581" s="1"/>
      <c r="P581" s="1"/>
      <c r="Q581" s="8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</row>
    <row r="582" spans="1:34" ht="15" thickBot="1">
      <c r="A582" s="1"/>
      <c r="B582" s="1"/>
      <c r="C582" s="3">
        <v>45808</v>
      </c>
      <c r="D582" s="4">
        <v>1.13445</v>
      </c>
      <c r="E582" s="1"/>
      <c r="F582" s="4">
        <v>0</v>
      </c>
      <c r="G582" s="1"/>
      <c r="H582" s="8"/>
      <c r="I582" s="1"/>
      <c r="J582" s="1"/>
      <c r="K582" s="7">
        <v>45807.998611111114</v>
      </c>
      <c r="L582" s="4">
        <v>1.3461000000000001</v>
      </c>
      <c r="M582" s="1"/>
      <c r="N582" s="1"/>
      <c r="O582" s="1"/>
      <c r="P582" s="1"/>
      <c r="Q582" s="8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</row>
    <row r="583" spans="1:34" ht="15" thickBot="1">
      <c r="A583" s="1"/>
      <c r="B583" s="1"/>
      <c r="C583" s="3">
        <v>45809</v>
      </c>
      <c r="D583" s="4">
        <v>1.1350800000000001</v>
      </c>
      <c r="E583" s="1"/>
      <c r="F583" s="4">
        <v>0</v>
      </c>
      <c r="G583" s="1"/>
      <c r="H583" s="8"/>
      <c r="I583" s="1"/>
      <c r="J583" s="1"/>
      <c r="K583" s="7">
        <v>45808.998611111114</v>
      </c>
      <c r="L583" s="4">
        <v>1.3461000000000001</v>
      </c>
      <c r="M583" s="1"/>
      <c r="N583" s="1"/>
      <c r="O583" s="1"/>
      <c r="P583" s="1"/>
      <c r="Q583" s="8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</row>
    <row r="584" spans="1:34" ht="15" thickBot="1">
      <c r="A584" s="1"/>
      <c r="B584" s="1"/>
      <c r="C584" s="3">
        <v>45810</v>
      </c>
      <c r="D584" s="4">
        <v>1.1451</v>
      </c>
      <c r="E584" s="1"/>
      <c r="F584" s="4">
        <v>0</v>
      </c>
      <c r="G584" s="1"/>
      <c r="H584" s="8"/>
      <c r="I584" s="1"/>
      <c r="J584" s="1"/>
      <c r="K584" s="7">
        <v>45809.998611111114</v>
      </c>
      <c r="L584" s="4">
        <v>1.3466</v>
      </c>
      <c r="M584" s="1"/>
      <c r="N584" s="1"/>
      <c r="O584" s="1"/>
      <c r="P584" s="1"/>
      <c r="Q584" s="8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</row>
    <row r="585" spans="1:34" ht="15" thickBot="1">
      <c r="A585" s="1"/>
      <c r="B585" s="1"/>
      <c r="C585" s="3">
        <v>45811</v>
      </c>
      <c r="D585" s="4">
        <v>1.1383300000000001</v>
      </c>
      <c r="E585" s="1"/>
      <c r="F585" s="4">
        <v>0</v>
      </c>
      <c r="G585" s="1"/>
      <c r="H585" s="8"/>
      <c r="I585" s="1"/>
      <c r="J585" s="1"/>
      <c r="K585" s="7">
        <v>45810.998611111114</v>
      </c>
      <c r="L585" s="4">
        <v>1.3555200000000001</v>
      </c>
      <c r="M585" s="1"/>
      <c r="N585" s="1"/>
      <c r="O585" s="1"/>
      <c r="P585" s="1"/>
      <c r="Q585" s="8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</row>
    <row r="586" spans="1:34" ht="15" thickBot="1">
      <c r="A586" s="1"/>
      <c r="B586" s="1"/>
      <c r="C586" s="3">
        <v>45812</v>
      </c>
      <c r="D586" s="4">
        <v>1.14212</v>
      </c>
      <c r="E586" s="1"/>
      <c r="F586" s="4">
        <v>0</v>
      </c>
      <c r="G586" s="1"/>
      <c r="H586" s="8"/>
      <c r="I586" s="1"/>
      <c r="J586" s="1"/>
      <c r="K586" s="7">
        <v>45811.998611111114</v>
      </c>
      <c r="L586" s="4">
        <v>1.3529899999999999</v>
      </c>
      <c r="M586" s="1"/>
      <c r="N586" s="1"/>
      <c r="O586" s="1"/>
      <c r="P586" s="1"/>
      <c r="Q586" s="8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</row>
    <row r="587" spans="1:34" ht="15" thickBot="1">
      <c r="A587" s="1"/>
      <c r="B587" s="1"/>
      <c r="C587" s="3">
        <v>45813</v>
      </c>
      <c r="D587" s="4">
        <v>1.14527</v>
      </c>
      <c r="E587" s="1"/>
      <c r="F587" s="4">
        <v>0</v>
      </c>
      <c r="G587" s="1"/>
      <c r="H587" s="8"/>
      <c r="I587" s="1"/>
      <c r="J587" s="1"/>
      <c r="K587" s="7">
        <v>45812.998611111114</v>
      </c>
      <c r="L587" s="4">
        <v>1.3550899999999999</v>
      </c>
      <c r="M587" s="1"/>
      <c r="N587" s="1"/>
      <c r="O587" s="1"/>
      <c r="P587" s="1"/>
      <c r="Q587" s="8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</row>
    <row r="588" spans="1:34" ht="15" thickBot="1">
      <c r="A588" s="1"/>
      <c r="B588" s="1"/>
      <c r="C588" s="3">
        <v>45814</v>
      </c>
      <c r="D588" s="4">
        <v>1.1403000000000001</v>
      </c>
      <c r="E588" s="1"/>
      <c r="F588" s="4">
        <v>0</v>
      </c>
      <c r="G588" s="1"/>
      <c r="H588" s="8"/>
      <c r="I588" s="1"/>
      <c r="J588" s="1"/>
      <c r="K588" s="7">
        <v>45813.998611111114</v>
      </c>
      <c r="L588" s="4">
        <v>1.35798</v>
      </c>
      <c r="M588" s="1"/>
      <c r="N588" s="1"/>
      <c r="O588" s="1"/>
      <c r="P588" s="1"/>
      <c r="Q588" s="8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</row>
    <row r="589" spans="1:34" ht="15" thickBot="1">
      <c r="A589" s="1"/>
      <c r="B589" s="1"/>
      <c r="C589" s="3">
        <v>45815</v>
      </c>
      <c r="D589" s="4">
        <v>1.1397999999999999</v>
      </c>
      <c r="E589" s="1"/>
      <c r="F589" s="4">
        <v>0</v>
      </c>
      <c r="G589" s="1"/>
      <c r="H589" s="8"/>
      <c r="I589" s="1"/>
      <c r="J589" s="1"/>
      <c r="K589" s="7">
        <v>45814.998611111114</v>
      </c>
      <c r="L589" s="4">
        <v>1.3527</v>
      </c>
      <c r="M589" s="1"/>
      <c r="N589" s="1"/>
      <c r="O589" s="1"/>
      <c r="P589" s="1"/>
      <c r="Q589" s="8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</row>
    <row r="590" spans="1:34" ht="15" thickBot="1">
      <c r="A590" s="1"/>
      <c r="B590" s="1"/>
      <c r="C590" s="3">
        <v>45816</v>
      </c>
      <c r="D590" s="4">
        <v>1.14063</v>
      </c>
      <c r="E590" s="1"/>
      <c r="F590" s="4">
        <v>0</v>
      </c>
      <c r="G590" s="1"/>
      <c r="H590" s="8"/>
      <c r="I590" s="1"/>
      <c r="J590" s="1"/>
      <c r="K590" s="7">
        <v>45815.998611111114</v>
      </c>
      <c r="L590" s="4">
        <v>1.3531</v>
      </c>
      <c r="M590" s="1"/>
      <c r="N590" s="1"/>
      <c r="O590" s="1"/>
      <c r="P590" s="1"/>
      <c r="Q590" s="8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</row>
    <row r="591" spans="1:34" ht="15" thickBot="1">
      <c r="A591" s="1"/>
      <c r="B591" s="1"/>
      <c r="C591" s="3">
        <v>45817</v>
      </c>
      <c r="D591" s="4">
        <v>1.14273</v>
      </c>
      <c r="E591" s="1"/>
      <c r="F591" s="4">
        <v>0</v>
      </c>
      <c r="G591" s="1"/>
      <c r="H591" s="8"/>
      <c r="I591" s="1"/>
      <c r="J591" s="1"/>
      <c r="K591" s="7">
        <v>45816.998611111114</v>
      </c>
      <c r="L591" s="4">
        <v>1.35368</v>
      </c>
      <c r="M591" s="1"/>
      <c r="N591" s="1"/>
      <c r="O591" s="1"/>
      <c r="P591" s="1"/>
      <c r="Q591" s="8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</row>
    <row r="592" spans="1:34" ht="15" thickBot="1">
      <c r="A592" s="1"/>
      <c r="B592" s="1"/>
      <c r="C592" s="3">
        <v>45818</v>
      </c>
      <c r="D592" s="4">
        <v>1.1436599999999999</v>
      </c>
      <c r="E592" s="1"/>
      <c r="F592" s="4">
        <v>0</v>
      </c>
      <c r="G592" s="1"/>
      <c r="H592" s="8"/>
      <c r="I592" s="1"/>
      <c r="J592" s="1"/>
      <c r="K592" s="7">
        <v>45817.998611111114</v>
      </c>
      <c r="L592" s="4">
        <v>1.35554</v>
      </c>
      <c r="M592" s="1"/>
      <c r="N592" s="1"/>
      <c r="O592" s="1"/>
      <c r="P592" s="1"/>
      <c r="Q592" s="8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</row>
    <row r="593" spans="1:34" ht="15" thickBot="1">
      <c r="A593" s="1"/>
      <c r="B593" s="1"/>
      <c r="C593" s="3">
        <v>45819</v>
      </c>
      <c r="D593" s="4">
        <v>1.1508400000000001</v>
      </c>
      <c r="E593" s="1"/>
      <c r="F593" s="4">
        <v>0</v>
      </c>
      <c r="G593" s="1"/>
      <c r="H593" s="8"/>
      <c r="I593" s="1"/>
      <c r="J593" s="1"/>
      <c r="K593" s="7">
        <v>45818.998611111114</v>
      </c>
      <c r="L593" s="4">
        <v>1.3507100000000001</v>
      </c>
      <c r="M593" s="1"/>
      <c r="N593" s="1"/>
      <c r="O593" s="1"/>
      <c r="P593" s="1"/>
      <c r="Q593" s="8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</row>
    <row r="594" spans="1:34" ht="15" thickBot="1">
      <c r="A594" s="1"/>
      <c r="B594" s="1"/>
      <c r="C594" s="3">
        <v>45820</v>
      </c>
      <c r="D594" s="4">
        <v>1.1598999999999999</v>
      </c>
      <c r="E594" s="1"/>
      <c r="F594" s="4">
        <v>0</v>
      </c>
      <c r="G594" s="1"/>
      <c r="H594" s="8"/>
      <c r="I594" s="1"/>
      <c r="J594" s="1"/>
      <c r="K594" s="7">
        <v>45819.998611111114</v>
      </c>
      <c r="L594" s="4">
        <v>1.3565</v>
      </c>
      <c r="M594" s="1"/>
      <c r="N594" s="1"/>
      <c r="O594" s="1"/>
      <c r="P594" s="1"/>
      <c r="Q594" s="8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</row>
    <row r="595" spans="1:34" ht="15" thickBot="1">
      <c r="A595" s="1"/>
      <c r="B595" s="1"/>
      <c r="C595" s="3">
        <v>45821</v>
      </c>
      <c r="D595" s="4">
        <v>1.1554</v>
      </c>
      <c r="E595" s="1"/>
      <c r="F595" s="4">
        <v>0</v>
      </c>
      <c r="G595" s="1"/>
      <c r="H595" s="8"/>
      <c r="I595" s="1"/>
      <c r="J595" s="1"/>
      <c r="K595" s="7">
        <v>45820.998611111114</v>
      </c>
      <c r="L595" s="4">
        <v>1.3625</v>
      </c>
      <c r="M595" s="1"/>
      <c r="N595" s="1"/>
      <c r="O595" s="1"/>
      <c r="P595" s="1"/>
      <c r="Q595" s="8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</row>
    <row r="596" spans="1:34" ht="15" thickBot="1">
      <c r="A596" s="1"/>
      <c r="B596" s="1"/>
      <c r="C596" s="3">
        <v>45822</v>
      </c>
      <c r="D596" s="4">
        <v>1.155</v>
      </c>
      <c r="E596" s="1"/>
      <c r="F596" s="4">
        <v>0</v>
      </c>
      <c r="G596" s="1"/>
      <c r="H596" s="8"/>
      <c r="I596" s="1"/>
      <c r="J596" s="1"/>
      <c r="K596" s="7">
        <v>45821.998611111114</v>
      </c>
      <c r="L596" s="4">
        <v>1.3561000000000001</v>
      </c>
      <c r="M596" s="1"/>
      <c r="N596" s="1"/>
      <c r="O596" s="1"/>
      <c r="P596" s="1"/>
      <c r="Q596" s="8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</row>
    <row r="597" spans="1:34" ht="15" thickBot="1">
      <c r="A597" s="1"/>
      <c r="B597" s="1"/>
      <c r="C597" s="3">
        <v>45824</v>
      </c>
      <c r="D597" s="4">
        <v>1.15503</v>
      </c>
      <c r="E597" s="1"/>
      <c r="F597" s="4">
        <v>0</v>
      </c>
      <c r="G597" s="1"/>
      <c r="H597" s="8"/>
      <c r="I597" s="1"/>
      <c r="J597" s="1"/>
      <c r="K597" s="7">
        <v>45822.998611111114</v>
      </c>
      <c r="L597" s="4">
        <v>1.3561000000000001</v>
      </c>
      <c r="M597" s="1"/>
      <c r="N597" s="1"/>
      <c r="O597" s="1"/>
      <c r="P597" s="1"/>
      <c r="Q597" s="8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</row>
    <row r="598" spans="1:34" ht="15" thickBot="1">
      <c r="A598" s="1"/>
      <c r="B598" s="1"/>
      <c r="C598" s="3">
        <v>45825</v>
      </c>
      <c r="D598" s="4">
        <v>1.14819</v>
      </c>
      <c r="E598" s="1"/>
      <c r="F598" s="4">
        <v>0</v>
      </c>
      <c r="G598" s="1"/>
      <c r="H598" s="8"/>
      <c r="I598" s="1"/>
      <c r="J598" s="1"/>
      <c r="K598" s="7">
        <v>45824.998611111114</v>
      </c>
      <c r="L598" s="4">
        <v>1.3563799999999999</v>
      </c>
      <c r="M598" s="1"/>
      <c r="N598" s="1"/>
      <c r="O598" s="1"/>
      <c r="P598" s="1"/>
      <c r="Q598" s="8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</row>
    <row r="599" spans="1:34" ht="15" thickBot="1">
      <c r="A599" s="1"/>
      <c r="B599" s="1"/>
      <c r="C599" s="3">
        <v>45826</v>
      </c>
      <c r="D599" s="4">
        <v>1.1476599999999999</v>
      </c>
      <c r="E599" s="1"/>
      <c r="F599" s="4">
        <v>0</v>
      </c>
      <c r="G599" s="1"/>
      <c r="H599" s="8"/>
      <c r="I599" s="1"/>
      <c r="J599" s="1"/>
      <c r="K599" s="7">
        <v>45825.998611111114</v>
      </c>
      <c r="L599" s="4">
        <v>1.34287</v>
      </c>
      <c r="M599" s="1"/>
      <c r="N599" s="1"/>
      <c r="O599" s="1"/>
      <c r="P599" s="1"/>
      <c r="Q599" s="8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</row>
    <row r="600" spans="1:34" ht="15" thickBot="1">
      <c r="A600" s="1"/>
      <c r="B600" s="1"/>
      <c r="C600" s="3">
        <v>45827</v>
      </c>
      <c r="D600" s="4">
        <v>1.15106</v>
      </c>
      <c r="E600" s="1"/>
      <c r="F600" s="4">
        <v>0</v>
      </c>
      <c r="G600" s="1"/>
      <c r="H600" s="8"/>
      <c r="I600" s="1"/>
      <c r="J600" s="1"/>
      <c r="K600" s="7">
        <v>45826.998611111114</v>
      </c>
      <c r="L600" s="4">
        <v>1.3414900000000001</v>
      </c>
      <c r="M600" s="1"/>
      <c r="N600" s="1"/>
      <c r="O600" s="1"/>
      <c r="P600" s="1"/>
      <c r="Q600" s="8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</row>
    <row r="601" spans="1:34" ht="15" thickBot="1">
      <c r="A601" s="1"/>
      <c r="B601" s="1"/>
      <c r="C601" s="3">
        <v>45828</v>
      </c>
      <c r="D601" s="4">
        <v>1.1521999999999999</v>
      </c>
      <c r="E601" s="1"/>
      <c r="F601" s="4">
        <v>0</v>
      </c>
      <c r="G601" s="1"/>
      <c r="H601" s="8"/>
      <c r="I601" s="1"/>
      <c r="J601" s="1"/>
      <c r="K601" s="7">
        <v>45827.998611111114</v>
      </c>
      <c r="L601" s="4">
        <v>1.3475299999999999</v>
      </c>
      <c r="M601" s="1"/>
      <c r="N601" s="1"/>
      <c r="O601" s="1"/>
      <c r="P601" s="1"/>
      <c r="Q601" s="8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</row>
    <row r="602" spans="1:34" ht="15" thickBot="1">
      <c r="A602" s="1"/>
      <c r="B602" s="1"/>
      <c r="C602" s="3">
        <v>45829</v>
      </c>
      <c r="D602" s="4">
        <v>1.1518999999999999</v>
      </c>
      <c r="E602" s="1"/>
      <c r="F602" s="4">
        <v>0</v>
      </c>
      <c r="G602" s="1"/>
      <c r="H602" s="8"/>
      <c r="I602" s="1"/>
      <c r="J602" s="1"/>
      <c r="K602" s="7">
        <v>45828.998611111114</v>
      </c>
      <c r="L602" s="4">
        <v>1.3456999999999999</v>
      </c>
      <c r="M602" s="1"/>
      <c r="N602" s="1"/>
      <c r="O602" s="1"/>
      <c r="P602" s="1"/>
      <c r="Q602" s="8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</row>
    <row r="603" spans="1:34" ht="15" thickBot="1">
      <c r="A603" s="1"/>
      <c r="B603" s="1"/>
      <c r="C603" s="3">
        <v>45830</v>
      </c>
      <c r="D603" s="4">
        <v>1.14994</v>
      </c>
      <c r="E603" s="1"/>
      <c r="F603" s="4">
        <v>0</v>
      </c>
      <c r="G603" s="1"/>
      <c r="H603" s="8"/>
      <c r="I603" s="1"/>
      <c r="J603" s="1"/>
      <c r="K603" s="7">
        <v>45829.998611111114</v>
      </c>
      <c r="L603" s="4">
        <v>1.3459000000000001</v>
      </c>
      <c r="M603" s="1"/>
      <c r="N603" s="1"/>
      <c r="O603" s="1"/>
      <c r="P603" s="1"/>
      <c r="Q603" s="8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</row>
    <row r="604" spans="1:34" ht="15" thickBot="1">
      <c r="A604" s="1"/>
      <c r="B604" s="1"/>
      <c r="C604" s="3">
        <v>45831</v>
      </c>
      <c r="D604" s="4">
        <v>1.1597900000000001</v>
      </c>
      <c r="E604" s="1"/>
      <c r="F604" s="4">
        <v>0</v>
      </c>
      <c r="G604" s="1"/>
      <c r="H604" s="8"/>
      <c r="I604" s="1"/>
      <c r="J604" s="1"/>
      <c r="K604" s="7">
        <v>45830.998611111114</v>
      </c>
      <c r="L604" s="4">
        <v>1.34344</v>
      </c>
      <c r="M604" s="1"/>
      <c r="N604" s="1"/>
      <c r="O604" s="1"/>
      <c r="P604" s="1"/>
      <c r="Q604" s="8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</row>
    <row r="605" spans="1:34" ht="15" thickBot="1">
      <c r="A605" s="1"/>
      <c r="B605" s="1"/>
      <c r="C605" s="3">
        <v>45832</v>
      </c>
      <c r="D605" s="4">
        <v>1.16116</v>
      </c>
      <c r="E605" s="1"/>
      <c r="F605" s="4">
        <v>0</v>
      </c>
      <c r="G605" s="1"/>
      <c r="H605" s="8"/>
      <c r="I605" s="1"/>
      <c r="J605" s="1"/>
      <c r="K605" s="7">
        <v>45831.998611111114</v>
      </c>
      <c r="L605" s="4">
        <v>1.3544099999999999</v>
      </c>
      <c r="M605" s="1"/>
      <c r="N605" s="1"/>
      <c r="O605" s="1"/>
      <c r="P605" s="1"/>
      <c r="Q605" s="8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</row>
    <row r="606" spans="1:34" ht="15" thickBot="1">
      <c r="A606" s="1"/>
      <c r="B606" s="1"/>
      <c r="C606" s="3">
        <v>45833</v>
      </c>
      <c r="D606" s="4">
        <v>1.1683300000000001</v>
      </c>
      <c r="E606" s="1"/>
      <c r="F606" s="4">
        <v>0</v>
      </c>
      <c r="G606" s="1"/>
      <c r="H606" s="8"/>
      <c r="I606" s="1"/>
      <c r="J606" s="1"/>
      <c r="K606" s="7">
        <v>45832.998611111114</v>
      </c>
      <c r="L606" s="4">
        <v>1.3613599999999999</v>
      </c>
      <c r="M606" s="1"/>
      <c r="N606" s="1"/>
      <c r="O606" s="1"/>
      <c r="P606" s="1"/>
      <c r="Q606" s="8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</row>
    <row r="607" spans="1:34" ht="15" thickBot="1">
      <c r="A607" s="1"/>
      <c r="B607" s="1"/>
      <c r="C607" s="3">
        <v>45834</v>
      </c>
      <c r="D607" s="4">
        <v>1.1691400000000001</v>
      </c>
      <c r="E607" s="1"/>
      <c r="F607" s="4">
        <v>0</v>
      </c>
      <c r="G607" s="1"/>
      <c r="H607" s="8"/>
      <c r="I607" s="1"/>
      <c r="J607" s="1"/>
      <c r="K607" s="7">
        <v>45833.998611111114</v>
      </c>
      <c r="L607" s="4">
        <v>1.3690800000000001</v>
      </c>
      <c r="M607" s="1"/>
      <c r="N607" s="1"/>
      <c r="O607" s="1"/>
      <c r="P607" s="1"/>
      <c r="Q607" s="8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</row>
    <row r="608" spans="1:34" ht="15" thickBot="1">
      <c r="A608" s="1"/>
      <c r="B608" s="1"/>
      <c r="C608" s="3">
        <v>45835</v>
      </c>
      <c r="D608" s="4">
        <v>1.1720999999999999</v>
      </c>
      <c r="E608" s="1"/>
      <c r="F608" s="4">
        <v>0</v>
      </c>
      <c r="G608" s="1"/>
      <c r="H608" s="8"/>
      <c r="I608" s="1"/>
      <c r="J608" s="1"/>
      <c r="K608" s="7">
        <v>45834.998611111114</v>
      </c>
      <c r="L608" s="4">
        <v>1.3723700000000001</v>
      </c>
      <c r="M608" s="1"/>
      <c r="N608" s="1"/>
      <c r="O608" s="1"/>
      <c r="P608" s="1"/>
      <c r="Q608" s="8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</row>
    <row r="609" spans="1:34" ht="15" thickBot="1">
      <c r="A609" s="1"/>
      <c r="B609" s="1"/>
      <c r="C609" s="3">
        <v>45836</v>
      </c>
      <c r="D609" s="4">
        <v>1.1718999999999999</v>
      </c>
      <c r="E609" s="1"/>
      <c r="F609" s="4">
        <v>0</v>
      </c>
      <c r="G609" s="1"/>
      <c r="H609" s="8"/>
      <c r="I609" s="1"/>
      <c r="J609" s="1"/>
      <c r="K609" s="7">
        <v>45835.998611111114</v>
      </c>
      <c r="L609" s="4">
        <v>1.3722000000000001</v>
      </c>
      <c r="M609" s="1"/>
      <c r="N609" s="1"/>
      <c r="O609" s="1"/>
      <c r="P609" s="1"/>
      <c r="Q609" s="8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</row>
    <row r="610" spans="1:34" ht="15" thickBot="1">
      <c r="A610" s="1"/>
      <c r="B610" s="1"/>
      <c r="C610" s="3">
        <v>45837</v>
      </c>
      <c r="D610" s="4">
        <v>1.1726300000000001</v>
      </c>
      <c r="E610" s="1"/>
      <c r="F610" s="4">
        <v>0</v>
      </c>
      <c r="G610" s="1"/>
      <c r="H610" s="8"/>
      <c r="I610" s="1"/>
      <c r="J610" s="1"/>
      <c r="K610" s="7">
        <v>45836.998611111114</v>
      </c>
      <c r="L610" s="4">
        <v>1.3725000000000001</v>
      </c>
      <c r="M610" s="1"/>
      <c r="N610" s="1"/>
      <c r="O610" s="1"/>
      <c r="P610" s="1"/>
      <c r="Q610" s="8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</row>
    <row r="611" spans="1:34" ht="15" thickBot="1">
      <c r="A611" s="1"/>
      <c r="B611" s="1"/>
      <c r="C611" s="3">
        <v>45838</v>
      </c>
      <c r="D611" s="4">
        <v>1.1786399999999999</v>
      </c>
      <c r="E611" s="1"/>
      <c r="F611" s="4">
        <v>0</v>
      </c>
      <c r="G611" s="1"/>
      <c r="H611" s="8"/>
      <c r="I611" s="1"/>
      <c r="J611" s="1"/>
      <c r="K611" s="7">
        <v>45837.998611111114</v>
      </c>
      <c r="L611" s="4">
        <v>1.3717999999999999</v>
      </c>
      <c r="M611" s="1"/>
      <c r="N611" s="1"/>
      <c r="O611" s="1"/>
      <c r="P611" s="1"/>
      <c r="Q611" s="8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</row>
    <row r="612" spans="1:34" ht="15" thickBot="1">
      <c r="A612" s="1"/>
      <c r="B612" s="1"/>
      <c r="C612" s="3">
        <v>45839</v>
      </c>
      <c r="D612" s="4">
        <v>1.1805000000000001</v>
      </c>
      <c r="E612" s="1"/>
      <c r="F612" s="4">
        <v>0</v>
      </c>
      <c r="G612" s="1"/>
      <c r="H612" s="8"/>
      <c r="I612" s="1"/>
      <c r="J612" s="1"/>
      <c r="K612" s="7">
        <v>45838.998611111114</v>
      </c>
      <c r="L612" s="4">
        <v>1.3729899999999999</v>
      </c>
      <c r="M612" s="1"/>
      <c r="N612" s="1"/>
      <c r="O612" s="1"/>
      <c r="P612" s="1"/>
      <c r="Q612" s="8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</row>
    <row r="613" spans="1:34" ht="15" thickBot="1">
      <c r="A613" s="1"/>
      <c r="B613" s="1"/>
      <c r="C613" s="3">
        <v>45840</v>
      </c>
      <c r="D613" s="4">
        <v>1.18</v>
      </c>
      <c r="E613" s="1"/>
      <c r="F613" s="4">
        <v>0</v>
      </c>
      <c r="G613" s="1"/>
      <c r="H613" s="8"/>
      <c r="I613" s="1"/>
      <c r="J613" s="1"/>
      <c r="K613" s="7">
        <v>45839.998611111114</v>
      </c>
      <c r="L613" s="4">
        <v>1.3745000000000001</v>
      </c>
      <c r="M613" s="1"/>
      <c r="N613" s="1"/>
      <c r="O613" s="1"/>
      <c r="P613" s="1"/>
      <c r="Q613" s="8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</row>
    <row r="614" spans="1:34" ht="15" thickBot="1">
      <c r="A614" s="1"/>
      <c r="B614" s="1"/>
      <c r="C614" s="3">
        <v>45841</v>
      </c>
      <c r="D614" s="4">
        <v>1.1770799999999999</v>
      </c>
      <c r="E614" s="1"/>
      <c r="F614" s="4">
        <v>0</v>
      </c>
      <c r="G614" s="1"/>
      <c r="H614" s="8"/>
      <c r="I614" s="1"/>
      <c r="J614" s="1"/>
      <c r="K614" s="7">
        <v>45840.998611111114</v>
      </c>
      <c r="L614" s="4">
        <v>1.36494</v>
      </c>
      <c r="M614" s="1"/>
      <c r="N614" s="1"/>
      <c r="O614" s="1"/>
      <c r="P614" s="1"/>
      <c r="Q614" s="8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</row>
    <row r="615" spans="1:34" ht="15" thickBot="1">
      <c r="A615" s="1"/>
      <c r="B615" s="1"/>
      <c r="C615" s="3">
        <v>45842</v>
      </c>
      <c r="D615" s="4">
        <v>1.1776</v>
      </c>
      <c r="E615" s="1"/>
      <c r="F615" s="4">
        <v>0</v>
      </c>
      <c r="G615" s="1"/>
      <c r="H615" s="8"/>
      <c r="I615" s="1"/>
      <c r="J615" s="1"/>
      <c r="K615" s="7">
        <v>45841.998611111114</v>
      </c>
      <c r="L615" s="4">
        <v>1.36663</v>
      </c>
      <c r="M615" s="1"/>
      <c r="N615" s="1"/>
      <c r="O615" s="1"/>
      <c r="P615" s="1"/>
      <c r="Q615" s="8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</row>
    <row r="616" spans="1:34" ht="15" thickBot="1">
      <c r="A616" s="1"/>
      <c r="B616" s="1"/>
      <c r="C616" s="3">
        <v>45843</v>
      </c>
      <c r="D616" s="4">
        <v>1.1778</v>
      </c>
      <c r="E616" s="1"/>
      <c r="F616" s="4">
        <v>0</v>
      </c>
      <c r="G616" s="1"/>
      <c r="H616" s="8"/>
      <c r="I616" s="1"/>
      <c r="J616" s="1"/>
      <c r="K616" s="7">
        <v>45842.998611111114</v>
      </c>
      <c r="L616" s="4">
        <v>1.3652</v>
      </c>
      <c r="M616" s="1"/>
      <c r="N616" s="1"/>
      <c r="O616" s="1"/>
      <c r="P616" s="1"/>
      <c r="Q616" s="8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</row>
    <row r="617" spans="1:34" ht="15" thickBot="1">
      <c r="A617" s="1"/>
      <c r="B617" s="1"/>
      <c r="C617" s="3">
        <v>45844</v>
      </c>
      <c r="D617" s="4">
        <v>1.17797</v>
      </c>
      <c r="E617" s="1"/>
      <c r="F617" s="4">
        <v>0</v>
      </c>
      <c r="G617" s="1"/>
      <c r="H617" s="8"/>
      <c r="I617" s="1"/>
      <c r="J617" s="1"/>
      <c r="K617" s="7">
        <v>45843.998611111114</v>
      </c>
      <c r="L617" s="4">
        <v>1.3653</v>
      </c>
      <c r="M617" s="1"/>
      <c r="N617" s="1"/>
      <c r="O617" s="1"/>
      <c r="P617" s="1"/>
      <c r="Q617" s="8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</row>
    <row r="618" spans="1:34" ht="15" thickBot="1">
      <c r="A618" s="1"/>
      <c r="B618" s="1"/>
      <c r="C618" s="3">
        <v>45845</v>
      </c>
      <c r="D618" s="4">
        <v>1.17354</v>
      </c>
      <c r="E618" s="1"/>
      <c r="F618" s="4">
        <v>0</v>
      </c>
      <c r="G618" s="1"/>
      <c r="H618" s="8"/>
      <c r="I618" s="1"/>
      <c r="J618" s="1"/>
      <c r="K618" s="7">
        <v>45844.998611111114</v>
      </c>
      <c r="L618" s="4">
        <v>1.365</v>
      </c>
      <c r="M618" s="1"/>
      <c r="N618" s="1"/>
      <c r="O618" s="1"/>
      <c r="P618" s="1"/>
      <c r="Q618" s="8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</row>
    <row r="619" spans="1:34" ht="15" thickBot="1">
      <c r="A619" s="1"/>
      <c r="B619" s="1"/>
      <c r="C619" s="3">
        <v>45846</v>
      </c>
      <c r="D619" s="4">
        <v>1.1722999999999999</v>
      </c>
      <c r="E619" s="1"/>
      <c r="F619" s="4">
        <v>0</v>
      </c>
      <c r="G619" s="1"/>
      <c r="H619" s="8"/>
      <c r="I619" s="1"/>
      <c r="J619" s="1"/>
      <c r="K619" s="7">
        <v>45845.998611111114</v>
      </c>
      <c r="L619" s="4">
        <v>1.3621700000000001</v>
      </c>
      <c r="M619" s="1"/>
      <c r="N619" s="1"/>
      <c r="O619" s="1"/>
      <c r="P619" s="1"/>
      <c r="Q619" s="8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</row>
    <row r="620" spans="1:34" ht="15" thickBot="1">
      <c r="A620" s="1"/>
      <c r="B620" s="1"/>
      <c r="C620" s="3">
        <v>45847</v>
      </c>
      <c r="D620" s="4">
        <v>1.17302</v>
      </c>
      <c r="E620" s="1"/>
      <c r="F620" s="4">
        <v>0</v>
      </c>
      <c r="G620" s="1"/>
      <c r="H620" s="8"/>
      <c r="I620" s="1"/>
      <c r="J620" s="1"/>
      <c r="K620" s="7">
        <v>45846.998611111114</v>
      </c>
      <c r="L620" s="4">
        <v>1.35839</v>
      </c>
      <c r="M620" s="1"/>
      <c r="N620" s="1"/>
      <c r="O620" s="1"/>
      <c r="P620" s="1"/>
      <c r="Q620" s="8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</row>
    <row r="621" spans="1:34" ht="15" thickBot="1">
      <c r="A621" s="1"/>
      <c r="B621" s="1"/>
      <c r="C621" s="3">
        <v>45848</v>
      </c>
      <c r="D621" s="4">
        <v>1.17005</v>
      </c>
      <c r="E621" s="1"/>
      <c r="F621" s="4">
        <v>0</v>
      </c>
      <c r="G621" s="1"/>
      <c r="H621" s="8"/>
      <c r="I621" s="1"/>
      <c r="J621" s="1"/>
      <c r="K621" s="7">
        <v>45847.998611111114</v>
      </c>
      <c r="L621" s="4">
        <v>1.3592</v>
      </c>
      <c r="M621" s="1"/>
      <c r="N621" s="1"/>
      <c r="O621" s="1"/>
      <c r="P621" s="1"/>
      <c r="Q621" s="8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</row>
    <row r="622" spans="1:34" ht="15" thickBot="1">
      <c r="A622" s="1"/>
      <c r="B622" s="1"/>
      <c r="C622" s="3">
        <v>45849</v>
      </c>
      <c r="D622" s="4">
        <v>1.1693</v>
      </c>
      <c r="E622" s="1"/>
      <c r="F622" s="4">
        <v>0</v>
      </c>
      <c r="G622" s="1"/>
      <c r="H622" s="8"/>
      <c r="I622" s="1"/>
      <c r="J622" s="1"/>
      <c r="K622" s="7">
        <v>45848.998611111114</v>
      </c>
      <c r="L622" s="4">
        <v>1.3577900000000001</v>
      </c>
      <c r="M622" s="1"/>
      <c r="N622" s="1"/>
      <c r="O622" s="1"/>
      <c r="P622" s="1"/>
      <c r="Q622" s="8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</row>
    <row r="623" spans="1:34" ht="15" thickBot="1">
      <c r="A623" s="1"/>
      <c r="B623" s="1"/>
      <c r="C623" s="3">
        <v>45850</v>
      </c>
      <c r="D623" s="4">
        <v>1.1695</v>
      </c>
      <c r="E623" s="1"/>
      <c r="F623" s="4">
        <v>0</v>
      </c>
      <c r="G623" s="1"/>
      <c r="H623" s="8"/>
      <c r="I623" s="1"/>
      <c r="J623" s="1"/>
      <c r="K623" s="7">
        <v>45849.998611111114</v>
      </c>
      <c r="L623" s="4">
        <v>1.3498000000000001</v>
      </c>
      <c r="M623" s="1"/>
      <c r="N623" s="1"/>
      <c r="O623" s="1"/>
      <c r="P623" s="1"/>
      <c r="Q623" s="8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</row>
    <row r="624" spans="1:34" ht="15" thickBot="1">
      <c r="A624" s="1"/>
      <c r="B624" s="1"/>
      <c r="C624" s="3">
        <v>45851</v>
      </c>
      <c r="D624" s="4">
        <v>1.1680999999999999</v>
      </c>
      <c r="E624" s="1"/>
      <c r="F624" s="4">
        <v>0</v>
      </c>
      <c r="G624" s="1"/>
      <c r="H624" s="8"/>
      <c r="I624" s="1"/>
      <c r="J624" s="1"/>
      <c r="K624" s="7">
        <v>45850.998611111114</v>
      </c>
      <c r="L624" s="4">
        <v>1.3523000000000001</v>
      </c>
      <c r="M624" s="1"/>
      <c r="N624" s="1"/>
      <c r="O624" s="1"/>
      <c r="P624" s="1"/>
      <c r="Q624" s="8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</row>
    <row r="625" spans="1:34" ht="15" thickBot="1">
      <c r="A625" s="1"/>
      <c r="B625" s="1"/>
      <c r="C625" s="3">
        <v>45852</v>
      </c>
      <c r="D625" s="4">
        <v>1.16655</v>
      </c>
      <c r="E625" s="1"/>
      <c r="F625" s="4">
        <v>0</v>
      </c>
      <c r="G625" s="1"/>
      <c r="H625" s="8"/>
      <c r="I625" s="1"/>
      <c r="J625" s="1"/>
      <c r="K625" s="7">
        <v>45851.998611111114</v>
      </c>
      <c r="L625" s="4">
        <v>1.34924</v>
      </c>
      <c r="M625" s="1"/>
      <c r="N625" s="1"/>
      <c r="O625" s="1"/>
      <c r="P625" s="1"/>
      <c r="Q625" s="8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</row>
    <row r="626" spans="1:34" ht="15" thickBot="1">
      <c r="A626" s="1"/>
      <c r="B626" s="1"/>
      <c r="C626" s="3">
        <v>45853</v>
      </c>
      <c r="D626" s="4">
        <v>1.16066</v>
      </c>
      <c r="E626" s="1"/>
      <c r="F626" s="4">
        <v>0</v>
      </c>
      <c r="G626" s="1"/>
      <c r="H626" s="8"/>
      <c r="I626" s="1"/>
      <c r="J626" s="1"/>
      <c r="K626" s="7">
        <v>45852.998611111114</v>
      </c>
      <c r="L626" s="4">
        <v>1.3427</v>
      </c>
      <c r="M626" s="1"/>
      <c r="N626" s="1"/>
      <c r="O626" s="1"/>
      <c r="P626" s="1"/>
      <c r="Q626" s="8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</row>
    <row r="627" spans="1:34" ht="15" thickBot="1">
      <c r="A627" s="1"/>
      <c r="B627" s="1"/>
      <c r="C627" s="3">
        <v>45854</v>
      </c>
      <c r="D627" s="4">
        <v>1.1635</v>
      </c>
      <c r="E627" s="1"/>
      <c r="F627" s="4">
        <v>0</v>
      </c>
      <c r="G627" s="1"/>
      <c r="H627" s="8"/>
      <c r="I627" s="1"/>
      <c r="J627" s="1"/>
      <c r="K627" s="7">
        <v>45853.998611111114</v>
      </c>
      <c r="L627" s="4">
        <v>1.3392200000000001</v>
      </c>
      <c r="M627" s="1"/>
      <c r="N627" s="1"/>
      <c r="O627" s="1"/>
      <c r="P627" s="1"/>
      <c r="Q627" s="8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</row>
    <row r="628" spans="1:34" ht="15" thickBot="1">
      <c r="A628" s="1"/>
      <c r="B628" s="1"/>
      <c r="C628" s="3">
        <v>45855</v>
      </c>
      <c r="D628" s="4">
        <v>1.16147</v>
      </c>
      <c r="E628" s="1"/>
      <c r="F628" s="4">
        <v>0</v>
      </c>
      <c r="G628" s="1"/>
      <c r="H628" s="8"/>
      <c r="I628" s="1"/>
      <c r="J628" s="1"/>
      <c r="K628" s="7">
        <v>45854.998611111114</v>
      </c>
      <c r="L628" s="4">
        <v>1.3409500000000001</v>
      </c>
      <c r="M628" s="1"/>
      <c r="N628" s="1"/>
      <c r="O628" s="1"/>
      <c r="P628" s="1"/>
      <c r="Q628" s="8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</row>
    <row r="629" spans="1:34" ht="15" thickBot="1">
      <c r="A629" s="1"/>
      <c r="B629" s="1"/>
      <c r="C629" s="3">
        <v>45856</v>
      </c>
      <c r="D629" s="4">
        <v>1.1627000000000001</v>
      </c>
      <c r="E629" s="1"/>
      <c r="F629" s="4">
        <v>0</v>
      </c>
      <c r="G629" s="1"/>
      <c r="H629" s="8"/>
      <c r="I629" s="1"/>
      <c r="J629" s="1"/>
      <c r="K629" s="7">
        <v>45855.998611111114</v>
      </c>
      <c r="L629" s="4">
        <v>1.3431299999999999</v>
      </c>
      <c r="M629" s="1"/>
      <c r="N629" s="1"/>
      <c r="O629" s="1"/>
      <c r="P629" s="1"/>
      <c r="Q629" s="8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</row>
    <row r="630" spans="1:34" ht="15" thickBot="1">
      <c r="A630" s="1"/>
      <c r="B630" s="1"/>
      <c r="C630" s="3">
        <v>45857</v>
      </c>
      <c r="D630" s="4">
        <v>1.1625000000000001</v>
      </c>
      <c r="E630" s="1"/>
      <c r="F630" s="4">
        <v>0</v>
      </c>
      <c r="G630" s="1"/>
      <c r="H630" s="8"/>
      <c r="I630" s="1"/>
      <c r="J630" s="1"/>
      <c r="K630" s="7">
        <v>45856.998611111114</v>
      </c>
      <c r="L630" s="4">
        <v>1.3411</v>
      </c>
      <c r="M630" s="1"/>
      <c r="N630" s="1"/>
      <c r="O630" s="1"/>
      <c r="P630" s="1"/>
      <c r="Q630" s="8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</row>
    <row r="631" spans="1:34" ht="15" thickBot="1">
      <c r="A631" s="1"/>
      <c r="B631" s="1"/>
      <c r="C631" s="3">
        <v>45858</v>
      </c>
      <c r="D631" s="4">
        <v>1.1629700000000001</v>
      </c>
      <c r="E631" s="1"/>
      <c r="F631" s="4">
        <v>0</v>
      </c>
      <c r="G631" s="1"/>
      <c r="H631" s="8"/>
      <c r="I631" s="1"/>
      <c r="J631" s="1"/>
      <c r="K631" s="7">
        <v>45857.998611111114</v>
      </c>
      <c r="L631" s="4">
        <v>1.3411</v>
      </c>
      <c r="M631" s="1"/>
      <c r="N631" s="1"/>
      <c r="O631" s="1"/>
      <c r="P631" s="1"/>
      <c r="Q631" s="8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</row>
    <row r="632" spans="1:34" ht="15" thickBot="1">
      <c r="A632" s="1"/>
      <c r="B632" s="1"/>
      <c r="C632" s="3">
        <v>45859</v>
      </c>
      <c r="D632" s="4">
        <v>1.1693899999999999</v>
      </c>
      <c r="E632" s="1"/>
      <c r="F632" s="4">
        <v>0</v>
      </c>
      <c r="G632" s="1"/>
      <c r="H632" s="8"/>
      <c r="I632" s="1"/>
      <c r="J632" s="1"/>
      <c r="K632" s="7">
        <v>45858.998611111114</v>
      </c>
      <c r="L632" s="4">
        <v>1.3414299999999999</v>
      </c>
      <c r="M632" s="1"/>
      <c r="N632" s="1"/>
      <c r="O632" s="1"/>
      <c r="P632" s="1"/>
      <c r="Q632" s="8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</row>
    <row r="633" spans="1:34" ht="15" thickBot="1">
      <c r="A633" s="1"/>
      <c r="B633" s="1"/>
      <c r="C633" s="3">
        <v>45860</v>
      </c>
      <c r="D633" s="4">
        <v>1.1738299999999999</v>
      </c>
      <c r="E633" s="1"/>
      <c r="F633" s="4">
        <v>0</v>
      </c>
      <c r="G633" s="1"/>
      <c r="H633" s="8"/>
      <c r="I633" s="1"/>
      <c r="J633" s="1"/>
      <c r="K633" s="7">
        <v>45859.998611111114</v>
      </c>
      <c r="L633" s="4">
        <v>1.3488100000000001</v>
      </c>
      <c r="M633" s="1"/>
      <c r="N633" s="1"/>
      <c r="O633" s="1"/>
      <c r="P633" s="1"/>
      <c r="Q633" s="8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</row>
    <row r="634" spans="1:34" ht="15" thickBot="1">
      <c r="A634" s="1"/>
      <c r="B634" s="1"/>
      <c r="C634" s="3">
        <v>45861</v>
      </c>
      <c r="D634" s="4">
        <v>1.1773100000000001</v>
      </c>
      <c r="E634" s="1"/>
      <c r="F634" s="4">
        <v>0</v>
      </c>
      <c r="G634" s="1"/>
      <c r="H634" s="8"/>
      <c r="I634" s="1"/>
      <c r="J634" s="1"/>
      <c r="K634" s="7">
        <v>45860.998611111114</v>
      </c>
      <c r="L634" s="4">
        <v>1.35206</v>
      </c>
      <c r="M634" s="1"/>
      <c r="N634" s="1"/>
      <c r="O634" s="1"/>
      <c r="P634" s="1"/>
      <c r="Q634" s="8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</row>
    <row r="635" spans="1:34" ht="15" thickBot="1">
      <c r="A635" s="1"/>
      <c r="B635" s="1"/>
      <c r="C635" s="3">
        <v>45862</v>
      </c>
      <c r="D635" s="4">
        <v>1.1755</v>
      </c>
      <c r="E635" s="1"/>
      <c r="F635" s="4">
        <v>0</v>
      </c>
      <c r="G635" s="1"/>
      <c r="H635" s="8"/>
      <c r="I635" s="1"/>
      <c r="J635" s="1"/>
      <c r="K635" s="7">
        <v>45861.998611111114</v>
      </c>
      <c r="L635" s="4">
        <v>1.3579000000000001</v>
      </c>
      <c r="M635" s="1"/>
      <c r="N635" s="1"/>
      <c r="O635" s="1"/>
      <c r="P635" s="1"/>
      <c r="Q635" s="8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</row>
    <row r="636" spans="1:34" ht="15" thickBot="1">
      <c r="A636" s="1"/>
      <c r="B636" s="1"/>
      <c r="C636" s="3">
        <v>45863</v>
      </c>
      <c r="D636" s="4">
        <v>1.1746000000000001</v>
      </c>
      <c r="E636" s="1"/>
      <c r="F636" s="4">
        <v>0</v>
      </c>
      <c r="G636" s="1"/>
      <c r="H636" s="8"/>
      <c r="I636" s="1"/>
      <c r="J636" s="1"/>
      <c r="K636" s="7">
        <v>45862.998611111114</v>
      </c>
      <c r="L636" s="4">
        <v>1.3508500000000001</v>
      </c>
      <c r="M636" s="1"/>
      <c r="N636" s="1"/>
      <c r="O636" s="1"/>
      <c r="P636" s="1"/>
      <c r="Q636" s="8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</row>
    <row r="637" spans="1:34" ht="15" thickBot="1">
      <c r="A637" s="1"/>
      <c r="B637" s="1"/>
      <c r="C637" s="3">
        <v>45864</v>
      </c>
      <c r="D637" s="4">
        <v>1.1749000000000001</v>
      </c>
      <c r="E637" s="1"/>
      <c r="F637" s="4">
        <v>0</v>
      </c>
      <c r="G637" s="1"/>
      <c r="H637" s="8"/>
      <c r="I637" s="1"/>
      <c r="J637" s="1"/>
      <c r="K637" s="7">
        <v>45863.998611111114</v>
      </c>
      <c r="L637" s="4">
        <v>1.3434999999999999</v>
      </c>
      <c r="M637" s="1"/>
      <c r="N637" s="1"/>
      <c r="O637" s="1"/>
      <c r="P637" s="1"/>
      <c r="Q637" s="8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</row>
    <row r="638" spans="1:34" ht="15" thickBot="1">
      <c r="A638" s="1"/>
      <c r="B638" s="1"/>
      <c r="C638" s="3">
        <v>45865</v>
      </c>
      <c r="D638" s="4">
        <v>1.1756</v>
      </c>
      <c r="E638" s="1"/>
      <c r="F638" s="4">
        <v>0</v>
      </c>
      <c r="G638" s="1"/>
      <c r="H638" s="8"/>
      <c r="I638" s="1"/>
      <c r="J638" s="1"/>
      <c r="K638" s="7">
        <v>45864.998611111114</v>
      </c>
      <c r="L638" s="4">
        <v>1.3433999999999999</v>
      </c>
      <c r="M638" s="1"/>
      <c r="N638" s="1"/>
      <c r="O638" s="1"/>
      <c r="P638" s="1"/>
      <c r="Q638" s="8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</row>
    <row r="639" spans="1:34" ht="15" thickBot="1">
      <c r="A639" s="1"/>
      <c r="B639" s="1"/>
      <c r="C639" s="3">
        <v>45866</v>
      </c>
      <c r="D639" s="4">
        <v>1.1597</v>
      </c>
      <c r="E639" s="1"/>
      <c r="F639" s="4">
        <v>0</v>
      </c>
      <c r="G639" s="1"/>
      <c r="H639" s="8"/>
      <c r="I639" s="1"/>
      <c r="J639" s="1"/>
      <c r="K639" s="7">
        <v>45865.998611111114</v>
      </c>
      <c r="L639" s="4">
        <v>1.3437600000000001</v>
      </c>
      <c r="M639" s="1"/>
      <c r="N639" s="1"/>
      <c r="O639" s="1"/>
      <c r="P639" s="1"/>
      <c r="Q639" s="8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</row>
    <row r="640" spans="1:34" ht="15" thickBot="1">
      <c r="A640" s="1"/>
      <c r="B640" s="1"/>
      <c r="C640" s="3">
        <v>45867</v>
      </c>
      <c r="D640" s="4">
        <v>1.1549700000000001</v>
      </c>
      <c r="E640" s="1"/>
      <c r="F640" s="4">
        <v>0</v>
      </c>
      <c r="G640" s="1"/>
      <c r="H640" s="8"/>
      <c r="I640" s="1"/>
      <c r="J640" s="1"/>
      <c r="K640" s="7">
        <v>45866.998611111114</v>
      </c>
      <c r="L640" s="4">
        <v>1.3359000000000001</v>
      </c>
      <c r="M640" s="1"/>
      <c r="N640" s="1"/>
      <c r="O640" s="1"/>
      <c r="P640" s="1"/>
      <c r="Q640" s="8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</row>
    <row r="641" spans="1:34" ht="15" thickBot="1">
      <c r="A641" s="1"/>
      <c r="B641" s="1"/>
      <c r="C641" s="3">
        <v>45868</v>
      </c>
      <c r="D641" s="4">
        <v>1.1428</v>
      </c>
      <c r="E641" s="1"/>
      <c r="F641" s="4">
        <v>0</v>
      </c>
      <c r="G641" s="1"/>
      <c r="H641" s="8"/>
      <c r="I641" s="1"/>
      <c r="J641" s="1"/>
      <c r="K641" s="7">
        <v>45867.998611111114</v>
      </c>
      <c r="L641" s="4">
        <v>1.3351999999999999</v>
      </c>
      <c r="M641" s="1"/>
      <c r="N641" s="1"/>
      <c r="O641" s="1"/>
      <c r="P641" s="1"/>
      <c r="Q641" s="8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</row>
    <row r="642" spans="1:34" ht="15" thickBot="1">
      <c r="A642" s="1"/>
      <c r="B642" s="1"/>
      <c r="C642" s="3">
        <v>45869</v>
      </c>
      <c r="D642" s="4">
        <v>1.1422600000000001</v>
      </c>
      <c r="E642" s="1"/>
      <c r="F642" s="4">
        <v>0</v>
      </c>
      <c r="G642" s="1"/>
      <c r="H642" s="8"/>
      <c r="I642" s="1"/>
      <c r="J642" s="1"/>
      <c r="K642" s="7">
        <v>45868.998611111114</v>
      </c>
      <c r="L642" s="4">
        <v>1.32561</v>
      </c>
      <c r="M642" s="1"/>
      <c r="N642" s="1"/>
      <c r="O642" s="1"/>
      <c r="P642" s="1"/>
      <c r="Q642" s="8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</row>
    <row r="643" spans="1:34" ht="15" thickBot="1">
      <c r="A643" s="1"/>
      <c r="B643" s="1"/>
      <c r="C643" s="3">
        <v>45870</v>
      </c>
      <c r="D643" s="4">
        <v>1.1589</v>
      </c>
      <c r="E643" s="1"/>
      <c r="F643" s="4">
        <v>0</v>
      </c>
      <c r="G643" s="1"/>
      <c r="H643" s="8"/>
      <c r="I643" s="1"/>
      <c r="J643" s="1"/>
      <c r="K643" s="7">
        <v>45869.998611111114</v>
      </c>
      <c r="L643" s="4">
        <v>1.32081</v>
      </c>
      <c r="M643" s="1"/>
      <c r="N643" s="1"/>
      <c r="O643" s="1"/>
      <c r="P643" s="1"/>
      <c r="Q643" s="8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</row>
    <row r="644" spans="1:34" ht="15" thickBot="1">
      <c r="A644" s="1"/>
      <c r="B644" s="1"/>
      <c r="C644" s="3">
        <v>45871</v>
      </c>
      <c r="D644" s="4">
        <v>1.1589</v>
      </c>
      <c r="E644" s="1"/>
      <c r="F644" s="4">
        <v>0</v>
      </c>
      <c r="G644" s="1"/>
      <c r="H644" s="8"/>
      <c r="I644" s="1"/>
      <c r="J644" s="1"/>
      <c r="K644" s="7">
        <v>45870.998611111114</v>
      </c>
      <c r="L644" s="4">
        <v>1.3281000000000001</v>
      </c>
      <c r="M644" s="1"/>
      <c r="N644" s="1"/>
      <c r="O644" s="1"/>
      <c r="P644" s="1"/>
      <c r="Q644" s="8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</row>
    <row r="645" spans="1:34" ht="15" thickBot="1">
      <c r="A645" s="1"/>
      <c r="B645" s="1"/>
      <c r="C645" s="3">
        <v>45872</v>
      </c>
      <c r="D645" s="4">
        <v>1.1585300000000001</v>
      </c>
      <c r="E645" s="1"/>
      <c r="F645" s="4">
        <v>0</v>
      </c>
      <c r="G645" s="1"/>
      <c r="H645" s="8"/>
      <c r="I645" s="1"/>
      <c r="J645" s="1"/>
      <c r="K645" s="7">
        <v>45871.998611111114</v>
      </c>
      <c r="L645" s="4">
        <v>1.3279000000000001</v>
      </c>
      <c r="M645" s="1"/>
      <c r="N645" s="1"/>
      <c r="O645" s="1"/>
      <c r="P645" s="1"/>
      <c r="Q645" s="8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</row>
    <row r="646" spans="1:34" ht="15" thickBot="1">
      <c r="A646" s="1"/>
      <c r="B646" s="1"/>
      <c r="C646" s="3">
        <v>45873</v>
      </c>
      <c r="D646" s="4">
        <v>1.1583000000000001</v>
      </c>
      <c r="E646" s="1"/>
      <c r="F646" s="4">
        <v>0</v>
      </c>
      <c r="G646" s="1"/>
      <c r="H646" s="8"/>
      <c r="I646" s="1"/>
      <c r="J646" s="1"/>
      <c r="K646" s="7">
        <v>45872.998611111114</v>
      </c>
      <c r="L646" s="4">
        <v>1.3288199999999999</v>
      </c>
      <c r="M646" s="1"/>
      <c r="N646" s="1"/>
      <c r="O646" s="1"/>
      <c r="P646" s="1"/>
      <c r="Q646" s="8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</row>
    <row r="647" spans="1:34" ht="15" thickBot="1">
      <c r="A647" s="1"/>
      <c r="B647" s="1"/>
      <c r="C647" s="3">
        <v>45874</v>
      </c>
      <c r="D647" s="4">
        <v>1.1577999999999999</v>
      </c>
      <c r="E647" s="1"/>
      <c r="F647" s="4">
        <v>0</v>
      </c>
      <c r="G647" s="1"/>
      <c r="H647" s="8"/>
      <c r="I647" s="1"/>
      <c r="J647" s="1"/>
      <c r="K647" s="7">
        <v>45873.998611111114</v>
      </c>
      <c r="L647" s="4">
        <v>1.32961</v>
      </c>
      <c r="M647" s="1"/>
      <c r="N647" s="1"/>
      <c r="O647" s="1"/>
      <c r="P647" s="1"/>
      <c r="Q647" s="8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</row>
    <row r="648" spans="1:34" ht="15" thickBot="1">
      <c r="A648" s="1"/>
      <c r="B648" s="1"/>
      <c r="C648" s="3">
        <v>45875</v>
      </c>
      <c r="D648" s="4">
        <v>1.1660999999999999</v>
      </c>
      <c r="E648" s="1"/>
      <c r="F648" s="4">
        <v>0</v>
      </c>
      <c r="G648" s="1"/>
      <c r="H648" s="8"/>
      <c r="I648" s="1"/>
      <c r="J648" s="1"/>
      <c r="K648" s="7">
        <v>45874.998611111114</v>
      </c>
      <c r="L648" s="4">
        <v>1.3298000000000001</v>
      </c>
      <c r="M648" s="1"/>
      <c r="N648" s="1"/>
      <c r="O648" s="1"/>
      <c r="P648" s="1"/>
      <c r="Q648" s="8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</row>
    <row r="649" spans="1:34" ht="15" thickBot="1">
      <c r="A649" s="1"/>
      <c r="B649" s="1"/>
      <c r="C649" s="3">
        <v>45876</v>
      </c>
      <c r="D649" s="4">
        <v>1.16751</v>
      </c>
      <c r="E649" s="1"/>
      <c r="F649" s="4">
        <v>0</v>
      </c>
      <c r="G649" s="1"/>
      <c r="H649" s="8"/>
      <c r="I649" s="1"/>
      <c r="J649" s="1"/>
      <c r="K649" s="7">
        <v>45875.998611111114</v>
      </c>
      <c r="L649" s="4">
        <v>1.3356699999999999</v>
      </c>
      <c r="M649" s="1"/>
      <c r="N649" s="1"/>
      <c r="O649" s="1"/>
      <c r="P649" s="1"/>
      <c r="Q649" s="8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</row>
    <row r="650" spans="1:34" ht="15" thickBot="1">
      <c r="A650" s="1"/>
      <c r="B650" s="1"/>
      <c r="C650" s="3">
        <v>45877</v>
      </c>
      <c r="D650" s="4">
        <v>1.1649</v>
      </c>
      <c r="E650" s="1"/>
      <c r="F650" s="4">
        <v>0</v>
      </c>
      <c r="G650" s="1"/>
      <c r="H650" s="8"/>
      <c r="I650" s="1"/>
      <c r="J650" s="1"/>
      <c r="K650" s="7">
        <v>45876.998611111114</v>
      </c>
      <c r="L650" s="4">
        <v>1.34504</v>
      </c>
      <c r="M650" s="1"/>
      <c r="N650" s="1"/>
      <c r="O650" s="1"/>
      <c r="P650" s="1"/>
      <c r="Q650" s="8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</row>
    <row r="651" spans="1:34" ht="15" thickBot="1">
      <c r="A651" s="1"/>
      <c r="B651" s="1"/>
      <c r="C651" s="3">
        <v>45878</v>
      </c>
      <c r="D651" s="4">
        <v>1.1648000000000001</v>
      </c>
      <c r="E651" s="1"/>
      <c r="F651" s="4">
        <v>0</v>
      </c>
      <c r="G651" s="1"/>
      <c r="H651" s="8"/>
      <c r="I651" s="1"/>
      <c r="J651" s="1"/>
      <c r="K651" s="7">
        <v>45877.998611111114</v>
      </c>
      <c r="L651" s="4">
        <v>1.3448</v>
      </c>
      <c r="M651" s="1"/>
      <c r="N651" s="1"/>
      <c r="O651" s="1"/>
      <c r="P651" s="1"/>
      <c r="Q651" s="8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</row>
    <row r="652" spans="1:34" ht="15" thickBot="1">
      <c r="A652" s="1"/>
      <c r="B652" s="1"/>
      <c r="C652" s="3">
        <v>45879</v>
      </c>
      <c r="D652" s="4">
        <v>1.16472</v>
      </c>
      <c r="E652" s="1"/>
      <c r="F652" s="4">
        <v>0</v>
      </c>
      <c r="G652" s="1"/>
      <c r="H652" s="8"/>
      <c r="I652" s="1"/>
      <c r="J652" s="1"/>
      <c r="K652" s="7">
        <v>45878.998611111114</v>
      </c>
      <c r="L652" s="4">
        <v>1.3446</v>
      </c>
      <c r="M652" s="1"/>
      <c r="N652" s="1"/>
      <c r="O652" s="1"/>
      <c r="P652" s="1"/>
      <c r="Q652" s="8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</row>
    <row r="653" spans="1:34" ht="15" thickBot="1">
      <c r="A653" s="1"/>
      <c r="B653" s="1"/>
      <c r="C653" s="3">
        <v>45880</v>
      </c>
      <c r="D653" s="4">
        <v>1.1616</v>
      </c>
      <c r="E653" s="1"/>
      <c r="F653" s="4">
        <v>0</v>
      </c>
      <c r="G653" s="1"/>
      <c r="H653" s="8"/>
      <c r="I653" s="1"/>
      <c r="J653" s="1"/>
      <c r="K653" s="7">
        <v>45879.998611111114</v>
      </c>
      <c r="L653" s="4">
        <v>1.3441000000000001</v>
      </c>
      <c r="M653" s="1"/>
      <c r="N653" s="1"/>
      <c r="O653" s="1"/>
      <c r="P653" s="1"/>
      <c r="Q653" s="8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</row>
    <row r="654" spans="1:34" ht="15" thickBot="1">
      <c r="A654" s="1"/>
      <c r="B654" s="1"/>
      <c r="C654" s="3">
        <v>45881</v>
      </c>
      <c r="D654" s="4">
        <v>1.1677</v>
      </c>
      <c r="E654" s="1"/>
      <c r="F654" s="4">
        <v>0</v>
      </c>
      <c r="G654" s="1"/>
      <c r="H654" s="8"/>
      <c r="I654" s="1"/>
      <c r="J654" s="1"/>
      <c r="K654" s="7">
        <v>45880.998611111114</v>
      </c>
      <c r="L654" s="4">
        <v>1.3433999999999999</v>
      </c>
      <c r="M654" s="1"/>
      <c r="N654" s="1"/>
      <c r="O654" s="1"/>
      <c r="P654" s="1"/>
      <c r="Q654" s="8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</row>
    <row r="655" spans="1:34" ht="15" thickBot="1">
      <c r="A655" s="1"/>
      <c r="B655" s="1"/>
      <c r="C655" s="3">
        <v>45882</v>
      </c>
      <c r="D655" s="4">
        <v>1.1712100000000001</v>
      </c>
      <c r="E655" s="1"/>
      <c r="F655" s="4">
        <v>0</v>
      </c>
      <c r="G655" s="1"/>
      <c r="H655" s="8"/>
      <c r="I655" s="1"/>
      <c r="J655" s="1"/>
      <c r="K655" s="7">
        <v>45881.998611111114</v>
      </c>
      <c r="L655" s="4">
        <v>1.3502000000000001</v>
      </c>
      <c r="M655" s="1"/>
      <c r="N655" s="1"/>
      <c r="O655" s="1"/>
      <c r="P655" s="1"/>
      <c r="Q655" s="8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</row>
    <row r="656" spans="1:34" ht="15" thickBot="1">
      <c r="A656" s="1"/>
      <c r="B656" s="1"/>
      <c r="C656" s="3">
        <v>45883</v>
      </c>
      <c r="D656" s="4">
        <v>1.165</v>
      </c>
      <c r="E656" s="1"/>
      <c r="F656" s="4">
        <v>0</v>
      </c>
      <c r="G656" s="1"/>
      <c r="H656" s="8"/>
      <c r="I656" s="1"/>
      <c r="J656" s="1"/>
      <c r="K656" s="7">
        <v>45882.998611111114</v>
      </c>
      <c r="L656" s="4">
        <v>1.3584099999999999</v>
      </c>
      <c r="M656" s="1"/>
      <c r="N656" s="1"/>
      <c r="O656" s="1"/>
      <c r="P656" s="1"/>
      <c r="Q656" s="8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</row>
    <row r="657" spans="1:34" ht="15" thickBot="1">
      <c r="A657" s="1"/>
      <c r="B657" s="1"/>
      <c r="C657" s="3">
        <v>45884</v>
      </c>
      <c r="D657" s="4">
        <v>1.1702999999999999</v>
      </c>
      <c r="E657" s="1"/>
      <c r="F657" s="4">
        <v>0</v>
      </c>
      <c r="G657" s="1"/>
      <c r="H657" s="8"/>
      <c r="I657" s="1"/>
      <c r="J657" s="1"/>
      <c r="K657" s="7">
        <v>45883.998611111114</v>
      </c>
      <c r="L657" s="4">
        <v>1.35293</v>
      </c>
      <c r="M657" s="1"/>
      <c r="N657" s="1"/>
      <c r="O657" s="1"/>
      <c r="P657" s="1"/>
      <c r="Q657" s="8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</row>
    <row r="658" spans="1:34" ht="15" thickBot="1">
      <c r="A658" s="1"/>
      <c r="B658" s="1"/>
      <c r="C658" s="3">
        <v>45885</v>
      </c>
      <c r="D658" s="4">
        <v>1.1702999999999999</v>
      </c>
      <c r="E658" s="1"/>
      <c r="F658" s="4">
        <v>0</v>
      </c>
      <c r="G658" s="1"/>
      <c r="H658" s="8"/>
      <c r="I658" s="1"/>
      <c r="J658" s="1"/>
      <c r="K658" s="7">
        <v>45884.998611111114</v>
      </c>
      <c r="L658" s="4">
        <v>1.3553999999999999</v>
      </c>
      <c r="M658" s="1"/>
      <c r="N658" s="1"/>
      <c r="O658" s="1"/>
      <c r="P658" s="1"/>
      <c r="Q658" s="8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</row>
    <row r="659" spans="1:34" ht="15" thickBot="1">
      <c r="A659" s="1"/>
      <c r="B659" s="1"/>
      <c r="C659" s="3">
        <v>45886</v>
      </c>
      <c r="D659" s="4">
        <v>1.17055</v>
      </c>
      <c r="E659" s="1"/>
      <c r="F659" s="4">
        <v>0</v>
      </c>
      <c r="G659" s="1"/>
      <c r="H659" s="8"/>
      <c r="I659" s="1"/>
      <c r="J659" s="1"/>
      <c r="K659" s="7">
        <v>45885.998611111114</v>
      </c>
      <c r="L659" s="4">
        <v>1.3553999999999999</v>
      </c>
      <c r="M659" s="1"/>
      <c r="N659" s="1"/>
      <c r="O659" s="1"/>
      <c r="P659" s="1"/>
      <c r="Q659" s="8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</row>
    <row r="660" spans="1:34" ht="15" thickBot="1">
      <c r="A660" s="1"/>
      <c r="B660" s="1"/>
      <c r="C660" s="3">
        <v>45887</v>
      </c>
      <c r="D660" s="4">
        <v>1.16676</v>
      </c>
      <c r="E660" s="1"/>
      <c r="F660" s="4">
        <v>0</v>
      </c>
      <c r="G660" s="1"/>
      <c r="H660" s="8"/>
      <c r="I660" s="1"/>
      <c r="J660" s="1"/>
      <c r="K660" s="7">
        <v>45886.998611111114</v>
      </c>
      <c r="L660" s="4">
        <v>1.3554600000000001</v>
      </c>
      <c r="M660" s="1"/>
      <c r="N660" s="1"/>
      <c r="O660" s="1"/>
      <c r="P660" s="1"/>
      <c r="Q660" s="8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</row>
    <row r="661" spans="1:34" ht="15" thickBot="1">
      <c r="A661" s="1"/>
      <c r="B661" s="1"/>
      <c r="C661" s="3">
        <v>45888</v>
      </c>
      <c r="D661" s="4">
        <v>1.16418</v>
      </c>
      <c r="E661" s="1"/>
      <c r="F661" s="4">
        <v>0</v>
      </c>
      <c r="G661" s="1"/>
      <c r="H661" s="8"/>
      <c r="I661" s="1"/>
      <c r="J661" s="1"/>
      <c r="K661" s="7">
        <v>45887.998611111114</v>
      </c>
      <c r="L661" s="4">
        <v>1.3507199999999999</v>
      </c>
      <c r="M661" s="1"/>
      <c r="N661" s="1"/>
      <c r="O661" s="1"/>
      <c r="P661" s="1"/>
      <c r="Q661" s="8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</row>
    <row r="662" spans="1:34" ht="15" thickBot="1">
      <c r="A662" s="1"/>
      <c r="B662" s="1"/>
      <c r="C662" s="3">
        <v>45889</v>
      </c>
      <c r="D662" s="4">
        <v>1.16506</v>
      </c>
      <c r="E662" s="1"/>
      <c r="F662" s="4">
        <v>0</v>
      </c>
      <c r="G662" s="1"/>
      <c r="H662" s="8"/>
      <c r="I662" s="1"/>
      <c r="J662" s="1"/>
      <c r="K662" s="7">
        <v>45888.998611111114</v>
      </c>
      <c r="L662" s="4">
        <v>1.3486</v>
      </c>
      <c r="M662" s="1"/>
      <c r="N662" s="1"/>
      <c r="O662" s="1"/>
      <c r="P662" s="1"/>
      <c r="Q662" s="8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</row>
    <row r="663" spans="1:34" ht="15" thickBot="1">
      <c r="A663" s="1"/>
      <c r="B663" s="1"/>
      <c r="C663" s="3">
        <v>45890</v>
      </c>
      <c r="D663" s="4">
        <v>1.1612199999999999</v>
      </c>
      <c r="E663" s="1"/>
      <c r="F663" s="4">
        <v>0</v>
      </c>
      <c r="G663" s="1"/>
      <c r="H663" s="8"/>
      <c r="I663" s="1"/>
      <c r="J663" s="1"/>
      <c r="K663" s="7">
        <v>45889.998611111114</v>
      </c>
      <c r="L663" s="4">
        <v>1.3465499999999999</v>
      </c>
      <c r="M663" s="1"/>
      <c r="N663" s="1"/>
      <c r="O663" s="1"/>
      <c r="P663" s="1"/>
      <c r="Q663" s="8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</row>
    <row r="664" spans="1:34" ht="15" thickBot="1">
      <c r="A664" s="1"/>
      <c r="B664" s="1"/>
      <c r="C664" s="3">
        <v>45891</v>
      </c>
      <c r="D664" s="4">
        <v>1.1720999999999999</v>
      </c>
      <c r="E664" s="1"/>
      <c r="F664" s="4">
        <v>0</v>
      </c>
      <c r="G664" s="1"/>
      <c r="H664" s="8"/>
      <c r="I664" s="1"/>
      <c r="J664" s="1"/>
      <c r="K664" s="7">
        <v>45890.998611111114</v>
      </c>
      <c r="L664" s="4">
        <v>1.34179</v>
      </c>
      <c r="M664" s="1"/>
      <c r="N664" s="1"/>
      <c r="O664" s="1"/>
      <c r="P664" s="1"/>
      <c r="Q664" s="8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</row>
    <row r="665" spans="1:34" ht="15" thickBot="1">
      <c r="A665" s="1"/>
      <c r="B665" s="1"/>
      <c r="C665" s="3">
        <v>45892</v>
      </c>
      <c r="D665" s="4">
        <v>1.1720999999999999</v>
      </c>
      <c r="E665" s="1"/>
      <c r="F665" s="4">
        <v>0</v>
      </c>
      <c r="G665" s="1"/>
      <c r="H665" s="8"/>
      <c r="I665" s="1"/>
      <c r="J665" s="1"/>
      <c r="K665" s="7">
        <v>45891.998611111114</v>
      </c>
      <c r="L665" s="4">
        <v>1.3523000000000001</v>
      </c>
      <c r="M665" s="1"/>
      <c r="N665" s="1"/>
      <c r="O665" s="1"/>
      <c r="P665" s="1"/>
      <c r="Q665" s="8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</row>
    <row r="666" spans="1:34" ht="15" thickBot="1">
      <c r="A666" s="1"/>
      <c r="B666" s="1"/>
      <c r="C666" s="3">
        <v>45893</v>
      </c>
      <c r="D666" s="4">
        <v>1.1708499999999999</v>
      </c>
      <c r="E666" s="1"/>
      <c r="F666" s="4">
        <v>0</v>
      </c>
      <c r="G666" s="1"/>
      <c r="H666" s="8"/>
      <c r="I666" s="1"/>
      <c r="J666" s="1"/>
      <c r="K666" s="7">
        <v>45892.998611111114</v>
      </c>
      <c r="L666" s="4">
        <v>1.3526</v>
      </c>
      <c r="M666" s="1"/>
      <c r="N666" s="1"/>
      <c r="O666" s="1"/>
      <c r="P666" s="1"/>
      <c r="Q666" s="8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</row>
    <row r="667" spans="1:34" ht="15" thickBot="1">
      <c r="A667" s="1"/>
      <c r="B667" s="1"/>
      <c r="C667" s="3">
        <v>45894</v>
      </c>
      <c r="D667" s="4">
        <v>1.1613899999999999</v>
      </c>
      <c r="E667" s="1"/>
      <c r="F667" s="4">
        <v>0</v>
      </c>
      <c r="G667" s="1"/>
      <c r="H667" s="8"/>
      <c r="I667" s="1"/>
      <c r="J667" s="1"/>
      <c r="K667" s="7">
        <v>45893.998611111114</v>
      </c>
      <c r="L667" s="4">
        <v>1.3509800000000001</v>
      </c>
      <c r="M667" s="1"/>
      <c r="N667" s="1"/>
      <c r="O667" s="1"/>
      <c r="P667" s="1"/>
      <c r="Q667" s="8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</row>
    <row r="668" spans="1:34" ht="15" thickBot="1">
      <c r="A668" s="1"/>
      <c r="B668" s="1"/>
      <c r="C668" s="3">
        <v>45895</v>
      </c>
      <c r="D668" s="4">
        <v>1.1638200000000001</v>
      </c>
      <c r="E668" s="1"/>
      <c r="F668" s="4">
        <v>0</v>
      </c>
      <c r="G668" s="1"/>
      <c r="H668" s="8"/>
      <c r="I668" s="1"/>
      <c r="J668" s="1"/>
      <c r="K668" s="7">
        <v>45894.998611111114</v>
      </c>
      <c r="L668" s="4">
        <v>1.3452299999999999</v>
      </c>
      <c r="M668" s="1"/>
      <c r="N668" s="1"/>
      <c r="O668" s="1"/>
      <c r="P668" s="1"/>
      <c r="Q668" s="8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</row>
    <row r="669" spans="1:34" ht="15" thickBot="1">
      <c r="A669" s="1"/>
      <c r="B669" s="1"/>
      <c r="C669" s="3">
        <v>45896</v>
      </c>
      <c r="D669" s="4">
        <v>1.16469</v>
      </c>
      <c r="E669" s="1"/>
      <c r="F669" s="4">
        <v>0</v>
      </c>
      <c r="G669" s="1"/>
      <c r="H669" s="8"/>
      <c r="I669" s="1"/>
      <c r="J669" s="1"/>
      <c r="K669" s="7">
        <v>45895.998611111114</v>
      </c>
      <c r="L669" s="4">
        <v>1.3477600000000001</v>
      </c>
      <c r="M669" s="1"/>
      <c r="N669" s="1"/>
      <c r="O669" s="1"/>
      <c r="P669" s="1"/>
      <c r="Q669" s="8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</row>
    <row r="670" spans="1:34" ht="15" thickBot="1">
      <c r="A670" s="1"/>
      <c r="B670" s="1"/>
      <c r="C670" s="3">
        <v>45897</v>
      </c>
      <c r="D670" s="4">
        <v>1.1680699999999999</v>
      </c>
      <c r="E670" s="1"/>
      <c r="F670" s="4">
        <v>0</v>
      </c>
      <c r="G670" s="1"/>
      <c r="H670" s="8"/>
      <c r="I670" s="1"/>
      <c r="J670" s="1"/>
      <c r="K670" s="7">
        <v>45896.998611111114</v>
      </c>
      <c r="L670" s="4">
        <v>1.3502799999999999</v>
      </c>
      <c r="M670" s="1"/>
      <c r="N670" s="1"/>
      <c r="O670" s="1"/>
      <c r="P670" s="1"/>
      <c r="Q670" s="8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</row>
    <row r="671" spans="1:34" ht="15" thickBot="1">
      <c r="A671" s="1"/>
      <c r="B671" s="1"/>
      <c r="C671" s="3">
        <v>45898</v>
      </c>
      <c r="D671" s="4">
        <v>1.1684000000000001</v>
      </c>
      <c r="E671" s="1"/>
      <c r="F671" s="4">
        <v>0</v>
      </c>
      <c r="G671" s="1"/>
      <c r="H671" s="8"/>
      <c r="I671" s="1"/>
      <c r="J671" s="1"/>
      <c r="K671" s="7">
        <v>45897.998611111114</v>
      </c>
      <c r="L671" s="4">
        <v>1.3510200000000001</v>
      </c>
      <c r="M671" s="1"/>
      <c r="N671" s="1"/>
      <c r="O671" s="1"/>
      <c r="P671" s="1"/>
      <c r="Q671" s="8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</row>
    <row r="672" spans="1:34" ht="15" thickBot="1">
      <c r="A672" s="1"/>
      <c r="B672" s="1"/>
      <c r="C672" s="3">
        <v>45899</v>
      </c>
      <c r="D672" s="4">
        <v>1.1686000000000001</v>
      </c>
      <c r="E672" s="1"/>
      <c r="F672" s="4">
        <v>0</v>
      </c>
      <c r="G672" s="1"/>
      <c r="H672" s="8"/>
      <c r="I672" s="1"/>
      <c r="J672" s="1"/>
      <c r="K672" s="7">
        <v>45898.998611111114</v>
      </c>
      <c r="L672" s="4">
        <v>1.3499000000000001</v>
      </c>
      <c r="M672" s="1"/>
      <c r="N672" s="1"/>
      <c r="O672" s="1"/>
      <c r="P672" s="1"/>
      <c r="Q672" s="8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</row>
    <row r="673" spans="1:34" ht="15" thickBot="1">
      <c r="A673" s="1"/>
      <c r="B673" s="1"/>
      <c r="C673" s="3">
        <v>45900</v>
      </c>
      <c r="D673" s="4">
        <v>1.1689799999999999</v>
      </c>
      <c r="E673" s="1"/>
      <c r="F673" s="4">
        <v>0</v>
      </c>
      <c r="G673" s="1"/>
      <c r="H673" s="8"/>
      <c r="I673" s="1"/>
      <c r="J673" s="1"/>
      <c r="K673" s="7">
        <v>45899.998611111114</v>
      </c>
      <c r="L673" s="4">
        <v>1.3503000000000001</v>
      </c>
      <c r="M673" s="1"/>
      <c r="N673" s="1"/>
      <c r="O673" s="1"/>
      <c r="P673" s="1"/>
      <c r="Q673" s="8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</row>
    <row r="674" spans="1:34" ht="15" thickBot="1">
      <c r="A674" s="1"/>
      <c r="B674" s="1"/>
      <c r="C674" s="3">
        <v>45901</v>
      </c>
      <c r="D674" s="4">
        <v>1.1715</v>
      </c>
      <c r="E674" s="1"/>
      <c r="F674" s="4">
        <v>0</v>
      </c>
      <c r="G674" s="1"/>
      <c r="H674" s="8"/>
      <c r="I674" s="1"/>
      <c r="J674" s="1"/>
      <c r="K674" s="7">
        <v>45900.998611111114</v>
      </c>
      <c r="L674" s="4">
        <v>1.3502700000000001</v>
      </c>
      <c r="M674" s="1"/>
      <c r="N674" s="1"/>
      <c r="O674" s="1"/>
      <c r="P674" s="1"/>
      <c r="Q674" s="8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</row>
    <row r="675" spans="1:34" ht="15" thickBot="1">
      <c r="A675" s="1"/>
      <c r="B675" s="1"/>
      <c r="C675" s="3">
        <v>45902</v>
      </c>
      <c r="D675" s="4">
        <v>1.1633100000000001</v>
      </c>
      <c r="E675" s="1"/>
      <c r="F675" s="4">
        <v>0</v>
      </c>
      <c r="G675" s="1"/>
      <c r="H675" s="8"/>
      <c r="I675" s="1"/>
      <c r="J675" s="1"/>
      <c r="K675" s="7">
        <v>45901.998611111114</v>
      </c>
      <c r="L675" s="4">
        <v>1.3546899999999999</v>
      </c>
      <c r="M675" s="1"/>
      <c r="N675" s="1"/>
      <c r="O675" s="1"/>
      <c r="P675" s="1"/>
      <c r="Q675" s="8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</row>
    <row r="676" spans="1:34" ht="15" thickBot="1">
      <c r="A676" s="1"/>
      <c r="B676" s="1"/>
      <c r="C676" s="3">
        <v>45903</v>
      </c>
      <c r="D676" s="4">
        <v>1.16597</v>
      </c>
      <c r="E676" s="1"/>
      <c r="F676" s="4">
        <v>0</v>
      </c>
      <c r="G676" s="1"/>
      <c r="H676" s="8"/>
      <c r="I676" s="1"/>
      <c r="J676" s="1"/>
      <c r="K676" s="7">
        <v>45902.998611111114</v>
      </c>
      <c r="L676" s="4">
        <v>1.3382099999999999</v>
      </c>
      <c r="M676" s="1"/>
      <c r="N676" s="1"/>
      <c r="O676" s="1"/>
      <c r="P676" s="1"/>
      <c r="Q676" s="8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</row>
    <row r="677" spans="1:34" ht="15" thickBot="1">
      <c r="A677" s="1"/>
      <c r="B677" s="1"/>
      <c r="C677" s="3">
        <v>45904</v>
      </c>
      <c r="D677" s="4">
        <v>1.16561</v>
      </c>
      <c r="E677" s="1"/>
      <c r="F677" s="4">
        <v>0</v>
      </c>
      <c r="G677" s="1"/>
      <c r="H677" s="8"/>
      <c r="I677" s="1"/>
      <c r="J677" s="1"/>
      <c r="K677" s="7">
        <v>45903.998611111114</v>
      </c>
      <c r="L677" s="4">
        <v>1.3440099999999999</v>
      </c>
      <c r="M677" s="1"/>
      <c r="N677" s="1"/>
      <c r="O677" s="1"/>
      <c r="P677" s="1"/>
      <c r="Q677" s="8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</row>
    <row r="678" spans="1:34" ht="15" thickBot="1">
      <c r="A678" s="1"/>
      <c r="B678" s="1"/>
      <c r="C678" s="3">
        <v>45905</v>
      </c>
      <c r="D678" s="4">
        <v>1.1719999999999999</v>
      </c>
      <c r="E678" s="1"/>
      <c r="F678" s="4">
        <v>0</v>
      </c>
      <c r="G678" s="1"/>
      <c r="H678" s="8"/>
      <c r="I678" s="1"/>
      <c r="J678" s="1"/>
      <c r="K678" s="7">
        <v>45904.998611111114</v>
      </c>
      <c r="L678" s="4">
        <v>1.34432</v>
      </c>
      <c r="M678" s="1"/>
      <c r="N678" s="1"/>
      <c r="O678" s="1"/>
      <c r="P678" s="1"/>
      <c r="Q678" s="8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</row>
    <row r="679" spans="1:34" ht="15" thickBot="1">
      <c r="A679" s="1"/>
      <c r="B679" s="1"/>
      <c r="C679" s="3">
        <v>45906</v>
      </c>
      <c r="D679" s="4">
        <v>1.1715</v>
      </c>
      <c r="E679" s="1"/>
      <c r="F679" s="4">
        <v>0</v>
      </c>
      <c r="G679" s="1"/>
      <c r="H679" s="8"/>
      <c r="I679" s="1"/>
      <c r="J679" s="1"/>
      <c r="K679" s="7">
        <v>45905.998611111114</v>
      </c>
      <c r="L679" s="4">
        <v>1.3505100000000001</v>
      </c>
      <c r="M679" s="1"/>
      <c r="N679" s="1"/>
      <c r="O679" s="1"/>
      <c r="P679" s="1"/>
      <c r="Q679" s="8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</row>
    <row r="680" spans="1:34" ht="15" thickBot="1">
      <c r="A680" s="1"/>
      <c r="B680" s="1"/>
      <c r="C680" s="3">
        <v>45907</v>
      </c>
      <c r="D680" s="4">
        <v>1.17123</v>
      </c>
      <c r="E680" s="1"/>
      <c r="F680" s="4">
        <v>0</v>
      </c>
      <c r="G680" s="1"/>
      <c r="H680" s="8"/>
      <c r="I680" s="1"/>
      <c r="J680" s="1"/>
      <c r="K680" s="7">
        <v>45906.998611111114</v>
      </c>
      <c r="L680" s="4">
        <v>1.3508</v>
      </c>
      <c r="M680" s="1"/>
      <c r="N680" s="1"/>
      <c r="O680" s="1"/>
      <c r="P680" s="1"/>
      <c r="Q680" s="8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</row>
    <row r="681" spans="1:34" ht="15" thickBot="1">
      <c r="A681" s="1"/>
      <c r="B681" s="1"/>
      <c r="C681" s="3">
        <v>45908</v>
      </c>
      <c r="D681" s="4">
        <v>1.1768099999999999</v>
      </c>
      <c r="E681" s="1"/>
      <c r="F681" s="4">
        <v>0</v>
      </c>
      <c r="G681" s="1"/>
      <c r="H681" s="8"/>
      <c r="I681" s="1"/>
      <c r="J681" s="1"/>
      <c r="K681" s="7">
        <v>45907.998611111114</v>
      </c>
      <c r="L681" s="4">
        <v>1.3491899999999999</v>
      </c>
      <c r="M681" s="1"/>
      <c r="N681" s="1"/>
      <c r="O681" s="1"/>
      <c r="P681" s="1"/>
      <c r="Q681" s="8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</row>
    <row r="682" spans="1:34" ht="15" thickBot="1">
      <c r="A682" s="1"/>
      <c r="B682" s="1"/>
      <c r="C682" s="3">
        <v>45909</v>
      </c>
      <c r="D682" s="4">
        <v>1.1701699999999999</v>
      </c>
      <c r="E682" s="1"/>
      <c r="F682" s="4">
        <v>0</v>
      </c>
      <c r="G682" s="1"/>
      <c r="H682" s="8"/>
      <c r="I682" s="1"/>
      <c r="J682" s="1"/>
      <c r="K682" s="7">
        <v>45908.998611111114</v>
      </c>
      <c r="L682" s="4">
        <v>1.3552</v>
      </c>
      <c r="M682" s="1"/>
      <c r="N682" s="1"/>
      <c r="O682" s="1"/>
      <c r="P682" s="1"/>
      <c r="Q682" s="8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</row>
    <row r="683" spans="1:34" ht="15" thickBot="1">
      <c r="A683" s="1"/>
      <c r="B683" s="1"/>
      <c r="C683" s="3">
        <v>45910</v>
      </c>
      <c r="D683" s="4">
        <v>1.1702699999999999</v>
      </c>
      <c r="E683" s="1"/>
      <c r="F683" s="4">
        <v>0</v>
      </c>
      <c r="G683" s="1"/>
      <c r="H683" s="8"/>
      <c r="I683" s="1"/>
      <c r="J683" s="1"/>
      <c r="K683" s="7">
        <v>45909.998611111114</v>
      </c>
      <c r="L683" s="4">
        <v>1.35198</v>
      </c>
      <c r="M683" s="1"/>
      <c r="N683" s="1"/>
      <c r="O683" s="1"/>
      <c r="P683" s="1"/>
      <c r="Q683" s="8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</row>
    <row r="684" spans="1:34" ht="15" thickBot="1">
      <c r="A684" s="1"/>
      <c r="B684" s="1"/>
      <c r="C684" s="3">
        <v>45911</v>
      </c>
      <c r="D684" s="4">
        <v>1.17336</v>
      </c>
      <c r="E684" s="1"/>
      <c r="F684" s="4">
        <v>0</v>
      </c>
      <c r="G684" s="1"/>
      <c r="H684" s="8"/>
      <c r="I684" s="1"/>
      <c r="J684" s="1"/>
      <c r="K684" s="7">
        <v>45910.998611111114</v>
      </c>
      <c r="L684" s="4">
        <v>1.35334</v>
      </c>
      <c r="M684" s="1"/>
      <c r="N684" s="1"/>
      <c r="O684" s="1"/>
      <c r="P684" s="1"/>
      <c r="Q684" s="8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</row>
    <row r="685" spans="1:34" ht="15" thickBot="1">
      <c r="A685" s="1"/>
      <c r="B685" s="1"/>
      <c r="C685" s="3">
        <v>45912</v>
      </c>
      <c r="D685" s="4">
        <v>1.1733</v>
      </c>
      <c r="E685" s="1"/>
      <c r="F685" s="4">
        <v>0</v>
      </c>
      <c r="G685" s="1"/>
      <c r="H685" s="8"/>
      <c r="I685" s="1"/>
      <c r="J685" s="1"/>
      <c r="K685" s="7">
        <v>45911.998611111114</v>
      </c>
      <c r="L685" s="4">
        <v>1.35755</v>
      </c>
      <c r="M685" s="1"/>
      <c r="N685" s="1"/>
      <c r="O685" s="1"/>
      <c r="P685" s="1"/>
      <c r="Q685" s="8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</row>
    <row r="686" spans="1:34" ht="15" thickBot="1">
      <c r="A686" s="1"/>
      <c r="B686" s="1"/>
      <c r="C686" s="3">
        <v>45913</v>
      </c>
      <c r="D686" s="4">
        <v>1.1733</v>
      </c>
      <c r="E686" s="1"/>
      <c r="F686" s="4">
        <v>0</v>
      </c>
      <c r="G686" s="1"/>
      <c r="H686" s="8"/>
      <c r="I686" s="1"/>
      <c r="J686" s="1"/>
      <c r="K686" s="7">
        <v>45912.998611111114</v>
      </c>
      <c r="L686" s="4">
        <v>1.3555999999999999</v>
      </c>
      <c r="M686" s="1"/>
      <c r="N686" s="1"/>
      <c r="O686" s="1"/>
      <c r="P686" s="1"/>
      <c r="Q686" s="8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</row>
    <row r="687" spans="1:34" ht="15" thickBot="1">
      <c r="A687" s="1"/>
      <c r="B687" s="1"/>
      <c r="C687" s="3">
        <v>45914</v>
      </c>
      <c r="D687" s="4">
        <v>1.17252</v>
      </c>
      <c r="E687" s="1"/>
      <c r="F687" s="4">
        <v>0</v>
      </c>
      <c r="G687" s="1"/>
      <c r="H687" s="8"/>
      <c r="I687" s="1"/>
      <c r="J687" s="1"/>
      <c r="K687" s="7">
        <v>45913.998611111114</v>
      </c>
      <c r="L687" s="4">
        <v>1.3556999999999999</v>
      </c>
      <c r="M687" s="1"/>
      <c r="N687" s="1"/>
      <c r="O687" s="1"/>
      <c r="P687" s="1"/>
      <c r="Q687" s="8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</row>
    <row r="688" spans="1:34" ht="15" thickBot="1">
      <c r="A688" s="1"/>
      <c r="B688" s="1"/>
      <c r="C688" s="3">
        <v>45915</v>
      </c>
      <c r="D688" s="4">
        <v>1.17631</v>
      </c>
      <c r="E688" s="1"/>
      <c r="F688" s="4">
        <v>0</v>
      </c>
      <c r="G688" s="1"/>
      <c r="H688" s="8"/>
      <c r="I688" s="1"/>
      <c r="J688" s="1"/>
      <c r="K688" s="7">
        <v>45914.998611111114</v>
      </c>
      <c r="L688" s="4">
        <v>1.3552299999999999</v>
      </c>
      <c r="M688" s="1"/>
      <c r="N688" s="1"/>
      <c r="O688" s="1"/>
      <c r="P688" s="1"/>
      <c r="Q688" s="8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</row>
    <row r="689" spans="1:34" ht="15" thickBot="1">
      <c r="A689" s="1"/>
      <c r="B689" s="1"/>
      <c r="C689" s="3">
        <v>45916</v>
      </c>
      <c r="D689" s="4">
        <v>1.18706</v>
      </c>
      <c r="E689" s="1"/>
      <c r="F689" s="4">
        <v>0</v>
      </c>
      <c r="G689" s="1"/>
      <c r="H689" s="8"/>
      <c r="I689" s="1"/>
      <c r="J689" s="1"/>
      <c r="K689" s="7">
        <v>45915.998611111114</v>
      </c>
      <c r="L689" s="4">
        <v>1.3601700000000001</v>
      </c>
      <c r="M689" s="1"/>
      <c r="N689" s="1"/>
      <c r="O689" s="1"/>
      <c r="P689" s="1"/>
      <c r="Q689" s="8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</row>
    <row r="690" spans="1:34" ht="15" thickBot="1">
      <c r="A690" s="1"/>
      <c r="B690" s="1"/>
      <c r="C690" s="3">
        <v>45917</v>
      </c>
      <c r="D690" s="4">
        <v>1.18252</v>
      </c>
      <c r="E690" s="1"/>
      <c r="F690" s="4">
        <v>0</v>
      </c>
      <c r="G690" s="1"/>
      <c r="H690" s="8"/>
      <c r="I690" s="1"/>
      <c r="J690" s="1"/>
      <c r="K690" s="7">
        <v>45916.998611111114</v>
      </c>
      <c r="L690" s="4">
        <v>1.3652</v>
      </c>
      <c r="M690" s="1"/>
      <c r="N690" s="1"/>
      <c r="O690" s="1"/>
      <c r="P690" s="1"/>
      <c r="Q690" s="8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</row>
    <row r="691" spans="1:34" ht="15" thickBot="1">
      <c r="A691" s="1"/>
      <c r="B691" s="1"/>
      <c r="C691" s="3">
        <v>45918</v>
      </c>
      <c r="D691" s="4">
        <v>1.1788799999999999</v>
      </c>
      <c r="E691" s="1"/>
      <c r="F691" s="4">
        <v>0</v>
      </c>
      <c r="G691" s="1"/>
      <c r="H691" s="8"/>
      <c r="I691" s="1"/>
      <c r="J691" s="1"/>
      <c r="K691" s="7">
        <v>45917.998611111114</v>
      </c>
      <c r="L691" s="4">
        <v>1.3629</v>
      </c>
      <c r="M691" s="1"/>
      <c r="N691" s="1"/>
      <c r="O691" s="1"/>
      <c r="P691" s="1"/>
      <c r="Q691" s="8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</row>
    <row r="692" spans="1:34" ht="15" thickBot="1">
      <c r="A692" s="1"/>
      <c r="B692" s="1"/>
      <c r="C692" s="3">
        <v>45919</v>
      </c>
      <c r="D692" s="4">
        <v>1.1745000000000001</v>
      </c>
      <c r="E692" s="1"/>
      <c r="F692" s="4">
        <v>0</v>
      </c>
      <c r="G692" s="1"/>
      <c r="H692" s="8"/>
      <c r="I692" s="1"/>
      <c r="J692" s="1"/>
      <c r="K692" s="7">
        <v>45918.998611111114</v>
      </c>
      <c r="L692" s="4">
        <v>1.35551</v>
      </c>
      <c r="M692" s="1"/>
      <c r="N692" s="1"/>
      <c r="O692" s="1"/>
      <c r="P692" s="1"/>
      <c r="Q692" s="8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</row>
    <row r="693" spans="1:34" ht="15" thickBot="1">
      <c r="A693" s="1"/>
      <c r="B693" s="1"/>
      <c r="C693" s="3">
        <v>45920</v>
      </c>
      <c r="D693" s="4">
        <v>1.1747000000000001</v>
      </c>
      <c r="E693" s="1"/>
      <c r="F693" s="4">
        <v>0</v>
      </c>
      <c r="G693" s="1"/>
      <c r="H693" s="8"/>
      <c r="I693" s="1"/>
      <c r="J693" s="1"/>
      <c r="K693" s="7">
        <v>45919.998611111114</v>
      </c>
      <c r="L693" s="4">
        <v>1.3473999999999999</v>
      </c>
      <c r="M693" s="1"/>
      <c r="N693" s="1"/>
      <c r="O693" s="1"/>
      <c r="P693" s="1"/>
      <c r="Q693" s="8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</row>
    <row r="694" spans="1:34" ht="15" thickBot="1">
      <c r="A694" s="1"/>
      <c r="B694" s="1"/>
      <c r="C694" s="3">
        <v>45921</v>
      </c>
      <c r="D694" s="4">
        <v>1.17361</v>
      </c>
      <c r="E694" s="1"/>
      <c r="F694" s="4">
        <v>0</v>
      </c>
      <c r="G694" s="1"/>
      <c r="H694" s="8"/>
      <c r="I694" s="1"/>
      <c r="J694" s="1"/>
      <c r="K694" s="7">
        <v>45920.998611111114</v>
      </c>
      <c r="L694" s="4">
        <v>1.3472999999999999</v>
      </c>
      <c r="M694" s="1"/>
      <c r="N694" s="1"/>
      <c r="O694" s="1"/>
      <c r="P694" s="1"/>
      <c r="Q694" s="8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</row>
    <row r="695" spans="1:34" ht="15" thickBot="1">
      <c r="A695" s="1"/>
      <c r="B695" s="1"/>
      <c r="C695" s="3">
        <v>45922</v>
      </c>
      <c r="D695" s="4">
        <v>1.1800299999999999</v>
      </c>
      <c r="E695" s="1"/>
      <c r="F695" s="4">
        <v>0</v>
      </c>
      <c r="G695" s="1"/>
      <c r="H695" s="8"/>
      <c r="I695" s="1"/>
      <c r="J695" s="1"/>
      <c r="K695" s="7">
        <v>45921.998611111114</v>
      </c>
      <c r="L695" s="4">
        <v>1.34633</v>
      </c>
      <c r="M695" s="1"/>
      <c r="N695" s="1"/>
      <c r="O695" s="1"/>
      <c r="P695" s="1"/>
      <c r="Q695" s="8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</row>
    <row r="696" spans="1:34" ht="15" thickBot="1">
      <c r="A696" s="1"/>
      <c r="B696" s="1"/>
      <c r="C696" s="3">
        <v>45923</v>
      </c>
      <c r="D696" s="4">
        <v>1.1813499999999999</v>
      </c>
      <c r="E696" s="1"/>
      <c r="F696" s="4">
        <v>0</v>
      </c>
      <c r="G696" s="1"/>
      <c r="H696" s="8"/>
      <c r="I696" s="1"/>
      <c r="J696" s="1"/>
      <c r="K696" s="7">
        <v>45922.998611111114</v>
      </c>
      <c r="L696" s="4">
        <v>1.35138</v>
      </c>
      <c r="M696" s="1"/>
      <c r="N696" s="1"/>
      <c r="O696" s="1"/>
      <c r="P696" s="1"/>
      <c r="Q696" s="8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</row>
    <row r="697" spans="1:34" ht="15" thickBot="1">
      <c r="A697" s="1"/>
      <c r="B697" s="1"/>
      <c r="C697" s="3">
        <v>45924</v>
      </c>
      <c r="D697" s="4">
        <v>1.1743600000000001</v>
      </c>
      <c r="E697" s="1"/>
      <c r="F697" s="4">
        <v>0</v>
      </c>
      <c r="G697" s="1"/>
      <c r="H697" s="8"/>
      <c r="I697" s="1"/>
      <c r="J697" s="1"/>
      <c r="K697" s="7">
        <v>45923.998611111114</v>
      </c>
      <c r="L697" s="4">
        <v>1.35222</v>
      </c>
      <c r="M697" s="1"/>
      <c r="N697" s="1"/>
      <c r="O697" s="1"/>
      <c r="P697" s="1"/>
      <c r="Q697" s="8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</row>
    <row r="698" spans="1:34" ht="15" thickBot="1">
      <c r="A698" s="1"/>
      <c r="B698" s="1"/>
      <c r="C698" s="3">
        <v>45926</v>
      </c>
      <c r="D698" s="4">
        <v>1.1696899999999999</v>
      </c>
      <c r="E698" s="1"/>
      <c r="F698" s="4">
        <v>0</v>
      </c>
      <c r="G698" s="1"/>
      <c r="H698" s="8"/>
      <c r="I698" s="1"/>
      <c r="J698" s="1"/>
      <c r="K698" s="7">
        <v>45924.998611111114</v>
      </c>
      <c r="L698" s="4">
        <v>1.3452</v>
      </c>
      <c r="M698" s="1"/>
      <c r="N698" s="1"/>
      <c r="O698" s="1"/>
      <c r="P698" s="1"/>
      <c r="Q698" s="8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</row>
    <row r="699" spans="1:34" ht="15" thickBot="1">
      <c r="A699" s="1"/>
      <c r="B699" s="1"/>
      <c r="C699" s="3">
        <v>45927</v>
      </c>
      <c r="D699" s="4">
        <v>1.1700999999999999</v>
      </c>
      <c r="E699" s="1"/>
      <c r="F699" s="4">
        <v>0</v>
      </c>
      <c r="G699" s="1"/>
      <c r="H699" s="8"/>
      <c r="I699" s="1"/>
      <c r="J699" s="1"/>
      <c r="K699" s="7">
        <v>45925.998611111114</v>
      </c>
      <c r="L699" s="4">
        <v>1.33352</v>
      </c>
      <c r="M699" s="1"/>
      <c r="N699" s="1"/>
      <c r="O699" s="1"/>
      <c r="P699" s="1"/>
      <c r="Q699" s="8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</row>
    <row r="700" spans="1:34" ht="15" thickBot="1">
      <c r="A700" s="1"/>
      <c r="B700" s="1"/>
      <c r="C700" s="3">
        <v>45928</v>
      </c>
      <c r="D700" s="4">
        <v>1.1705000000000001</v>
      </c>
      <c r="E700" s="1"/>
      <c r="F700" s="4">
        <v>0</v>
      </c>
      <c r="G700" s="1"/>
      <c r="H700" s="8"/>
      <c r="I700" s="1"/>
      <c r="J700" s="1"/>
      <c r="K700" s="7">
        <v>45926.998611111114</v>
      </c>
      <c r="L700" s="4">
        <v>1.33951</v>
      </c>
      <c r="M700" s="1"/>
      <c r="N700" s="1"/>
      <c r="O700" s="1"/>
      <c r="P700" s="1"/>
      <c r="Q700" s="8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</row>
    <row r="701" spans="1:34" ht="15" thickBot="1">
      <c r="A701" s="1"/>
      <c r="B701" s="1"/>
      <c r="C701" s="3">
        <v>45929</v>
      </c>
      <c r="D701" s="4">
        <v>1.17309</v>
      </c>
      <c r="E701" s="1"/>
      <c r="F701" s="4">
        <v>0</v>
      </c>
      <c r="G701" s="1"/>
      <c r="H701" s="8"/>
      <c r="I701" s="1"/>
      <c r="J701" s="1"/>
      <c r="K701" s="7">
        <v>45927.998611111114</v>
      </c>
      <c r="L701" s="4">
        <v>1.3395999999999999</v>
      </c>
      <c r="M701" s="1"/>
      <c r="N701" s="1"/>
      <c r="O701" s="1"/>
      <c r="P701" s="1"/>
      <c r="Q701" s="8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</row>
    <row r="702" spans="1:34" ht="15" thickBot="1">
      <c r="A702" s="1"/>
      <c r="B702" s="1"/>
      <c r="C702" s="3">
        <v>45930</v>
      </c>
      <c r="D702" s="4">
        <v>1.1734899999999999</v>
      </c>
      <c r="E702" s="1"/>
      <c r="F702" s="4">
        <v>0</v>
      </c>
      <c r="G702" s="1"/>
      <c r="H702" s="8"/>
      <c r="I702" s="1"/>
      <c r="J702" s="1"/>
      <c r="K702" s="7">
        <v>45928.998611111114</v>
      </c>
      <c r="L702" s="4">
        <v>1.3407199999999999</v>
      </c>
      <c r="M702" s="1"/>
      <c r="N702" s="1"/>
      <c r="O702" s="1"/>
      <c r="P702" s="1"/>
      <c r="Q702" s="8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</row>
    <row r="703" spans="1:34" ht="15" thickBot="1">
      <c r="A703" s="1"/>
      <c r="B703" s="1"/>
      <c r="C703" s="3">
        <v>45931</v>
      </c>
      <c r="D703" s="4">
        <v>1.1733</v>
      </c>
      <c r="E703" s="1"/>
      <c r="F703" s="4">
        <v>0</v>
      </c>
      <c r="G703" s="1"/>
      <c r="H703" s="8"/>
      <c r="I703" s="1"/>
      <c r="J703" s="1"/>
      <c r="K703" s="7">
        <v>45929.998611111114</v>
      </c>
      <c r="L703" s="4">
        <v>1.3436999999999999</v>
      </c>
      <c r="M703" s="1"/>
      <c r="N703" s="1"/>
      <c r="O703" s="1"/>
      <c r="P703" s="1"/>
      <c r="Q703" s="8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</row>
    <row r="704" spans="1:34" ht="15" thickBot="1">
      <c r="A704" s="1"/>
      <c r="B704" s="1"/>
      <c r="C704" s="3">
        <v>45932</v>
      </c>
      <c r="D704" s="4">
        <v>1.1725000000000001</v>
      </c>
      <c r="E704" s="1"/>
      <c r="F704" s="4">
        <v>0</v>
      </c>
      <c r="G704" s="1"/>
      <c r="H704" s="8"/>
      <c r="I704" s="1"/>
      <c r="J704" s="1"/>
      <c r="K704" s="7">
        <v>45930.998611111114</v>
      </c>
      <c r="L704" s="4">
        <v>1.3441000000000001</v>
      </c>
      <c r="M704" s="1"/>
      <c r="N704" s="1"/>
      <c r="O704" s="1"/>
      <c r="P704" s="1"/>
      <c r="Q704" s="8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</row>
    <row r="705" spans="1:34" ht="15" thickBot="1">
      <c r="A705" s="1"/>
      <c r="B705" s="1"/>
      <c r="C705" s="3">
        <v>45933</v>
      </c>
      <c r="D705" s="4">
        <v>1.1740999999999999</v>
      </c>
      <c r="E705" s="1"/>
      <c r="F705" s="4">
        <v>0</v>
      </c>
      <c r="G705" s="1"/>
      <c r="H705" s="8"/>
      <c r="I705" s="1"/>
      <c r="J705" s="1"/>
      <c r="K705" s="7">
        <v>45931.998611111114</v>
      </c>
      <c r="L705" s="4">
        <v>1.3479000000000001</v>
      </c>
      <c r="M705" s="1"/>
      <c r="N705" s="1"/>
      <c r="O705" s="1"/>
      <c r="P705" s="1"/>
      <c r="Q705" s="8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</row>
    <row r="706" spans="1:34" ht="15" thickBot="1">
      <c r="A706" s="1"/>
      <c r="B706" s="1"/>
      <c r="C706" s="3">
        <v>45934</v>
      </c>
      <c r="D706" s="4">
        <v>1.1736</v>
      </c>
      <c r="E706" s="1"/>
      <c r="F706" s="4">
        <v>0</v>
      </c>
      <c r="G706" s="1"/>
      <c r="H706" s="8"/>
      <c r="I706" s="1"/>
      <c r="J706" s="1"/>
      <c r="K706" s="7">
        <v>45932.998611111114</v>
      </c>
      <c r="L706" s="4">
        <v>1.3445800000000001</v>
      </c>
      <c r="M706" s="1"/>
      <c r="N706" s="1"/>
      <c r="O706" s="1"/>
      <c r="P706" s="1"/>
      <c r="Q706" s="8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</row>
    <row r="707" spans="1:34" ht="15" thickBot="1">
      <c r="A707" s="1"/>
      <c r="B707" s="1"/>
      <c r="C707" s="3">
        <v>45935</v>
      </c>
      <c r="D707" s="4">
        <v>1.1711400000000001</v>
      </c>
      <c r="E707" s="1"/>
      <c r="F707" s="4">
        <v>0</v>
      </c>
      <c r="G707" s="1"/>
      <c r="H707" s="8"/>
      <c r="I707" s="1"/>
      <c r="J707" s="1"/>
      <c r="K707" s="7">
        <v>45933.998611111114</v>
      </c>
      <c r="L707" s="4">
        <v>1.3476999999999999</v>
      </c>
      <c r="M707" s="1"/>
      <c r="N707" s="1"/>
      <c r="O707" s="1"/>
      <c r="P707" s="1"/>
      <c r="Q707" s="8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</row>
    <row r="708" spans="1:34" ht="15" thickBot="1">
      <c r="A708" s="1"/>
      <c r="B708" s="1"/>
      <c r="C708" s="3">
        <v>45936</v>
      </c>
      <c r="D708" s="4">
        <v>1.17096</v>
      </c>
      <c r="E708" s="1"/>
      <c r="F708" s="4">
        <v>0</v>
      </c>
      <c r="G708" s="1"/>
      <c r="H708" s="8"/>
      <c r="I708" s="1"/>
      <c r="J708" s="1"/>
      <c r="K708" s="7">
        <v>45934.998611111114</v>
      </c>
      <c r="L708" s="4">
        <v>1.3476999999999999</v>
      </c>
      <c r="M708" s="1"/>
      <c r="N708" s="1"/>
      <c r="O708" s="1"/>
      <c r="P708" s="1"/>
      <c r="Q708" s="8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</row>
    <row r="709" spans="1:34" ht="15" thickBot="1">
      <c r="A709" s="1"/>
      <c r="B709" s="1"/>
      <c r="C709" s="3">
        <v>45937</v>
      </c>
      <c r="D709" s="4">
        <v>1.1653100000000001</v>
      </c>
      <c r="E709" s="1"/>
      <c r="F709" s="4">
        <v>0</v>
      </c>
      <c r="G709" s="1"/>
      <c r="H709" s="8"/>
      <c r="I709" s="1"/>
      <c r="J709" s="1"/>
      <c r="K709" s="7">
        <v>45935.998611111114</v>
      </c>
      <c r="L709" s="4">
        <v>1.3432200000000001</v>
      </c>
      <c r="M709" s="1"/>
      <c r="N709" s="1"/>
      <c r="O709" s="1"/>
      <c r="P709" s="1"/>
      <c r="Q709" s="8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</row>
    <row r="710" spans="1:34" ht="15" thickBot="1">
      <c r="A710" s="1"/>
      <c r="B710" s="1"/>
      <c r="C710" s="3">
        <v>45938</v>
      </c>
      <c r="D710" s="4">
        <v>1.1629100000000001</v>
      </c>
      <c r="E710" s="1"/>
      <c r="F710" s="4">
        <v>0</v>
      </c>
      <c r="G710" s="1"/>
      <c r="H710" s="8"/>
      <c r="I710" s="1"/>
      <c r="J710" s="1"/>
      <c r="K710" s="7">
        <v>45936.998611111114</v>
      </c>
      <c r="L710" s="4">
        <v>1.34836</v>
      </c>
      <c r="M710" s="1"/>
      <c r="N710" s="1"/>
      <c r="O710" s="1"/>
      <c r="P710" s="1"/>
      <c r="Q710" s="8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</row>
    <row r="711" spans="1:34" ht="15" thickBot="1">
      <c r="A711" s="1"/>
      <c r="B711" s="1"/>
      <c r="C711" s="3">
        <v>45939</v>
      </c>
      <c r="D711" s="4">
        <v>1.15659</v>
      </c>
      <c r="E711" s="1"/>
      <c r="F711" s="4">
        <v>0</v>
      </c>
      <c r="G711" s="1"/>
      <c r="H711" s="8"/>
      <c r="I711" s="1"/>
      <c r="J711" s="1"/>
      <c r="K711" s="7">
        <v>45937.998611111114</v>
      </c>
      <c r="L711" s="4">
        <v>1.34196</v>
      </c>
      <c r="M711" s="1"/>
      <c r="N711" s="1"/>
      <c r="O711" s="1"/>
      <c r="P711" s="1"/>
      <c r="Q711" s="8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</row>
    <row r="712" spans="1:34" ht="15" thickBot="1">
      <c r="A712" s="1"/>
      <c r="B712" s="1"/>
      <c r="C712" s="3">
        <v>45940</v>
      </c>
      <c r="D712" s="4">
        <v>1.1619999999999999</v>
      </c>
      <c r="E712" s="1"/>
      <c r="F712" s="4">
        <v>0</v>
      </c>
      <c r="G712" s="1"/>
      <c r="H712" s="8"/>
      <c r="I712" s="1"/>
      <c r="J712" s="1"/>
      <c r="K712" s="7">
        <v>45938.998611111114</v>
      </c>
      <c r="L712" s="4">
        <v>1.34</v>
      </c>
      <c r="M712" s="1"/>
      <c r="N712" s="1"/>
      <c r="O712" s="1"/>
      <c r="P712" s="1"/>
      <c r="Q712" s="8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</row>
    <row r="713" spans="1:34" ht="15" thickBot="1">
      <c r="A713" s="1"/>
      <c r="B713" s="1"/>
      <c r="C713" s="3">
        <v>45941</v>
      </c>
      <c r="D713" s="4">
        <v>1.1619999999999999</v>
      </c>
      <c r="E713" s="1"/>
      <c r="F713" s="4">
        <v>0</v>
      </c>
      <c r="G713" s="1"/>
      <c r="H713" s="8"/>
      <c r="I713" s="1"/>
      <c r="J713" s="1"/>
      <c r="K713" s="7">
        <v>45939.998611111114</v>
      </c>
      <c r="L713" s="4">
        <v>1.3303799999999999</v>
      </c>
      <c r="M713" s="1"/>
      <c r="N713" s="1"/>
      <c r="O713" s="1"/>
      <c r="P713" s="1"/>
      <c r="Q713" s="8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</row>
    <row r="714" spans="1:34" ht="15" thickBot="1">
      <c r="A714" s="1"/>
      <c r="B714" s="1"/>
      <c r="C714" s="3">
        <v>45942</v>
      </c>
      <c r="D714" s="4">
        <v>1.16018</v>
      </c>
      <c r="E714" s="1"/>
      <c r="F714" s="4">
        <v>0</v>
      </c>
      <c r="G714" s="1"/>
      <c r="H714" s="8"/>
      <c r="I714" s="1"/>
      <c r="J714" s="1"/>
      <c r="K714" s="7">
        <v>45940.998611111114</v>
      </c>
      <c r="L714" s="4">
        <v>1.3349</v>
      </c>
      <c r="M714" s="1"/>
      <c r="N714" s="1"/>
      <c r="O714" s="1"/>
      <c r="P714" s="1"/>
      <c r="Q714" s="8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</row>
    <row r="715" spans="1:34" ht="15" thickBot="1">
      <c r="A715" s="1"/>
      <c r="B715" s="1"/>
      <c r="C715" s="3">
        <v>45943</v>
      </c>
      <c r="D715" s="4">
        <v>1.1565799999999999</v>
      </c>
      <c r="E715" s="1"/>
      <c r="F715" s="4">
        <v>0</v>
      </c>
      <c r="G715" s="1"/>
      <c r="H715" s="8"/>
      <c r="I715" s="1"/>
      <c r="J715" s="1"/>
      <c r="K715" s="7">
        <v>45941.998611111114</v>
      </c>
      <c r="L715" s="4">
        <v>1.335</v>
      </c>
      <c r="M715" s="1"/>
      <c r="N715" s="1"/>
      <c r="O715" s="1"/>
      <c r="P715" s="1"/>
      <c r="Q715" s="8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</row>
    <row r="716" spans="1:34" ht="15" thickBot="1">
      <c r="A716" s="1"/>
      <c r="B716" s="1"/>
      <c r="C716" s="3">
        <v>45944</v>
      </c>
      <c r="D716" s="4">
        <v>1.16018</v>
      </c>
      <c r="E716" s="1"/>
      <c r="F716" s="4">
        <v>0</v>
      </c>
      <c r="G716" s="1"/>
      <c r="H716" s="8"/>
      <c r="I716" s="1"/>
      <c r="J716" s="1"/>
      <c r="K716" s="7">
        <v>45942.998611111114</v>
      </c>
      <c r="L716" s="4">
        <v>1.33352</v>
      </c>
      <c r="M716" s="1"/>
      <c r="N716" s="1"/>
      <c r="O716" s="1"/>
      <c r="P716" s="1"/>
      <c r="Q716" s="8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</row>
    <row r="717" spans="1:34" ht="15" thickBot="1">
      <c r="A717" s="1"/>
      <c r="B717" s="1"/>
      <c r="C717" s="3">
        <v>45945</v>
      </c>
      <c r="D717" s="4">
        <v>1.1645799999999999</v>
      </c>
      <c r="E717" s="1"/>
      <c r="F717" s="4">
        <v>0</v>
      </c>
      <c r="G717" s="1"/>
      <c r="H717" s="8"/>
      <c r="I717" s="1"/>
      <c r="J717" s="1"/>
      <c r="K717" s="7">
        <v>45943.998611111114</v>
      </c>
      <c r="L717" s="4">
        <v>1.33317</v>
      </c>
      <c r="M717" s="1"/>
      <c r="N717" s="1"/>
      <c r="O717" s="1"/>
      <c r="P717" s="1"/>
      <c r="Q717" s="8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</row>
    <row r="718" spans="1:34" ht="15" thickBot="1">
      <c r="A718" s="1"/>
      <c r="B718" s="1"/>
      <c r="C718" s="3">
        <v>45946</v>
      </c>
      <c r="D718" s="4">
        <v>1.1698999999999999</v>
      </c>
      <c r="E718" s="1"/>
      <c r="F718" s="4">
        <v>0</v>
      </c>
      <c r="G718" s="1"/>
      <c r="H718" s="8"/>
      <c r="I718" s="1"/>
      <c r="J718" s="1"/>
      <c r="K718" s="7">
        <v>45944.998611111114</v>
      </c>
      <c r="L718" s="4">
        <v>1.33202</v>
      </c>
      <c r="M718" s="1"/>
      <c r="N718" s="1"/>
      <c r="O718" s="1"/>
      <c r="P718" s="1"/>
      <c r="Q718" s="8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</row>
    <row r="719" spans="1:34" ht="15" thickBot="1">
      <c r="A719" s="1"/>
      <c r="B719" s="1"/>
      <c r="C719" s="3">
        <v>45947</v>
      </c>
      <c r="D719" s="4">
        <v>1.1658999999999999</v>
      </c>
      <c r="E719" s="1"/>
      <c r="F719" s="4">
        <v>0</v>
      </c>
      <c r="G719" s="1"/>
      <c r="H719" s="8"/>
      <c r="I719" s="1"/>
      <c r="J719" s="1"/>
      <c r="K719" s="7">
        <v>45945.998611111114</v>
      </c>
      <c r="L719" s="4">
        <v>1.3403799999999999</v>
      </c>
      <c r="M719" s="1"/>
      <c r="N719" s="1"/>
      <c r="O719" s="1"/>
      <c r="P719" s="1"/>
      <c r="Q719" s="8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</row>
    <row r="720" spans="1:34" ht="15" thickBot="1">
      <c r="A720" s="1"/>
      <c r="B720" s="1"/>
      <c r="C720" s="3">
        <v>45948</v>
      </c>
      <c r="D720" s="4">
        <v>1.1656</v>
      </c>
      <c r="E720" s="1"/>
      <c r="F720" s="4">
        <v>0</v>
      </c>
      <c r="G720" s="1"/>
      <c r="H720" s="8"/>
      <c r="I720" s="1"/>
      <c r="J720" s="1"/>
      <c r="K720" s="7">
        <v>45946.998611111114</v>
      </c>
      <c r="L720" s="4">
        <v>1.3444700000000001</v>
      </c>
      <c r="M720" s="1"/>
      <c r="N720" s="1"/>
      <c r="O720" s="1"/>
      <c r="P720" s="1"/>
      <c r="Q720" s="8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</row>
    <row r="721" spans="1:34" ht="15" thickBot="1">
      <c r="A721" s="1"/>
      <c r="B721" s="1"/>
      <c r="C721" s="3">
        <v>45949</v>
      </c>
      <c r="D721" s="4">
        <v>1.16567</v>
      </c>
      <c r="E721" s="1"/>
      <c r="F721" s="4">
        <v>0</v>
      </c>
      <c r="G721" s="1"/>
      <c r="H721" s="8"/>
      <c r="I721" s="1"/>
      <c r="J721" s="1"/>
      <c r="K721" s="7">
        <v>45947.998611111114</v>
      </c>
      <c r="L721" s="4">
        <v>1.3426</v>
      </c>
      <c r="M721" s="1"/>
      <c r="N721" s="1"/>
      <c r="O721" s="1"/>
      <c r="P721" s="1"/>
      <c r="Q721" s="8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</row>
    <row r="722" spans="1:34" ht="15" thickBot="1">
      <c r="A722" s="1"/>
      <c r="B722" s="1"/>
      <c r="C722" s="3">
        <v>45950</v>
      </c>
      <c r="D722" s="4">
        <v>1.1643600000000001</v>
      </c>
      <c r="E722" s="1"/>
      <c r="F722" s="4">
        <v>0</v>
      </c>
      <c r="G722" s="1"/>
      <c r="H722" s="8"/>
      <c r="I722" s="1"/>
      <c r="J722" s="1"/>
      <c r="K722" s="7">
        <v>45948.998611111114</v>
      </c>
      <c r="L722" s="4">
        <v>1.3424</v>
      </c>
      <c r="M722" s="1"/>
      <c r="N722" s="1"/>
      <c r="O722" s="1"/>
      <c r="P722" s="1"/>
      <c r="Q722" s="8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</row>
    <row r="723" spans="1:34" ht="15" thickBot="1">
      <c r="A723" s="1"/>
      <c r="B723" s="1"/>
      <c r="C723" s="3">
        <v>45951</v>
      </c>
      <c r="D723" s="4">
        <v>1.16005</v>
      </c>
      <c r="E723" s="1"/>
      <c r="F723" s="4">
        <v>0</v>
      </c>
      <c r="G723" s="1"/>
      <c r="H723" s="8"/>
      <c r="I723" s="1"/>
      <c r="J723" s="1"/>
      <c r="K723" s="7">
        <v>45949.998611111114</v>
      </c>
      <c r="L723" s="4">
        <v>1.34246</v>
      </c>
      <c r="M723" s="1"/>
      <c r="N723" s="1"/>
      <c r="O723" s="1"/>
      <c r="P723" s="1"/>
      <c r="Q723" s="8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</row>
    <row r="724" spans="1:34" ht="15" thickBot="1">
      <c r="A724" s="1"/>
      <c r="B724" s="1"/>
      <c r="C724" s="3">
        <v>45952</v>
      </c>
      <c r="D724" s="4">
        <v>1.1608499999999999</v>
      </c>
      <c r="E724" s="1"/>
      <c r="F724" s="4">
        <v>0</v>
      </c>
      <c r="G724" s="1"/>
      <c r="H724" s="8"/>
      <c r="I724" s="1"/>
      <c r="J724" s="1"/>
      <c r="K724" s="7">
        <v>45950.998611111114</v>
      </c>
      <c r="L724" s="4">
        <v>1.3404100000000001</v>
      </c>
      <c r="M724" s="1"/>
      <c r="N724" s="1"/>
      <c r="O724" s="1"/>
      <c r="P724" s="1"/>
      <c r="Q724" s="8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</row>
    <row r="725" spans="1:34" ht="15" thickBot="1">
      <c r="A725" s="1"/>
      <c r="B725" s="1"/>
      <c r="C725" s="1"/>
      <c r="D725" s="1"/>
      <c r="E725" s="1"/>
      <c r="F725" s="1"/>
      <c r="G725" s="1"/>
      <c r="H725" s="8"/>
      <c r="I725" s="1"/>
      <c r="J725" s="1"/>
      <c r="K725" s="7">
        <v>45951.998611111114</v>
      </c>
      <c r="L725" s="4">
        <v>1.336465</v>
      </c>
      <c r="M725" s="1"/>
      <c r="N725" s="1"/>
      <c r="O725" s="1"/>
      <c r="P725" s="1"/>
      <c r="Q725" s="8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</row>
    <row r="726" spans="1:34" ht="15" thickBot="1">
      <c r="A726" s="1"/>
      <c r="B726" s="1"/>
      <c r="C726" s="1"/>
      <c r="D726" s="1"/>
      <c r="E726" s="1"/>
      <c r="F726" s="1"/>
      <c r="G726" s="1"/>
      <c r="H726" s="8"/>
      <c r="I726" s="1"/>
      <c r="J726" s="1"/>
      <c r="K726" s="7">
        <v>45952.998611111114</v>
      </c>
      <c r="L726" s="4">
        <v>1.3351249999999999</v>
      </c>
      <c r="M726" s="1"/>
      <c r="N726" s="1"/>
      <c r="O726" s="1"/>
      <c r="P726" s="1"/>
      <c r="Q726" s="8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</row>
    <row r="727" spans="1:34" ht="15" thickBot="1">
      <c r="A727" s="1"/>
      <c r="B727" s="1"/>
      <c r="C727" s="1"/>
      <c r="D727" s="1"/>
      <c r="E727" s="1"/>
      <c r="F727" s="1"/>
      <c r="G727" s="1"/>
      <c r="H727" s="8"/>
      <c r="I727" s="1"/>
      <c r="J727" s="1"/>
      <c r="K727" s="1"/>
      <c r="L727" s="1"/>
      <c r="M727" s="1"/>
      <c r="N727" s="1"/>
      <c r="O727" s="1"/>
      <c r="P727" s="1"/>
      <c r="Q727" s="8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</row>
    <row r="728" spans="1:34" ht="15" thickBot="1">
      <c r="A728" s="1"/>
      <c r="B728" s="1"/>
      <c r="C728" s="1"/>
      <c r="D728" s="1"/>
      <c r="E728" s="1"/>
      <c r="F728" s="1"/>
      <c r="G728" s="1"/>
      <c r="H728" s="8"/>
      <c r="I728" s="1"/>
      <c r="J728" s="1"/>
      <c r="K728" s="1"/>
      <c r="L728" s="1"/>
      <c r="M728" s="1"/>
      <c r="N728" s="1"/>
      <c r="O728" s="1"/>
      <c r="P728" s="1"/>
      <c r="Q728" s="8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</row>
    <row r="729" spans="1:34" ht="15" thickBot="1">
      <c r="A729" s="1"/>
      <c r="B729" s="1"/>
      <c r="C729" s="1"/>
      <c r="D729" s="1"/>
      <c r="E729" s="1"/>
      <c r="F729" s="1"/>
      <c r="G729" s="1"/>
      <c r="H729" s="8"/>
      <c r="I729" s="1"/>
      <c r="J729" s="1"/>
      <c r="K729" s="1"/>
      <c r="L729" s="1"/>
      <c r="M729" s="1"/>
      <c r="N729" s="1"/>
      <c r="O729" s="1"/>
      <c r="P729" s="1"/>
      <c r="Q729" s="8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</row>
    <row r="730" spans="1:34" ht="15" thickBot="1">
      <c r="A730" s="1"/>
      <c r="B730" s="1"/>
      <c r="C730" s="1"/>
      <c r="D730" s="1"/>
      <c r="E730" s="1"/>
      <c r="F730" s="1"/>
      <c r="G730" s="1"/>
      <c r="H730" s="8"/>
      <c r="I730" s="1"/>
      <c r="J730" s="1"/>
      <c r="K730" s="1"/>
      <c r="L730" s="1"/>
      <c r="M730" s="1"/>
      <c r="N730" s="1"/>
      <c r="O730" s="1"/>
      <c r="P730" s="1"/>
      <c r="Q730" s="8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</row>
    <row r="731" spans="1:34" ht="15" thickBot="1">
      <c r="A731" s="1"/>
      <c r="B731" s="1"/>
      <c r="C731" s="1"/>
      <c r="D731" s="1"/>
      <c r="E731" s="1"/>
      <c r="F731" s="1"/>
      <c r="G731" s="1"/>
      <c r="H731" s="8"/>
      <c r="I731" s="1"/>
      <c r="J731" s="1"/>
      <c r="K731" s="1"/>
      <c r="L731" s="1"/>
      <c r="M731" s="1"/>
      <c r="N731" s="1"/>
      <c r="O731" s="1"/>
      <c r="P731" s="1"/>
      <c r="Q731" s="8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</row>
    <row r="732" spans="1:34" ht="15" thickBot="1">
      <c r="A732" s="1"/>
      <c r="B732" s="1"/>
      <c r="C732" s="1"/>
      <c r="D732" s="1"/>
      <c r="E732" s="1"/>
      <c r="F732" s="1"/>
      <c r="G732" s="1"/>
      <c r="H732" s="8"/>
      <c r="I732" s="1"/>
      <c r="J732" s="1"/>
      <c r="K732" s="1"/>
      <c r="L732" s="1"/>
      <c r="M732" s="1"/>
      <c r="N732" s="1"/>
      <c r="O732" s="1"/>
      <c r="P732" s="1"/>
      <c r="Q732" s="8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</row>
    <row r="733" spans="1:34" ht="15" thickBot="1">
      <c r="A733" s="1"/>
      <c r="B733" s="1"/>
      <c r="C733" s="1"/>
      <c r="D733" s="1"/>
      <c r="E733" s="1"/>
      <c r="F733" s="1"/>
      <c r="G733" s="1"/>
      <c r="H733" s="8"/>
      <c r="I733" s="1"/>
      <c r="J733" s="1"/>
      <c r="K733" s="1"/>
      <c r="L733" s="1"/>
      <c r="M733" s="1"/>
      <c r="N733" s="1"/>
      <c r="O733" s="1"/>
      <c r="P733" s="1"/>
      <c r="Q733" s="8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</row>
    <row r="734" spans="1:34" ht="15" thickBot="1">
      <c r="A734" s="1"/>
      <c r="B734" s="1"/>
      <c r="C734" s="1"/>
      <c r="D734" s="1"/>
      <c r="E734" s="1"/>
      <c r="F734" s="1"/>
      <c r="G734" s="1"/>
      <c r="H734" s="8"/>
      <c r="I734" s="1"/>
      <c r="J734" s="1"/>
      <c r="K734" s="1"/>
      <c r="L734" s="1"/>
      <c r="M734" s="1"/>
      <c r="N734" s="1"/>
      <c r="O734" s="1"/>
      <c r="P734" s="1"/>
      <c r="Q734" s="8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</row>
    <row r="735" spans="1:34" ht="15" thickBot="1">
      <c r="A735" s="1"/>
      <c r="B735" s="1"/>
      <c r="C735" s="1"/>
      <c r="D735" s="1"/>
      <c r="E735" s="1"/>
      <c r="F735" s="1"/>
      <c r="G735" s="1"/>
      <c r="H735" s="8"/>
      <c r="I735" s="1"/>
      <c r="J735" s="1"/>
      <c r="K735" s="1"/>
      <c r="L735" s="1"/>
      <c r="M735" s="1"/>
      <c r="N735" s="1"/>
      <c r="O735" s="1"/>
      <c r="P735" s="1"/>
      <c r="Q735" s="8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</row>
    <row r="736" spans="1:34" ht="15" thickBot="1">
      <c r="A736" s="1"/>
      <c r="B736" s="1"/>
      <c r="C736" s="1"/>
      <c r="D736" s="1"/>
      <c r="E736" s="1"/>
      <c r="F736" s="1"/>
      <c r="G736" s="1"/>
      <c r="H736" s="8"/>
      <c r="I736" s="1"/>
      <c r="J736" s="1"/>
      <c r="K736" s="1"/>
      <c r="L736" s="1"/>
      <c r="M736" s="1"/>
      <c r="N736" s="1"/>
      <c r="O736" s="1"/>
      <c r="P736" s="1"/>
      <c r="Q736" s="8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</row>
    <row r="737" spans="1:34" ht="15" thickBot="1">
      <c r="A737" s="1"/>
      <c r="B737" s="1"/>
      <c r="C737" s="1"/>
      <c r="D737" s="1"/>
      <c r="E737" s="1"/>
      <c r="F737" s="1"/>
      <c r="G737" s="1"/>
      <c r="H737" s="8"/>
      <c r="I737" s="1"/>
      <c r="J737" s="1"/>
      <c r="K737" s="1"/>
      <c r="L737" s="1"/>
      <c r="M737" s="1"/>
      <c r="N737" s="1"/>
      <c r="O737" s="1"/>
      <c r="P737" s="1"/>
      <c r="Q737" s="8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</row>
    <row r="738" spans="1:34" ht="15" thickBot="1">
      <c r="A738" s="1"/>
      <c r="B738" s="1"/>
      <c r="C738" s="1"/>
      <c r="D738" s="1"/>
      <c r="E738" s="1"/>
      <c r="F738" s="1"/>
      <c r="G738" s="1"/>
      <c r="H738" s="8"/>
      <c r="I738" s="1"/>
      <c r="J738" s="1"/>
      <c r="K738" s="1"/>
      <c r="L738" s="1"/>
      <c r="M738" s="1"/>
      <c r="N738" s="1"/>
      <c r="O738" s="1"/>
      <c r="P738" s="1"/>
      <c r="Q738" s="8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</row>
    <row r="739" spans="1:34" ht="15" thickBot="1">
      <c r="A739" s="1"/>
      <c r="B739" s="1"/>
      <c r="C739" s="1"/>
      <c r="D739" s="1"/>
      <c r="E739" s="1"/>
      <c r="F739" s="1"/>
      <c r="G739" s="1"/>
      <c r="H739" s="8"/>
      <c r="I739" s="1"/>
      <c r="J739" s="1"/>
      <c r="K739" s="1"/>
      <c r="L739" s="1"/>
      <c r="M739" s="1"/>
      <c r="N739" s="1"/>
      <c r="O739" s="1"/>
      <c r="P739" s="1"/>
      <c r="Q739" s="8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</row>
    <row r="740" spans="1:34" ht="15" thickBot="1">
      <c r="A740" s="1"/>
      <c r="B740" s="1"/>
      <c r="C740" s="1"/>
      <c r="D740" s="1"/>
      <c r="E740" s="1"/>
      <c r="F740" s="1"/>
      <c r="G740" s="1"/>
      <c r="H740" s="8"/>
      <c r="I740" s="1"/>
      <c r="J740" s="1"/>
      <c r="K740" s="1"/>
      <c r="L740" s="1"/>
      <c r="M740" s="1"/>
      <c r="N740" s="1"/>
      <c r="O740" s="1"/>
      <c r="P740" s="1"/>
      <c r="Q740" s="8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</row>
    <row r="741" spans="1:34" ht="15" thickBot="1">
      <c r="A741" s="1"/>
      <c r="B741" s="1"/>
      <c r="C741" s="1"/>
      <c r="D741" s="1"/>
      <c r="E741" s="1"/>
      <c r="F741" s="1"/>
      <c r="G741" s="1"/>
      <c r="H741" s="8"/>
      <c r="I741" s="1"/>
      <c r="J741" s="1"/>
      <c r="K741" s="1"/>
      <c r="L741" s="1"/>
      <c r="M741" s="1"/>
      <c r="N741" s="1"/>
      <c r="O741" s="1"/>
      <c r="P741" s="1"/>
      <c r="Q741" s="8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</row>
    <row r="742" spans="1:34" ht="15" thickBot="1">
      <c r="A742" s="1"/>
      <c r="B742" s="1"/>
      <c r="C742" s="1"/>
      <c r="D742" s="1"/>
      <c r="E742" s="1"/>
      <c r="F742" s="1"/>
      <c r="G742" s="1"/>
      <c r="H742" s="8"/>
      <c r="I742" s="1"/>
      <c r="J742" s="1"/>
      <c r="K742" s="1"/>
      <c r="L742" s="1"/>
      <c r="M742" s="1"/>
      <c r="N742" s="1"/>
      <c r="O742" s="1"/>
      <c r="P742" s="1"/>
      <c r="Q742" s="8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</row>
    <row r="743" spans="1:34" ht="15" thickBot="1">
      <c r="A743" s="1"/>
      <c r="B743" s="1"/>
      <c r="C743" s="1"/>
      <c r="D743" s="1"/>
      <c r="E743" s="1"/>
      <c r="F743" s="1"/>
      <c r="G743" s="1"/>
      <c r="H743" s="8"/>
      <c r="I743" s="1"/>
      <c r="J743" s="1"/>
      <c r="K743" s="1"/>
      <c r="L743" s="1"/>
      <c r="M743" s="1"/>
      <c r="N743" s="1"/>
      <c r="O743" s="1"/>
      <c r="P743" s="1"/>
      <c r="Q743" s="8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</row>
    <row r="744" spans="1:34" ht="15" thickBot="1">
      <c r="A744" s="1"/>
      <c r="B744" s="1"/>
      <c r="C744" s="1"/>
      <c r="D744" s="1"/>
      <c r="E744" s="1"/>
      <c r="F744" s="1"/>
      <c r="G744" s="1"/>
      <c r="H744" s="8"/>
      <c r="I744" s="1"/>
      <c r="J744" s="1"/>
      <c r="K744" s="1"/>
      <c r="L744" s="1"/>
      <c r="M744" s="1"/>
      <c r="N744" s="1"/>
      <c r="O744" s="1"/>
      <c r="P744" s="1"/>
      <c r="Q744" s="8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</row>
    <row r="745" spans="1:34" ht="15" thickBot="1">
      <c r="A745" s="1"/>
      <c r="B745" s="1"/>
      <c r="C745" s="1"/>
      <c r="D745" s="1"/>
      <c r="E745" s="1"/>
      <c r="F745" s="1"/>
      <c r="G745" s="1"/>
      <c r="H745" s="8"/>
      <c r="I745" s="1"/>
      <c r="J745" s="1"/>
      <c r="K745" s="1"/>
      <c r="L745" s="1"/>
      <c r="M745" s="1"/>
      <c r="N745" s="1"/>
      <c r="O745" s="1"/>
      <c r="P745" s="1"/>
      <c r="Q745" s="8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</row>
    <row r="746" spans="1:34" ht="15" thickBot="1">
      <c r="A746" s="1"/>
      <c r="B746" s="1"/>
      <c r="C746" s="1"/>
      <c r="D746" s="1"/>
      <c r="E746" s="1"/>
      <c r="F746" s="1"/>
      <c r="G746" s="1"/>
      <c r="H746" s="8"/>
      <c r="I746" s="1"/>
      <c r="J746" s="1"/>
      <c r="K746" s="1"/>
      <c r="L746" s="1"/>
      <c r="M746" s="1"/>
      <c r="N746" s="1"/>
      <c r="O746" s="1"/>
      <c r="P746" s="1"/>
      <c r="Q746" s="8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</row>
    <row r="747" spans="1:34" ht="15" thickBot="1">
      <c r="A747" s="1"/>
      <c r="B747" s="1"/>
      <c r="C747" s="1"/>
      <c r="D747" s="1"/>
      <c r="E747" s="1"/>
      <c r="F747" s="1"/>
      <c r="G747" s="1"/>
      <c r="H747" s="8"/>
      <c r="I747" s="1"/>
      <c r="J747" s="1"/>
      <c r="K747" s="1"/>
      <c r="L747" s="1"/>
      <c r="M747" s="1"/>
      <c r="N747" s="1"/>
      <c r="O747" s="1"/>
      <c r="P747" s="1"/>
      <c r="Q747" s="8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</row>
    <row r="748" spans="1:34" ht="15" thickBot="1">
      <c r="A748" s="1"/>
      <c r="B748" s="1"/>
      <c r="C748" s="1"/>
      <c r="D748" s="1"/>
      <c r="E748" s="1"/>
      <c r="F748" s="1"/>
      <c r="G748" s="1"/>
      <c r="H748" s="8"/>
      <c r="I748" s="1"/>
      <c r="J748" s="1"/>
      <c r="K748" s="1"/>
      <c r="L748" s="1"/>
      <c r="M748" s="1"/>
      <c r="N748" s="1"/>
      <c r="O748" s="1"/>
      <c r="P748" s="1"/>
      <c r="Q748" s="8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</row>
    <row r="749" spans="1:34" ht="15" thickBot="1">
      <c r="A749" s="1"/>
      <c r="B749" s="1"/>
      <c r="C749" s="1"/>
      <c r="D749" s="1"/>
      <c r="E749" s="1"/>
      <c r="F749" s="1"/>
      <c r="G749" s="1"/>
      <c r="H749" s="8"/>
      <c r="I749" s="1"/>
      <c r="J749" s="1"/>
      <c r="K749" s="1"/>
      <c r="L749" s="1"/>
      <c r="M749" s="1"/>
      <c r="N749" s="1"/>
      <c r="O749" s="1"/>
      <c r="P749" s="1"/>
      <c r="Q749" s="8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</row>
    <row r="750" spans="1:34" ht="15" thickBot="1">
      <c r="A750" s="1"/>
      <c r="B750" s="1"/>
      <c r="C750" s="1"/>
      <c r="D750" s="1"/>
      <c r="E750" s="1"/>
      <c r="F750" s="1"/>
      <c r="G750" s="1"/>
      <c r="H750" s="8"/>
      <c r="I750" s="1"/>
      <c r="J750" s="1"/>
      <c r="K750" s="1"/>
      <c r="L750" s="1"/>
      <c r="M750" s="1"/>
      <c r="N750" s="1"/>
      <c r="O750" s="1"/>
      <c r="P750" s="1"/>
      <c r="Q750" s="8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</row>
    <row r="751" spans="1:34" ht="15" thickBot="1">
      <c r="A751" s="1"/>
      <c r="B751" s="1"/>
      <c r="C751" s="1"/>
      <c r="D751" s="1"/>
      <c r="E751" s="1"/>
      <c r="F751" s="1"/>
      <c r="G751" s="1"/>
      <c r="H751" s="8"/>
      <c r="I751" s="1"/>
      <c r="J751" s="1"/>
      <c r="K751" s="1"/>
      <c r="L751" s="1"/>
      <c r="M751" s="1"/>
      <c r="N751" s="1"/>
      <c r="O751" s="1"/>
      <c r="P751" s="1"/>
      <c r="Q751" s="8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</row>
    <row r="752" spans="1:34" ht="15" thickBot="1">
      <c r="A752" s="1"/>
      <c r="B752" s="1"/>
      <c r="C752" s="1"/>
      <c r="D752" s="1"/>
      <c r="E752" s="1"/>
      <c r="F752" s="1"/>
      <c r="G752" s="1"/>
      <c r="H752" s="8"/>
      <c r="I752" s="1"/>
      <c r="J752" s="1"/>
      <c r="K752" s="1"/>
      <c r="L752" s="1"/>
      <c r="M752" s="1"/>
      <c r="N752" s="1"/>
      <c r="O752" s="1"/>
      <c r="P752" s="1"/>
      <c r="Q752" s="8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</row>
    <row r="753" spans="1:34" ht="15" thickBot="1">
      <c r="A753" s="1"/>
      <c r="B753" s="1"/>
      <c r="C753" s="1"/>
      <c r="D753" s="1"/>
      <c r="E753" s="1"/>
      <c r="F753" s="1"/>
      <c r="G753" s="1"/>
      <c r="H753" s="8"/>
      <c r="I753" s="1"/>
      <c r="J753" s="1"/>
      <c r="K753" s="1"/>
      <c r="L753" s="1"/>
      <c r="M753" s="1"/>
      <c r="N753" s="1"/>
      <c r="O753" s="1"/>
      <c r="P753" s="1"/>
      <c r="Q753" s="8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</row>
    <row r="754" spans="1:34" ht="15" thickBot="1">
      <c r="A754" s="1"/>
      <c r="B754" s="1"/>
      <c r="C754" s="1"/>
      <c r="D754" s="1"/>
      <c r="E754" s="1"/>
      <c r="F754" s="1"/>
      <c r="G754" s="1"/>
      <c r="H754" s="8"/>
      <c r="I754" s="1"/>
      <c r="J754" s="1"/>
      <c r="K754" s="1"/>
      <c r="L754" s="1"/>
      <c r="M754" s="1"/>
      <c r="N754" s="1"/>
      <c r="O754" s="1"/>
      <c r="P754" s="1"/>
      <c r="Q754" s="8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</row>
    <row r="755" spans="1:34" ht="15" thickBot="1">
      <c r="A755" s="1"/>
      <c r="B755" s="1"/>
      <c r="C755" s="1"/>
      <c r="D755" s="1"/>
      <c r="E755" s="1"/>
      <c r="F755" s="1"/>
      <c r="G755" s="1"/>
      <c r="H755" s="8"/>
      <c r="I755" s="1"/>
      <c r="J755" s="1"/>
      <c r="K755" s="1"/>
      <c r="L755" s="1"/>
      <c r="M755" s="1"/>
      <c r="N755" s="1"/>
      <c r="O755" s="1"/>
      <c r="P755" s="1"/>
      <c r="Q755" s="8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</row>
    <row r="756" spans="1:34" ht="15" thickBot="1">
      <c r="A756" s="1"/>
      <c r="B756" s="1"/>
      <c r="C756" s="1"/>
      <c r="D756" s="1"/>
      <c r="E756" s="1"/>
      <c r="F756" s="1"/>
      <c r="G756" s="1"/>
      <c r="H756" s="8"/>
      <c r="I756" s="1"/>
      <c r="J756" s="1"/>
      <c r="K756" s="1"/>
      <c r="L756" s="1"/>
      <c r="M756" s="1"/>
      <c r="N756" s="1"/>
      <c r="O756" s="1"/>
      <c r="P756" s="1"/>
      <c r="Q756" s="8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</row>
    <row r="757" spans="1:34" ht="15" thickBot="1">
      <c r="A757" s="1"/>
      <c r="B757" s="1"/>
      <c r="C757" s="1"/>
      <c r="D757" s="1"/>
      <c r="E757" s="1"/>
      <c r="F757" s="1"/>
      <c r="G757" s="1"/>
      <c r="H757" s="8"/>
      <c r="I757" s="1"/>
      <c r="J757" s="1"/>
      <c r="K757" s="1"/>
      <c r="L757" s="1"/>
      <c r="M757" s="1"/>
      <c r="N757" s="1"/>
      <c r="O757" s="1"/>
      <c r="P757" s="1"/>
      <c r="Q757" s="8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</row>
    <row r="758" spans="1:34" ht="15" thickBot="1">
      <c r="A758" s="1"/>
      <c r="B758" s="1"/>
      <c r="C758" s="1"/>
      <c r="D758" s="1"/>
      <c r="E758" s="1"/>
      <c r="F758" s="1"/>
      <c r="G758" s="1"/>
      <c r="H758" s="8"/>
      <c r="I758" s="1"/>
      <c r="J758" s="1"/>
      <c r="K758" s="1"/>
      <c r="L758" s="1"/>
      <c r="M758" s="1"/>
      <c r="N758" s="1"/>
      <c r="O758" s="1"/>
      <c r="P758" s="1"/>
      <c r="Q758" s="8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</row>
    <row r="759" spans="1:34" ht="15" thickBot="1">
      <c r="A759" s="1"/>
      <c r="B759" s="1"/>
      <c r="C759" s="1"/>
      <c r="D759" s="1"/>
      <c r="E759" s="1"/>
      <c r="F759" s="1"/>
      <c r="G759" s="1"/>
      <c r="H759" s="8"/>
      <c r="I759" s="1"/>
      <c r="J759" s="1"/>
      <c r="K759" s="1"/>
      <c r="L759" s="1"/>
      <c r="M759" s="1"/>
      <c r="N759" s="1"/>
      <c r="O759" s="1"/>
      <c r="P759" s="1"/>
      <c r="Q759" s="8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</row>
    <row r="760" spans="1:34" ht="15" thickBot="1">
      <c r="A760" s="1"/>
      <c r="B760" s="1"/>
      <c r="C760" s="1"/>
      <c r="D760" s="1"/>
      <c r="E760" s="1"/>
      <c r="F760" s="1"/>
      <c r="G760" s="1"/>
      <c r="H760" s="8"/>
      <c r="I760" s="1"/>
      <c r="J760" s="1"/>
      <c r="K760" s="1"/>
      <c r="L760" s="1"/>
      <c r="M760" s="1"/>
      <c r="N760" s="1"/>
      <c r="O760" s="1"/>
      <c r="P760" s="1"/>
      <c r="Q760" s="8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</row>
    <row r="761" spans="1:34" ht="15" thickBot="1">
      <c r="A761" s="1"/>
      <c r="B761" s="1"/>
      <c r="C761" s="1"/>
      <c r="D761" s="1"/>
      <c r="E761" s="1"/>
      <c r="F761" s="1"/>
      <c r="G761" s="1"/>
      <c r="H761" s="8"/>
      <c r="I761" s="1"/>
      <c r="J761" s="1"/>
      <c r="K761" s="1"/>
      <c r="L761" s="1"/>
      <c r="M761" s="1"/>
      <c r="N761" s="1"/>
      <c r="O761" s="1"/>
      <c r="P761" s="1"/>
      <c r="Q761" s="8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</row>
    <row r="762" spans="1:34" ht="15" thickBot="1">
      <c r="A762" s="1"/>
      <c r="B762" s="1"/>
      <c r="C762" s="1"/>
      <c r="D762" s="1"/>
      <c r="E762" s="1"/>
      <c r="F762" s="1"/>
      <c r="G762" s="1"/>
      <c r="H762" s="8"/>
      <c r="I762" s="1"/>
      <c r="J762" s="1"/>
      <c r="K762" s="1"/>
      <c r="L762" s="1"/>
      <c r="M762" s="1"/>
      <c r="N762" s="1"/>
      <c r="O762" s="1"/>
      <c r="P762" s="1"/>
      <c r="Q762" s="8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</row>
    <row r="763" spans="1:34" ht="15" thickBot="1">
      <c r="A763" s="1"/>
      <c r="B763" s="1"/>
      <c r="C763" s="1"/>
      <c r="D763" s="1"/>
      <c r="E763" s="1"/>
      <c r="F763" s="1"/>
      <c r="G763" s="1"/>
      <c r="H763" s="8"/>
      <c r="I763" s="1"/>
      <c r="J763" s="1"/>
      <c r="K763" s="1"/>
      <c r="L763" s="1"/>
      <c r="M763" s="1"/>
      <c r="N763" s="1"/>
      <c r="O763" s="1"/>
      <c r="P763" s="1"/>
      <c r="Q763" s="8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</row>
    <row r="764" spans="1:34" ht="15" thickBot="1">
      <c r="A764" s="1"/>
      <c r="B764" s="1"/>
      <c r="C764" s="1"/>
      <c r="D764" s="1"/>
      <c r="E764" s="1"/>
      <c r="F764" s="1"/>
      <c r="G764" s="1"/>
      <c r="H764" s="8"/>
      <c r="I764" s="1"/>
      <c r="J764" s="1"/>
      <c r="K764" s="1"/>
      <c r="L764" s="1"/>
      <c r="M764" s="1"/>
      <c r="N764" s="1"/>
      <c r="O764" s="1"/>
      <c r="P764" s="1"/>
      <c r="Q764" s="8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</row>
    <row r="765" spans="1:34" ht="15" thickBot="1">
      <c r="A765" s="1"/>
      <c r="B765" s="1"/>
      <c r="C765" s="1"/>
      <c r="D765" s="1"/>
      <c r="E765" s="1"/>
      <c r="F765" s="1"/>
      <c r="G765" s="1"/>
      <c r="H765" s="8"/>
      <c r="I765" s="1"/>
      <c r="J765" s="1"/>
      <c r="K765" s="1"/>
      <c r="L765" s="1"/>
      <c r="M765" s="1"/>
      <c r="N765" s="1"/>
      <c r="O765" s="1"/>
      <c r="P765" s="1"/>
      <c r="Q765" s="8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</row>
    <row r="766" spans="1:34" ht="15" thickBot="1">
      <c r="A766" s="1"/>
      <c r="B766" s="1"/>
      <c r="C766" s="1"/>
      <c r="D766" s="1"/>
      <c r="E766" s="1"/>
      <c r="F766" s="1"/>
      <c r="G766" s="1"/>
      <c r="H766" s="8"/>
      <c r="I766" s="1"/>
      <c r="J766" s="1"/>
      <c r="K766" s="1"/>
      <c r="L766" s="1"/>
      <c r="M766" s="1"/>
      <c r="N766" s="1"/>
      <c r="O766" s="1"/>
      <c r="P766" s="1"/>
      <c r="Q766" s="8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</row>
    <row r="767" spans="1:34" ht="15" thickBot="1">
      <c r="A767" s="1"/>
      <c r="B767" s="1"/>
      <c r="C767" s="1"/>
      <c r="D767" s="1"/>
      <c r="E767" s="1"/>
      <c r="F767" s="1"/>
      <c r="G767" s="1"/>
      <c r="H767" s="8"/>
      <c r="I767" s="1"/>
      <c r="J767" s="1"/>
      <c r="K767" s="1"/>
      <c r="L767" s="1"/>
      <c r="M767" s="1"/>
      <c r="N767" s="1"/>
      <c r="O767" s="1"/>
      <c r="P767" s="1"/>
      <c r="Q767" s="8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</row>
    <row r="768" spans="1:34" ht="15" thickBot="1">
      <c r="A768" s="1"/>
      <c r="B768" s="1"/>
      <c r="C768" s="1"/>
      <c r="D768" s="1"/>
      <c r="E768" s="1"/>
      <c r="F768" s="1"/>
      <c r="G768" s="1"/>
      <c r="H768" s="8"/>
      <c r="I768" s="1"/>
      <c r="J768" s="1"/>
      <c r="K768" s="1"/>
      <c r="L768" s="1"/>
      <c r="M768" s="1"/>
      <c r="N768" s="1"/>
      <c r="O768" s="1"/>
      <c r="P768" s="1"/>
      <c r="Q768" s="8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</row>
    <row r="769" spans="1:34" ht="15" thickBot="1">
      <c r="A769" s="1"/>
      <c r="B769" s="1"/>
      <c r="C769" s="1"/>
      <c r="D769" s="1"/>
      <c r="E769" s="1"/>
      <c r="F769" s="1"/>
      <c r="G769" s="1"/>
      <c r="H769" s="8"/>
      <c r="I769" s="1"/>
      <c r="J769" s="1"/>
      <c r="K769" s="1"/>
      <c r="L769" s="1"/>
      <c r="M769" s="1"/>
      <c r="N769" s="1"/>
      <c r="O769" s="1"/>
      <c r="P769" s="1"/>
      <c r="Q769" s="8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</row>
    <row r="770" spans="1:34" ht="15" thickBot="1">
      <c r="A770" s="1"/>
      <c r="B770" s="1"/>
      <c r="C770" s="1"/>
      <c r="D770" s="1"/>
      <c r="E770" s="1"/>
      <c r="F770" s="1"/>
      <c r="G770" s="1"/>
      <c r="H770" s="8"/>
      <c r="I770" s="1"/>
      <c r="J770" s="1"/>
      <c r="K770" s="1"/>
      <c r="L770" s="1"/>
      <c r="M770" s="1"/>
      <c r="N770" s="1"/>
      <c r="O770" s="1"/>
      <c r="P770" s="1"/>
      <c r="Q770" s="8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</row>
    <row r="771" spans="1:34" ht="15" thickBot="1">
      <c r="A771" s="1"/>
      <c r="B771" s="1"/>
      <c r="C771" s="1"/>
      <c r="D771" s="1"/>
      <c r="E771" s="1"/>
      <c r="F771" s="1"/>
      <c r="G771" s="1"/>
      <c r="H771" s="8"/>
      <c r="I771" s="1"/>
      <c r="J771" s="1"/>
      <c r="K771" s="1"/>
      <c r="L771" s="1"/>
      <c r="M771" s="1"/>
      <c r="N771" s="1"/>
      <c r="O771" s="1"/>
      <c r="P771" s="1"/>
      <c r="Q771" s="8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</row>
    <row r="772" spans="1:34" ht="15" thickBot="1">
      <c r="A772" s="1"/>
      <c r="B772" s="1"/>
      <c r="C772" s="1"/>
      <c r="D772" s="1"/>
      <c r="E772" s="1"/>
      <c r="F772" s="1"/>
      <c r="G772" s="1"/>
      <c r="H772" s="8"/>
      <c r="I772" s="1"/>
      <c r="J772" s="1"/>
      <c r="K772" s="1"/>
      <c r="L772" s="1"/>
      <c r="M772" s="1"/>
      <c r="N772" s="1"/>
      <c r="O772" s="1"/>
      <c r="P772" s="1"/>
      <c r="Q772" s="8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</row>
    <row r="773" spans="1:34" ht="15" thickBot="1">
      <c r="A773" s="1"/>
      <c r="B773" s="1"/>
      <c r="C773" s="1"/>
      <c r="D773" s="1"/>
      <c r="E773" s="1"/>
      <c r="F773" s="1"/>
      <c r="G773" s="1"/>
      <c r="H773" s="8"/>
      <c r="I773" s="1"/>
      <c r="J773" s="1"/>
      <c r="K773" s="1"/>
      <c r="L773" s="1"/>
      <c r="M773" s="1"/>
      <c r="N773" s="1"/>
      <c r="O773" s="1"/>
      <c r="P773" s="1"/>
      <c r="Q773" s="8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</row>
    <row r="774" spans="1:34" ht="15" thickBot="1">
      <c r="A774" s="1"/>
      <c r="B774" s="1"/>
      <c r="C774" s="1"/>
      <c r="D774" s="1"/>
      <c r="E774" s="1"/>
      <c r="F774" s="1"/>
      <c r="G774" s="1"/>
      <c r="H774" s="8"/>
      <c r="I774" s="1"/>
      <c r="J774" s="1"/>
      <c r="K774" s="1"/>
      <c r="L774" s="1"/>
      <c r="M774" s="1"/>
      <c r="N774" s="1"/>
      <c r="O774" s="1"/>
      <c r="P774" s="1"/>
      <c r="Q774" s="8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</row>
    <row r="775" spans="1:34" ht="15" thickBot="1">
      <c r="A775" s="1"/>
      <c r="B775" s="1"/>
      <c r="C775" s="1"/>
      <c r="D775" s="1"/>
      <c r="E775" s="1"/>
      <c r="F775" s="1"/>
      <c r="G775" s="1"/>
      <c r="H775" s="8"/>
      <c r="I775" s="1"/>
      <c r="J775" s="1"/>
      <c r="K775" s="1"/>
      <c r="L775" s="1"/>
      <c r="M775" s="1"/>
      <c r="N775" s="1"/>
      <c r="O775" s="1"/>
      <c r="P775" s="1"/>
      <c r="Q775" s="8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</row>
    <row r="776" spans="1:34" ht="15" thickBot="1">
      <c r="A776" s="1"/>
      <c r="B776" s="1"/>
      <c r="C776" s="1"/>
      <c r="D776" s="1"/>
      <c r="E776" s="1"/>
      <c r="F776" s="1"/>
      <c r="G776" s="1"/>
      <c r="H776" s="8"/>
      <c r="I776" s="1"/>
      <c r="J776" s="1"/>
      <c r="K776" s="1"/>
      <c r="L776" s="1"/>
      <c r="M776" s="1"/>
      <c r="N776" s="1"/>
      <c r="O776" s="1"/>
      <c r="P776" s="1"/>
      <c r="Q776" s="8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</row>
    <row r="777" spans="1:34" ht="15" thickBot="1">
      <c r="A777" s="1"/>
      <c r="B777" s="1"/>
      <c r="C777" s="1"/>
      <c r="D777" s="1"/>
      <c r="E777" s="1"/>
      <c r="F777" s="1"/>
      <c r="G777" s="1"/>
      <c r="H777" s="8"/>
      <c r="I777" s="1"/>
      <c r="J777" s="1"/>
      <c r="K777" s="1"/>
      <c r="L777" s="1"/>
      <c r="M777" s="1"/>
      <c r="N777" s="1"/>
      <c r="O777" s="1"/>
      <c r="P777" s="1"/>
      <c r="Q777" s="8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</row>
    <row r="778" spans="1:34" ht="15" thickBot="1">
      <c r="A778" s="1"/>
      <c r="B778" s="1"/>
      <c r="C778" s="1"/>
      <c r="D778" s="1"/>
      <c r="E778" s="1"/>
      <c r="F778" s="1"/>
      <c r="G778" s="1"/>
      <c r="H778" s="8"/>
      <c r="I778" s="1"/>
      <c r="J778" s="1"/>
      <c r="K778" s="1"/>
      <c r="L778" s="1"/>
      <c r="M778" s="1"/>
      <c r="N778" s="1"/>
      <c r="O778" s="1"/>
      <c r="P778" s="1"/>
      <c r="Q778" s="8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</row>
    <row r="779" spans="1:34" ht="15" thickBot="1">
      <c r="A779" s="1"/>
      <c r="B779" s="1"/>
      <c r="C779" s="1"/>
      <c r="D779" s="1"/>
      <c r="E779" s="1"/>
      <c r="F779" s="1"/>
      <c r="G779" s="1"/>
      <c r="H779" s="8"/>
      <c r="I779" s="1"/>
      <c r="J779" s="1"/>
      <c r="K779" s="1"/>
      <c r="L779" s="1"/>
      <c r="M779" s="1"/>
      <c r="N779" s="1"/>
      <c r="O779" s="1"/>
      <c r="P779" s="1"/>
      <c r="Q779" s="8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</row>
    <row r="780" spans="1:34" ht="15" thickBot="1">
      <c r="A780" s="1"/>
      <c r="B780" s="1"/>
      <c r="C780" s="1"/>
      <c r="D780" s="1"/>
      <c r="E780" s="1"/>
      <c r="F780" s="1"/>
      <c r="G780" s="1"/>
      <c r="H780" s="8"/>
      <c r="I780" s="1"/>
      <c r="J780" s="1"/>
      <c r="K780" s="1"/>
      <c r="L780" s="1"/>
      <c r="M780" s="1"/>
      <c r="N780" s="1"/>
      <c r="O780" s="1"/>
      <c r="P780" s="1"/>
      <c r="Q780" s="8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</row>
    <row r="781" spans="1:34" ht="15" thickBot="1">
      <c r="A781" s="1"/>
      <c r="B781" s="1"/>
      <c r="C781" s="1"/>
      <c r="D781" s="1"/>
      <c r="E781" s="1"/>
      <c r="F781" s="1"/>
      <c r="G781" s="1"/>
      <c r="H781" s="8"/>
      <c r="I781" s="1"/>
      <c r="J781" s="1"/>
      <c r="K781" s="1"/>
      <c r="L781" s="1"/>
      <c r="M781" s="1"/>
      <c r="N781" s="1"/>
      <c r="O781" s="1"/>
      <c r="P781" s="1"/>
      <c r="Q781" s="8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</row>
    <row r="782" spans="1:34" ht="15" thickBot="1">
      <c r="A782" s="1"/>
      <c r="B782" s="1"/>
      <c r="C782" s="1"/>
      <c r="D782" s="1"/>
      <c r="E782" s="1"/>
      <c r="F782" s="1"/>
      <c r="G782" s="1"/>
      <c r="H782" s="8"/>
      <c r="I782" s="1"/>
      <c r="J782" s="1"/>
      <c r="K782" s="1"/>
      <c r="L782" s="1"/>
      <c r="M782" s="1"/>
      <c r="N782" s="1"/>
      <c r="O782" s="1"/>
      <c r="P782" s="1"/>
      <c r="Q782" s="8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</row>
    <row r="783" spans="1:34" ht="15" thickBot="1">
      <c r="A783" s="1"/>
      <c r="B783" s="1"/>
      <c r="C783" s="1"/>
      <c r="D783" s="1"/>
      <c r="E783" s="1"/>
      <c r="F783" s="1"/>
      <c r="G783" s="1"/>
      <c r="H783" s="8"/>
      <c r="I783" s="1"/>
      <c r="J783" s="1"/>
      <c r="K783" s="1"/>
      <c r="L783" s="1"/>
      <c r="M783" s="1"/>
      <c r="N783" s="1"/>
      <c r="O783" s="1"/>
      <c r="P783" s="1"/>
      <c r="Q783" s="8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</row>
    <row r="784" spans="1:34" ht="15" thickBot="1">
      <c r="A784" s="1"/>
      <c r="B784" s="1"/>
      <c r="C784" s="1"/>
      <c r="D784" s="1"/>
      <c r="E784" s="1"/>
      <c r="F784" s="1"/>
      <c r="G784" s="1"/>
      <c r="H784" s="8"/>
      <c r="I784" s="1"/>
      <c r="J784" s="1"/>
      <c r="K784" s="1"/>
      <c r="L784" s="1"/>
      <c r="M784" s="1"/>
      <c r="N784" s="1"/>
      <c r="O784" s="1"/>
      <c r="P784" s="1"/>
      <c r="Q784" s="8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</row>
    <row r="785" spans="1:34" ht="15" thickBot="1">
      <c r="A785" s="1"/>
      <c r="B785" s="1"/>
      <c r="C785" s="1"/>
      <c r="D785" s="1"/>
      <c r="E785" s="1"/>
      <c r="F785" s="1"/>
      <c r="G785" s="1"/>
      <c r="H785" s="8"/>
      <c r="I785" s="1"/>
      <c r="J785" s="1"/>
      <c r="K785" s="1"/>
      <c r="L785" s="1"/>
      <c r="M785" s="1"/>
      <c r="N785" s="1"/>
      <c r="O785" s="1"/>
      <c r="P785" s="1"/>
      <c r="Q785" s="8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</row>
    <row r="786" spans="1:34" ht="15" thickBot="1">
      <c r="A786" s="1"/>
      <c r="B786" s="1"/>
      <c r="C786" s="1"/>
      <c r="D786" s="1"/>
      <c r="E786" s="1"/>
      <c r="F786" s="1"/>
      <c r="G786" s="1"/>
      <c r="H786" s="8"/>
      <c r="I786" s="1"/>
      <c r="J786" s="1"/>
      <c r="K786" s="1"/>
      <c r="L786" s="1"/>
      <c r="M786" s="1"/>
      <c r="N786" s="1"/>
      <c r="O786" s="1"/>
      <c r="P786" s="1"/>
      <c r="Q786" s="8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</row>
    <row r="787" spans="1:34" ht="15" thickBot="1">
      <c r="A787" s="1"/>
      <c r="B787" s="1"/>
      <c r="C787" s="1"/>
      <c r="D787" s="1"/>
      <c r="E787" s="1"/>
      <c r="F787" s="1"/>
      <c r="G787" s="1"/>
      <c r="H787" s="8"/>
      <c r="I787" s="1"/>
      <c r="J787" s="1"/>
      <c r="K787" s="1"/>
      <c r="L787" s="1"/>
      <c r="M787" s="1"/>
      <c r="N787" s="1"/>
      <c r="O787" s="1"/>
      <c r="P787" s="1"/>
      <c r="Q787" s="8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</row>
    <row r="788" spans="1:34" ht="15" thickBot="1">
      <c r="A788" s="1"/>
      <c r="B788" s="1"/>
      <c r="C788" s="1"/>
      <c r="D788" s="1"/>
      <c r="E788" s="1"/>
      <c r="F788" s="1"/>
      <c r="G788" s="1"/>
      <c r="H788" s="8"/>
      <c r="I788" s="1"/>
      <c r="J788" s="1"/>
      <c r="K788" s="1"/>
      <c r="L788" s="1"/>
      <c r="M788" s="1"/>
      <c r="N788" s="1"/>
      <c r="O788" s="1"/>
      <c r="P788" s="1"/>
      <c r="Q788" s="8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</row>
    <row r="789" spans="1:34" ht="15" thickBot="1">
      <c r="A789" s="1"/>
      <c r="B789" s="1"/>
      <c r="C789" s="1"/>
      <c r="D789" s="1"/>
      <c r="E789" s="1"/>
      <c r="F789" s="1"/>
      <c r="G789" s="1"/>
      <c r="H789" s="8"/>
      <c r="I789" s="1"/>
      <c r="J789" s="1"/>
      <c r="K789" s="1"/>
      <c r="L789" s="1"/>
      <c r="M789" s="1"/>
      <c r="N789" s="1"/>
      <c r="O789" s="1"/>
      <c r="P789" s="1"/>
      <c r="Q789" s="8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</row>
    <row r="790" spans="1:34" ht="15" thickBot="1">
      <c r="A790" s="1"/>
      <c r="B790" s="1"/>
      <c r="C790" s="1"/>
      <c r="D790" s="1"/>
      <c r="E790" s="1"/>
      <c r="F790" s="1"/>
      <c r="G790" s="1"/>
      <c r="H790" s="8"/>
      <c r="I790" s="1"/>
      <c r="J790" s="1"/>
      <c r="K790" s="1"/>
      <c r="L790" s="1"/>
      <c r="M790" s="1"/>
      <c r="N790" s="1"/>
      <c r="O790" s="1"/>
      <c r="P790" s="1"/>
      <c r="Q790" s="8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</row>
    <row r="791" spans="1:34" ht="15" thickBot="1">
      <c r="A791" s="1"/>
      <c r="B791" s="1"/>
      <c r="C791" s="1"/>
      <c r="D791" s="1"/>
      <c r="E791" s="1"/>
      <c r="F791" s="1"/>
      <c r="G791" s="1"/>
      <c r="H791" s="8"/>
      <c r="I791" s="1"/>
      <c r="J791" s="1"/>
      <c r="K791" s="1"/>
      <c r="L791" s="1"/>
      <c r="M791" s="1"/>
      <c r="N791" s="1"/>
      <c r="O791" s="1"/>
      <c r="P791" s="1"/>
      <c r="Q791" s="8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</row>
    <row r="792" spans="1:34" ht="15" thickBot="1">
      <c r="A792" s="1"/>
      <c r="B792" s="1"/>
      <c r="C792" s="1"/>
      <c r="D792" s="1"/>
      <c r="E792" s="1"/>
      <c r="F792" s="1"/>
      <c r="G792" s="1"/>
      <c r="H792" s="8"/>
      <c r="I792" s="1"/>
      <c r="J792" s="1"/>
      <c r="K792" s="1"/>
      <c r="L792" s="1"/>
      <c r="M792" s="1"/>
      <c r="N792" s="1"/>
      <c r="O792" s="1"/>
      <c r="P792" s="1"/>
      <c r="Q792" s="8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</row>
    <row r="793" spans="1:34" ht="15" thickBot="1">
      <c r="A793" s="1"/>
      <c r="B793" s="1"/>
      <c r="C793" s="1"/>
      <c r="D793" s="1"/>
      <c r="E793" s="1"/>
      <c r="F793" s="1"/>
      <c r="G793" s="1"/>
      <c r="H793" s="8"/>
      <c r="I793" s="1"/>
      <c r="J793" s="1"/>
      <c r="K793" s="1"/>
      <c r="L793" s="1"/>
      <c r="M793" s="1"/>
      <c r="N793" s="1"/>
      <c r="O793" s="1"/>
      <c r="P793" s="1"/>
      <c r="Q793" s="8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</row>
    <row r="794" spans="1:34" ht="15" thickBot="1">
      <c r="A794" s="1"/>
      <c r="B794" s="1"/>
      <c r="C794" s="1"/>
      <c r="D794" s="1"/>
      <c r="E794" s="1"/>
      <c r="F794" s="1"/>
      <c r="G794" s="1"/>
      <c r="H794" s="8"/>
      <c r="I794" s="1"/>
      <c r="J794" s="1"/>
      <c r="K794" s="1"/>
      <c r="L794" s="1"/>
      <c r="M794" s="1"/>
      <c r="N794" s="1"/>
      <c r="O794" s="1"/>
      <c r="P794" s="1"/>
      <c r="Q794" s="8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</row>
    <row r="795" spans="1:34" ht="15" thickBot="1">
      <c r="A795" s="1"/>
      <c r="B795" s="1"/>
      <c r="C795" s="1"/>
      <c r="D795" s="1"/>
      <c r="E795" s="1"/>
      <c r="F795" s="1"/>
      <c r="G795" s="1"/>
      <c r="H795" s="8"/>
      <c r="I795" s="1"/>
      <c r="J795" s="1"/>
      <c r="K795" s="1"/>
      <c r="L795" s="1"/>
      <c r="M795" s="1"/>
      <c r="N795" s="1"/>
      <c r="O795" s="1"/>
      <c r="P795" s="1"/>
      <c r="Q795" s="8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</row>
    <row r="796" spans="1:34" ht="15" thickBot="1">
      <c r="A796" s="1"/>
      <c r="B796" s="1"/>
      <c r="C796" s="1"/>
      <c r="D796" s="1"/>
      <c r="E796" s="1"/>
      <c r="F796" s="1"/>
      <c r="G796" s="1"/>
      <c r="H796" s="8"/>
      <c r="I796" s="1"/>
      <c r="J796" s="1"/>
      <c r="K796" s="1"/>
      <c r="L796" s="1"/>
      <c r="M796" s="1"/>
      <c r="N796" s="1"/>
      <c r="O796" s="1"/>
      <c r="P796" s="1"/>
      <c r="Q796" s="8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</row>
    <row r="797" spans="1:34" ht="15" thickBot="1">
      <c r="A797" s="1"/>
      <c r="B797" s="1"/>
      <c r="C797" s="1"/>
      <c r="D797" s="1"/>
      <c r="E797" s="1"/>
      <c r="F797" s="1"/>
      <c r="G797" s="1"/>
      <c r="H797" s="8"/>
      <c r="I797" s="1"/>
      <c r="J797" s="1"/>
      <c r="K797" s="1"/>
      <c r="L797" s="1"/>
      <c r="M797" s="1"/>
      <c r="N797" s="1"/>
      <c r="O797" s="1"/>
      <c r="P797" s="1"/>
      <c r="Q797" s="8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</row>
    <row r="798" spans="1:34" ht="15" thickBot="1">
      <c r="A798" s="1"/>
      <c r="B798" s="1"/>
      <c r="C798" s="1"/>
      <c r="D798" s="1"/>
      <c r="E798" s="1"/>
      <c r="F798" s="1"/>
      <c r="G798" s="1"/>
      <c r="H798" s="8"/>
      <c r="I798" s="1"/>
      <c r="J798" s="1"/>
      <c r="K798" s="1"/>
      <c r="L798" s="1"/>
      <c r="M798" s="1"/>
      <c r="N798" s="1"/>
      <c r="O798" s="1"/>
      <c r="P798" s="1"/>
      <c r="Q798" s="8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</row>
    <row r="799" spans="1:34" ht="15" thickBot="1">
      <c r="A799" s="1"/>
      <c r="B799" s="1"/>
      <c r="C799" s="1"/>
      <c r="D799" s="1"/>
      <c r="E799" s="1"/>
      <c r="F799" s="1"/>
      <c r="G799" s="1"/>
      <c r="H799" s="8"/>
      <c r="I799" s="1"/>
      <c r="J799" s="1"/>
      <c r="K799" s="1"/>
      <c r="L799" s="1"/>
      <c r="M799" s="1"/>
      <c r="N799" s="1"/>
      <c r="O799" s="1"/>
      <c r="P799" s="1"/>
      <c r="Q799" s="8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</row>
    <row r="800" spans="1:34" ht="15" thickBot="1">
      <c r="A800" s="1"/>
      <c r="B800" s="1"/>
      <c r="C800" s="1"/>
      <c r="D800" s="1"/>
      <c r="E800" s="1"/>
      <c r="F800" s="1"/>
      <c r="G800" s="1"/>
      <c r="H800" s="8"/>
      <c r="I800" s="1"/>
      <c r="J800" s="1"/>
      <c r="K800" s="1"/>
      <c r="L800" s="1"/>
      <c r="M800" s="1"/>
      <c r="N800" s="1"/>
      <c r="O800" s="1"/>
      <c r="P800" s="1"/>
      <c r="Q800" s="8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</row>
    <row r="801" spans="1:34" ht="15" thickBot="1">
      <c r="A801" s="1"/>
      <c r="B801" s="1"/>
      <c r="C801" s="1"/>
      <c r="D801" s="1"/>
      <c r="E801" s="1"/>
      <c r="F801" s="1"/>
      <c r="G801" s="1"/>
      <c r="H801" s="8"/>
      <c r="I801" s="1"/>
      <c r="J801" s="1"/>
      <c r="K801" s="1"/>
      <c r="L801" s="1"/>
      <c r="M801" s="1"/>
      <c r="N801" s="1"/>
      <c r="O801" s="1"/>
      <c r="P801" s="1"/>
      <c r="Q801" s="8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</row>
    <row r="802" spans="1:34" ht="15" thickBot="1">
      <c r="A802" s="1"/>
      <c r="B802" s="1"/>
      <c r="C802" s="1"/>
      <c r="D802" s="1"/>
      <c r="E802" s="1"/>
      <c r="F802" s="1"/>
      <c r="G802" s="1"/>
      <c r="H802" s="8"/>
      <c r="I802" s="1"/>
      <c r="J802" s="1"/>
      <c r="K802" s="1"/>
      <c r="L802" s="1"/>
      <c r="M802" s="1"/>
      <c r="N802" s="1"/>
      <c r="O802" s="1"/>
      <c r="P802" s="1"/>
      <c r="Q802" s="8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</row>
    <row r="803" spans="1:34" ht="15" thickBot="1">
      <c r="A803" s="1"/>
      <c r="B803" s="1"/>
      <c r="C803" s="1"/>
      <c r="D803" s="1"/>
      <c r="E803" s="1"/>
      <c r="F803" s="1"/>
      <c r="G803" s="1"/>
      <c r="H803" s="8"/>
      <c r="I803" s="1"/>
      <c r="J803" s="1"/>
      <c r="K803" s="1"/>
      <c r="L803" s="1"/>
      <c r="M803" s="1"/>
      <c r="N803" s="1"/>
      <c r="O803" s="1"/>
      <c r="P803" s="1"/>
      <c r="Q803" s="8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</row>
    <row r="804" spans="1:34" ht="15" thickBot="1">
      <c r="A804" s="1"/>
      <c r="B804" s="1"/>
      <c r="C804" s="1"/>
      <c r="D804" s="1"/>
      <c r="E804" s="1"/>
      <c r="F804" s="1"/>
      <c r="G804" s="1"/>
      <c r="H804" s="8"/>
      <c r="I804" s="1"/>
      <c r="J804" s="1"/>
      <c r="K804" s="1"/>
      <c r="L804" s="1"/>
      <c r="M804" s="1"/>
      <c r="N804" s="1"/>
      <c r="O804" s="1"/>
      <c r="P804" s="1"/>
      <c r="Q804" s="8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</row>
    <row r="805" spans="1:34" ht="15" thickBot="1">
      <c r="A805" s="1"/>
      <c r="B805" s="1"/>
      <c r="C805" s="1"/>
      <c r="D805" s="1"/>
      <c r="E805" s="1"/>
      <c r="F805" s="1"/>
      <c r="G805" s="1"/>
      <c r="H805" s="8"/>
      <c r="I805" s="1"/>
      <c r="J805" s="1"/>
      <c r="K805" s="1"/>
      <c r="L805" s="1"/>
      <c r="M805" s="1"/>
      <c r="N805" s="1"/>
      <c r="O805" s="1"/>
      <c r="P805" s="1"/>
      <c r="Q805" s="8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</row>
    <row r="806" spans="1:34" ht="15" thickBot="1">
      <c r="A806" s="1"/>
      <c r="B806" s="1"/>
      <c r="C806" s="1"/>
      <c r="D806" s="1"/>
      <c r="E806" s="1"/>
      <c r="F806" s="1"/>
      <c r="G806" s="1"/>
      <c r="H806" s="8"/>
      <c r="I806" s="1"/>
      <c r="J806" s="1"/>
      <c r="K806" s="1"/>
      <c r="L806" s="1"/>
      <c r="M806" s="1"/>
      <c r="N806" s="1"/>
      <c r="O806" s="1"/>
      <c r="P806" s="1"/>
      <c r="Q806" s="8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</row>
    <row r="807" spans="1:34" ht="15" thickBot="1">
      <c r="A807" s="1"/>
      <c r="B807" s="1"/>
      <c r="C807" s="1"/>
      <c r="D807" s="1"/>
      <c r="E807" s="1"/>
      <c r="F807" s="1"/>
      <c r="G807" s="1"/>
      <c r="H807" s="8"/>
      <c r="I807" s="1"/>
      <c r="J807" s="1"/>
      <c r="K807" s="1"/>
      <c r="L807" s="1"/>
      <c r="M807" s="1"/>
      <c r="N807" s="1"/>
      <c r="O807" s="1"/>
      <c r="P807" s="1"/>
      <c r="Q807" s="8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</row>
    <row r="808" spans="1:34" ht="15" thickBot="1">
      <c r="A808" s="1"/>
      <c r="B808" s="1"/>
      <c r="C808" s="1"/>
      <c r="D808" s="1"/>
      <c r="E808" s="1"/>
      <c r="F808" s="1"/>
      <c r="G808" s="1"/>
      <c r="H808" s="8"/>
      <c r="I808" s="1"/>
      <c r="J808" s="1"/>
      <c r="K808" s="1"/>
      <c r="L808" s="1"/>
      <c r="M808" s="1"/>
      <c r="N808" s="1"/>
      <c r="O808" s="1"/>
      <c r="P808" s="1"/>
      <c r="Q808" s="8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</row>
    <row r="809" spans="1:34" ht="15" thickBot="1">
      <c r="A809" s="1"/>
      <c r="B809" s="1"/>
      <c r="C809" s="1"/>
      <c r="D809" s="1"/>
      <c r="E809" s="1"/>
      <c r="F809" s="1"/>
      <c r="G809" s="1"/>
      <c r="H809" s="8"/>
      <c r="I809" s="1"/>
      <c r="J809" s="1"/>
      <c r="K809" s="1"/>
      <c r="L809" s="1"/>
      <c r="M809" s="1"/>
      <c r="N809" s="1"/>
      <c r="O809" s="1"/>
      <c r="P809" s="1"/>
      <c r="Q809" s="8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</row>
    <row r="810" spans="1:34" ht="15" thickBot="1">
      <c r="A810" s="1"/>
      <c r="B810" s="1"/>
      <c r="C810" s="1"/>
      <c r="D810" s="1"/>
      <c r="E810" s="1"/>
      <c r="F810" s="1"/>
      <c r="G810" s="1"/>
      <c r="H810" s="8"/>
      <c r="I810" s="1"/>
      <c r="J810" s="1"/>
      <c r="K810" s="1"/>
      <c r="L810" s="1"/>
      <c r="M810" s="1"/>
      <c r="N810" s="1"/>
      <c r="O810" s="1"/>
      <c r="P810" s="1"/>
      <c r="Q810" s="8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</row>
    <row r="811" spans="1:34" ht="15" thickBot="1">
      <c r="A811" s="1"/>
      <c r="B811" s="1"/>
      <c r="C811" s="1"/>
      <c r="D811" s="1"/>
      <c r="E811" s="1"/>
      <c r="F811" s="1"/>
      <c r="G811" s="1"/>
      <c r="H811" s="8"/>
      <c r="I811" s="1"/>
      <c r="J811" s="1"/>
      <c r="K811" s="1"/>
      <c r="L811" s="1"/>
      <c r="M811" s="1"/>
      <c r="N811" s="1"/>
      <c r="O811" s="1"/>
      <c r="P811" s="1"/>
      <c r="Q811" s="8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</row>
    <row r="812" spans="1:34" ht="15" thickBot="1">
      <c r="A812" s="1"/>
      <c r="B812" s="1"/>
      <c r="C812" s="1"/>
      <c r="D812" s="1"/>
      <c r="E812" s="1"/>
      <c r="F812" s="1"/>
      <c r="G812" s="1"/>
      <c r="H812" s="8"/>
      <c r="I812" s="1"/>
      <c r="J812" s="1"/>
      <c r="K812" s="1"/>
      <c r="L812" s="1"/>
      <c r="M812" s="1"/>
      <c r="N812" s="1"/>
      <c r="O812" s="1"/>
      <c r="P812" s="1"/>
      <c r="Q812" s="8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</row>
    <row r="813" spans="1:34" ht="15" thickBot="1">
      <c r="A813" s="1"/>
      <c r="B813" s="1"/>
      <c r="C813" s="1"/>
      <c r="D813" s="1"/>
      <c r="E813" s="1"/>
      <c r="F813" s="1"/>
      <c r="G813" s="1"/>
      <c r="H813" s="8"/>
      <c r="I813" s="1"/>
      <c r="J813" s="1"/>
      <c r="K813" s="1"/>
      <c r="L813" s="1"/>
      <c r="M813" s="1"/>
      <c r="N813" s="1"/>
      <c r="O813" s="1"/>
      <c r="P813" s="1"/>
      <c r="Q813" s="8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</row>
    <row r="814" spans="1:34" ht="15" thickBot="1">
      <c r="A814" s="1"/>
      <c r="B814" s="1"/>
      <c r="C814" s="1"/>
      <c r="D814" s="1"/>
      <c r="E814" s="1"/>
      <c r="F814" s="1"/>
      <c r="G814" s="1"/>
      <c r="H814" s="8"/>
      <c r="I814" s="1"/>
      <c r="J814" s="1"/>
      <c r="K814" s="1"/>
      <c r="L814" s="1"/>
      <c r="M814" s="1"/>
      <c r="N814" s="1"/>
      <c r="O814" s="1"/>
      <c r="P814" s="1"/>
      <c r="Q814" s="8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</row>
    <row r="815" spans="1:34" ht="15" thickBot="1">
      <c r="A815" s="1"/>
      <c r="B815" s="1"/>
      <c r="C815" s="1"/>
      <c r="D815" s="1"/>
      <c r="E815" s="1"/>
      <c r="F815" s="1"/>
      <c r="G815" s="1"/>
      <c r="H815" s="8"/>
      <c r="I815" s="1"/>
      <c r="J815" s="1"/>
      <c r="K815" s="1"/>
      <c r="L815" s="1"/>
      <c r="M815" s="1"/>
      <c r="N815" s="1"/>
      <c r="O815" s="1"/>
      <c r="P815" s="1"/>
      <c r="Q815" s="8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</row>
    <row r="816" spans="1:34" ht="15" thickBot="1">
      <c r="A816" s="1"/>
      <c r="B816" s="1"/>
      <c r="C816" s="1"/>
      <c r="D816" s="1"/>
      <c r="E816" s="1"/>
      <c r="F816" s="1"/>
      <c r="G816" s="1"/>
      <c r="H816" s="8"/>
      <c r="I816" s="1"/>
      <c r="J816" s="1"/>
      <c r="K816" s="1"/>
      <c r="L816" s="1"/>
      <c r="M816" s="1"/>
      <c r="N816" s="1"/>
      <c r="O816" s="1"/>
      <c r="P816" s="1"/>
      <c r="Q816" s="8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</row>
    <row r="817" spans="1:34" ht="15" thickBot="1">
      <c r="A817" s="1"/>
      <c r="B817" s="1"/>
      <c r="C817" s="1"/>
      <c r="D817" s="1"/>
      <c r="E817" s="1"/>
      <c r="F817" s="1"/>
      <c r="G817" s="1"/>
      <c r="H817" s="8"/>
      <c r="I817" s="1"/>
      <c r="J817" s="1"/>
      <c r="K817" s="1"/>
      <c r="L817" s="1"/>
      <c r="M817" s="1"/>
      <c r="N817" s="1"/>
      <c r="O817" s="1"/>
      <c r="P817" s="1"/>
      <c r="Q817" s="8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</row>
    <row r="818" spans="1:34" ht="15" thickBot="1">
      <c r="A818" s="1"/>
      <c r="B818" s="1"/>
      <c r="C818" s="1"/>
      <c r="D818" s="1"/>
      <c r="E818" s="1"/>
      <c r="F818" s="1"/>
      <c r="G818" s="1"/>
      <c r="H818" s="8"/>
      <c r="I818" s="1"/>
      <c r="J818" s="1"/>
      <c r="K818" s="1"/>
      <c r="L818" s="1"/>
      <c r="M818" s="1"/>
      <c r="N818" s="1"/>
      <c r="O818" s="1"/>
      <c r="P818" s="1"/>
      <c r="Q818" s="8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</row>
    <row r="819" spans="1:34" ht="15" thickBot="1">
      <c r="A819" s="1"/>
      <c r="B819" s="1"/>
      <c r="C819" s="1"/>
      <c r="D819" s="1"/>
      <c r="E819" s="1"/>
      <c r="F819" s="1"/>
      <c r="G819" s="1"/>
      <c r="H819" s="8"/>
      <c r="I819" s="1"/>
      <c r="J819" s="1"/>
      <c r="K819" s="1"/>
      <c r="L819" s="1"/>
      <c r="M819" s="1"/>
      <c r="N819" s="1"/>
      <c r="O819" s="1"/>
      <c r="P819" s="1"/>
      <c r="Q819" s="8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</row>
    <row r="820" spans="1:34" ht="15" thickBot="1">
      <c r="A820" s="1"/>
      <c r="B820" s="1"/>
      <c r="C820" s="1"/>
      <c r="D820" s="1"/>
      <c r="E820" s="1"/>
      <c r="F820" s="1"/>
      <c r="G820" s="1"/>
      <c r="H820" s="8"/>
      <c r="I820" s="1"/>
      <c r="J820" s="1"/>
      <c r="K820" s="1"/>
      <c r="L820" s="1"/>
      <c r="M820" s="1"/>
      <c r="N820" s="1"/>
      <c r="O820" s="1"/>
      <c r="P820" s="1"/>
      <c r="Q820" s="8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</row>
    <row r="821" spans="1:34" ht="15" thickBot="1">
      <c r="A821" s="1"/>
      <c r="B821" s="1"/>
      <c r="C821" s="1"/>
      <c r="D821" s="1"/>
      <c r="E821" s="1"/>
      <c r="F821" s="1"/>
      <c r="G821" s="1"/>
      <c r="H821" s="8"/>
      <c r="I821" s="1"/>
      <c r="J821" s="1"/>
      <c r="K821" s="1"/>
      <c r="L821" s="1"/>
      <c r="M821" s="1"/>
      <c r="N821" s="1"/>
      <c r="O821" s="1"/>
      <c r="P821" s="1"/>
      <c r="Q821" s="8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</row>
    <row r="822" spans="1:34" ht="15" thickBot="1">
      <c r="A822" s="1"/>
      <c r="B822" s="1"/>
      <c r="C822" s="1"/>
      <c r="D822" s="1"/>
      <c r="E822" s="1"/>
      <c r="F822" s="1"/>
      <c r="G822" s="1"/>
      <c r="H822" s="8"/>
      <c r="I822" s="1"/>
      <c r="J822" s="1"/>
      <c r="K822" s="1"/>
      <c r="L822" s="1"/>
      <c r="M822" s="1"/>
      <c r="N822" s="1"/>
      <c r="O822" s="1"/>
      <c r="P822" s="1"/>
      <c r="Q822" s="8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</row>
    <row r="823" spans="1:34" ht="15" thickBot="1">
      <c r="A823" s="1"/>
      <c r="B823" s="1"/>
      <c r="C823" s="1"/>
      <c r="D823" s="1"/>
      <c r="E823" s="1"/>
      <c r="F823" s="1"/>
      <c r="G823" s="1"/>
      <c r="H823" s="8"/>
      <c r="I823" s="1"/>
      <c r="J823" s="1"/>
      <c r="K823" s="1"/>
      <c r="L823" s="1"/>
      <c r="M823" s="1"/>
      <c r="N823" s="1"/>
      <c r="O823" s="1"/>
      <c r="P823" s="1"/>
      <c r="Q823" s="8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</row>
    <row r="824" spans="1:34" ht="15" thickBot="1">
      <c r="A824" s="1"/>
      <c r="B824" s="1"/>
      <c r="C824" s="1"/>
      <c r="D824" s="1"/>
      <c r="E824" s="1"/>
      <c r="F824" s="1"/>
      <c r="G824" s="1"/>
      <c r="H824" s="8"/>
      <c r="I824" s="1"/>
      <c r="J824" s="1"/>
      <c r="K824" s="1"/>
      <c r="L824" s="1"/>
      <c r="M824" s="1"/>
      <c r="N824" s="1"/>
      <c r="O824" s="1"/>
      <c r="P824" s="1"/>
      <c r="Q824" s="8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</row>
    <row r="825" spans="1:34" ht="15" thickBot="1">
      <c r="A825" s="1"/>
      <c r="B825" s="1"/>
      <c r="C825" s="1"/>
      <c r="D825" s="1"/>
      <c r="E825" s="1"/>
      <c r="F825" s="1"/>
      <c r="G825" s="1"/>
      <c r="H825" s="8"/>
      <c r="I825" s="1"/>
      <c r="J825" s="1"/>
      <c r="K825" s="1"/>
      <c r="L825" s="1"/>
      <c r="M825" s="1"/>
      <c r="N825" s="1"/>
      <c r="O825" s="1"/>
      <c r="P825" s="1"/>
      <c r="Q825" s="8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</row>
    <row r="826" spans="1:34" ht="15" thickBot="1">
      <c r="A826" s="1"/>
      <c r="B826" s="1"/>
      <c r="C826" s="1"/>
      <c r="D826" s="1"/>
      <c r="E826" s="1"/>
      <c r="F826" s="1"/>
      <c r="G826" s="1"/>
      <c r="H826" s="8"/>
      <c r="I826" s="1"/>
      <c r="J826" s="1"/>
      <c r="K826" s="1"/>
      <c r="L826" s="1"/>
      <c r="M826" s="1"/>
      <c r="N826" s="1"/>
      <c r="O826" s="1"/>
      <c r="P826" s="1"/>
      <c r="Q826" s="8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</row>
    <row r="827" spans="1:34" ht="15" thickBot="1">
      <c r="A827" s="1"/>
      <c r="B827" s="1"/>
      <c r="C827" s="1"/>
      <c r="D827" s="1"/>
      <c r="E827" s="1"/>
      <c r="F827" s="1"/>
      <c r="G827" s="1"/>
      <c r="H827" s="8"/>
      <c r="I827" s="1"/>
      <c r="J827" s="1"/>
      <c r="K827" s="1"/>
      <c r="L827" s="1"/>
      <c r="M827" s="1"/>
      <c r="N827" s="1"/>
      <c r="O827" s="1"/>
      <c r="P827" s="1"/>
      <c r="Q827" s="8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</row>
    <row r="828" spans="1:34" ht="15" thickBot="1">
      <c r="A828" s="1"/>
      <c r="B828" s="1"/>
      <c r="C828" s="1"/>
      <c r="D828" s="1"/>
      <c r="E828" s="1"/>
      <c r="F828" s="1"/>
      <c r="G828" s="1"/>
      <c r="H828" s="8"/>
      <c r="I828" s="1"/>
      <c r="J828" s="1"/>
      <c r="K828" s="1"/>
      <c r="L828" s="1"/>
      <c r="M828" s="1"/>
      <c r="N828" s="1"/>
      <c r="O828" s="1"/>
      <c r="P828" s="1"/>
      <c r="Q828" s="8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</row>
    <row r="829" spans="1:34" ht="15" thickBot="1">
      <c r="A829" s="1"/>
      <c r="B829" s="1"/>
      <c r="C829" s="1"/>
      <c r="D829" s="1"/>
      <c r="E829" s="1"/>
      <c r="F829" s="1"/>
      <c r="G829" s="1"/>
      <c r="H829" s="8"/>
      <c r="I829" s="1"/>
      <c r="J829" s="1"/>
      <c r="K829" s="1"/>
      <c r="L829" s="1"/>
      <c r="M829" s="1"/>
      <c r="N829" s="1"/>
      <c r="O829" s="1"/>
      <c r="P829" s="1"/>
      <c r="Q829" s="8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</row>
    <row r="830" spans="1:34" ht="15" thickBot="1">
      <c r="A830" s="1"/>
      <c r="B830" s="1"/>
      <c r="C830" s="1"/>
      <c r="D830" s="1"/>
      <c r="E830" s="1"/>
      <c r="F830" s="1"/>
      <c r="G830" s="1"/>
      <c r="H830" s="8"/>
      <c r="I830" s="1"/>
      <c r="J830" s="1"/>
      <c r="K830" s="1"/>
      <c r="L830" s="1"/>
      <c r="M830" s="1"/>
      <c r="N830" s="1"/>
      <c r="O830" s="1"/>
      <c r="P830" s="1"/>
      <c r="Q830" s="8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</row>
    <row r="831" spans="1:34" ht="15" thickBot="1">
      <c r="A831" s="1"/>
      <c r="B831" s="1"/>
      <c r="C831" s="1"/>
      <c r="D831" s="1"/>
      <c r="E831" s="1"/>
      <c r="F831" s="1"/>
      <c r="G831" s="1"/>
      <c r="H831" s="8"/>
      <c r="I831" s="1"/>
      <c r="J831" s="1"/>
      <c r="K831" s="1"/>
      <c r="L831" s="1"/>
      <c r="M831" s="1"/>
      <c r="N831" s="1"/>
      <c r="O831" s="1"/>
      <c r="P831" s="1"/>
      <c r="Q831" s="8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</row>
    <row r="832" spans="1:34" ht="15" thickBot="1">
      <c r="A832" s="1"/>
      <c r="B832" s="1"/>
      <c r="C832" s="1"/>
      <c r="D832" s="1"/>
      <c r="E832" s="1"/>
      <c r="F832" s="1"/>
      <c r="G832" s="1"/>
      <c r="H832" s="8"/>
      <c r="I832" s="1"/>
      <c r="J832" s="1"/>
      <c r="K832" s="1"/>
      <c r="L832" s="1"/>
      <c r="M832" s="1"/>
      <c r="N832" s="1"/>
      <c r="O832" s="1"/>
      <c r="P832" s="1"/>
      <c r="Q832" s="8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</row>
    <row r="833" spans="1:34" ht="15" thickBot="1">
      <c r="A833" s="1"/>
      <c r="B833" s="1"/>
      <c r="C833" s="1"/>
      <c r="D833" s="1"/>
      <c r="E833" s="1"/>
      <c r="F833" s="1"/>
      <c r="G833" s="1"/>
      <c r="H833" s="8"/>
      <c r="I833" s="1"/>
      <c r="J833" s="1"/>
      <c r="K833" s="1"/>
      <c r="L833" s="1"/>
      <c r="M833" s="1"/>
      <c r="N833" s="1"/>
      <c r="O833" s="1"/>
      <c r="P833" s="1"/>
      <c r="Q833" s="8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</row>
    <row r="834" spans="1:34" ht="15" thickBot="1">
      <c r="A834" s="1"/>
      <c r="B834" s="1"/>
      <c r="C834" s="1"/>
      <c r="D834" s="1"/>
      <c r="E834" s="1"/>
      <c r="F834" s="1"/>
      <c r="G834" s="1"/>
      <c r="H834" s="8"/>
      <c r="I834" s="1"/>
      <c r="J834" s="1"/>
      <c r="K834" s="1"/>
      <c r="L834" s="1"/>
      <c r="M834" s="1"/>
      <c r="N834" s="1"/>
      <c r="O834" s="1"/>
      <c r="P834" s="1"/>
      <c r="Q834" s="8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</row>
    <row r="835" spans="1:34" ht="15" thickBot="1">
      <c r="A835" s="1"/>
      <c r="B835" s="1"/>
      <c r="C835" s="1"/>
      <c r="D835" s="1"/>
      <c r="E835" s="1"/>
      <c r="F835" s="1"/>
      <c r="G835" s="1"/>
      <c r="H835" s="8"/>
      <c r="I835" s="1"/>
      <c r="J835" s="1"/>
      <c r="K835" s="1"/>
      <c r="L835" s="1"/>
      <c r="M835" s="1"/>
      <c r="N835" s="1"/>
      <c r="O835" s="1"/>
      <c r="P835" s="1"/>
      <c r="Q835" s="8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</row>
    <row r="836" spans="1:34" ht="15" thickBot="1">
      <c r="A836" s="1"/>
      <c r="B836" s="1"/>
      <c r="C836" s="1"/>
      <c r="D836" s="1"/>
      <c r="E836" s="1"/>
      <c r="F836" s="1"/>
      <c r="G836" s="1"/>
      <c r="H836" s="8"/>
      <c r="I836" s="1"/>
      <c r="J836" s="1"/>
      <c r="K836" s="1"/>
      <c r="L836" s="1"/>
      <c r="M836" s="1"/>
      <c r="N836" s="1"/>
      <c r="O836" s="1"/>
      <c r="P836" s="1"/>
      <c r="Q836" s="8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</row>
    <row r="837" spans="1:34" ht="15" thickBot="1">
      <c r="A837" s="1"/>
      <c r="B837" s="1"/>
      <c r="C837" s="1"/>
      <c r="D837" s="1"/>
      <c r="E837" s="1"/>
      <c r="F837" s="1"/>
      <c r="G837" s="1"/>
      <c r="H837" s="8"/>
      <c r="I837" s="1"/>
      <c r="J837" s="1"/>
      <c r="K837" s="1"/>
      <c r="L837" s="1"/>
      <c r="M837" s="1"/>
      <c r="N837" s="1"/>
      <c r="O837" s="1"/>
      <c r="P837" s="1"/>
      <c r="Q837" s="8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</row>
    <row r="838" spans="1:34" ht="15" thickBot="1">
      <c r="A838" s="1"/>
      <c r="B838" s="1"/>
      <c r="C838" s="1"/>
      <c r="D838" s="1"/>
      <c r="E838" s="1"/>
      <c r="F838" s="1"/>
      <c r="G838" s="1"/>
      <c r="H838" s="8"/>
      <c r="I838" s="1"/>
      <c r="J838" s="1"/>
      <c r="K838" s="1"/>
      <c r="L838" s="1"/>
      <c r="M838" s="1"/>
      <c r="N838" s="1"/>
      <c r="O838" s="1"/>
      <c r="P838" s="1"/>
      <c r="Q838" s="8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</row>
    <row r="839" spans="1:34" ht="15" thickBot="1">
      <c r="A839" s="1"/>
      <c r="B839" s="1"/>
      <c r="C839" s="1"/>
      <c r="D839" s="1"/>
      <c r="E839" s="1"/>
      <c r="F839" s="1"/>
      <c r="G839" s="1"/>
      <c r="H839" s="8"/>
      <c r="I839" s="1"/>
      <c r="J839" s="1"/>
      <c r="K839" s="1"/>
      <c r="L839" s="1"/>
      <c r="M839" s="1"/>
      <c r="N839" s="1"/>
      <c r="O839" s="1"/>
      <c r="P839" s="1"/>
      <c r="Q839" s="8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</row>
    <row r="840" spans="1:34" ht="15" thickBot="1">
      <c r="A840" s="1"/>
      <c r="B840" s="1"/>
      <c r="C840" s="1"/>
      <c r="D840" s="1"/>
      <c r="E840" s="1"/>
      <c r="F840" s="1"/>
      <c r="G840" s="1"/>
      <c r="H840" s="8"/>
      <c r="I840" s="1"/>
      <c r="J840" s="1"/>
      <c r="K840" s="1"/>
      <c r="L840" s="1"/>
      <c r="M840" s="1"/>
      <c r="N840" s="1"/>
      <c r="O840" s="1"/>
      <c r="P840" s="1"/>
      <c r="Q840" s="8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</row>
    <row r="841" spans="1:34" ht="15" thickBot="1">
      <c r="A841" s="1"/>
      <c r="B841" s="1"/>
      <c r="C841" s="1"/>
      <c r="D841" s="1"/>
      <c r="E841" s="1"/>
      <c r="F841" s="1"/>
      <c r="G841" s="1"/>
      <c r="H841" s="8"/>
      <c r="I841" s="1"/>
      <c r="J841" s="1"/>
      <c r="K841" s="1"/>
      <c r="L841" s="1"/>
      <c r="M841" s="1"/>
      <c r="N841" s="1"/>
      <c r="O841" s="1"/>
      <c r="P841" s="1"/>
      <c r="Q841" s="8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</row>
    <row r="842" spans="1:34" ht="15" thickBot="1">
      <c r="A842" s="1"/>
      <c r="B842" s="1"/>
      <c r="C842" s="1"/>
      <c r="D842" s="1"/>
      <c r="E842" s="1"/>
      <c r="F842" s="1"/>
      <c r="G842" s="1"/>
      <c r="H842" s="8"/>
      <c r="I842" s="1"/>
      <c r="J842" s="1"/>
      <c r="K842" s="1"/>
      <c r="L842" s="1"/>
      <c r="M842" s="1"/>
      <c r="N842" s="1"/>
      <c r="O842" s="1"/>
      <c r="P842" s="1"/>
      <c r="Q842" s="8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</row>
    <row r="843" spans="1:34" ht="15" thickBot="1">
      <c r="A843" s="1"/>
      <c r="B843" s="1"/>
      <c r="C843" s="1"/>
      <c r="D843" s="1"/>
      <c r="E843" s="1"/>
      <c r="F843" s="1"/>
      <c r="G843" s="1"/>
      <c r="H843" s="8"/>
      <c r="I843" s="1"/>
      <c r="J843" s="1"/>
      <c r="K843" s="1"/>
      <c r="L843" s="1"/>
      <c r="M843" s="1"/>
      <c r="N843" s="1"/>
      <c r="O843" s="1"/>
      <c r="P843" s="1"/>
      <c r="Q843" s="8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</row>
    <row r="844" spans="1:34" ht="15" thickBot="1">
      <c r="A844" s="1"/>
      <c r="B844" s="1"/>
      <c r="C844" s="1"/>
      <c r="D844" s="1"/>
      <c r="E844" s="1"/>
      <c r="F844" s="1"/>
      <c r="G844" s="1"/>
      <c r="H844" s="8"/>
      <c r="I844" s="1"/>
      <c r="J844" s="1"/>
      <c r="K844" s="1"/>
      <c r="L844" s="1"/>
      <c r="M844" s="1"/>
      <c r="N844" s="1"/>
      <c r="O844" s="1"/>
      <c r="P844" s="1"/>
      <c r="Q844" s="8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</row>
    <row r="845" spans="1:34" ht="15" thickBot="1">
      <c r="A845" s="1"/>
      <c r="B845" s="1"/>
      <c r="C845" s="1"/>
      <c r="D845" s="1"/>
      <c r="E845" s="1"/>
      <c r="F845" s="1"/>
      <c r="G845" s="1"/>
      <c r="H845" s="8"/>
      <c r="I845" s="1"/>
      <c r="J845" s="1"/>
      <c r="K845" s="1"/>
      <c r="L845" s="1"/>
      <c r="M845" s="1"/>
      <c r="N845" s="1"/>
      <c r="O845" s="1"/>
      <c r="P845" s="1"/>
      <c r="Q845" s="8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</row>
    <row r="846" spans="1:34" ht="15" thickBot="1">
      <c r="A846" s="1"/>
      <c r="B846" s="1"/>
      <c r="C846" s="1"/>
      <c r="D846" s="1"/>
      <c r="E846" s="1"/>
      <c r="F846" s="1"/>
      <c r="G846" s="1"/>
      <c r="H846" s="8"/>
      <c r="I846" s="1"/>
      <c r="J846" s="1"/>
      <c r="K846" s="1"/>
      <c r="L846" s="1"/>
      <c r="M846" s="1"/>
      <c r="N846" s="1"/>
      <c r="O846" s="1"/>
      <c r="P846" s="1"/>
      <c r="Q846" s="8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</row>
    <row r="847" spans="1:34" ht="15" thickBot="1">
      <c r="A847" s="1"/>
      <c r="B847" s="1"/>
      <c r="C847" s="1"/>
      <c r="D847" s="1"/>
      <c r="E847" s="1"/>
      <c r="F847" s="1"/>
      <c r="G847" s="1"/>
      <c r="H847" s="8"/>
      <c r="I847" s="1"/>
      <c r="J847" s="1"/>
      <c r="K847" s="1"/>
      <c r="L847" s="1"/>
      <c r="M847" s="1"/>
      <c r="N847" s="1"/>
      <c r="O847" s="1"/>
      <c r="P847" s="1"/>
      <c r="Q847" s="8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</row>
    <row r="848" spans="1:34" ht="15" thickBot="1">
      <c r="A848" s="1"/>
      <c r="B848" s="1"/>
      <c r="C848" s="1"/>
      <c r="D848" s="1"/>
      <c r="E848" s="1"/>
      <c r="F848" s="1"/>
      <c r="G848" s="1"/>
      <c r="H848" s="8"/>
      <c r="I848" s="1"/>
      <c r="J848" s="1"/>
      <c r="K848" s="1"/>
      <c r="L848" s="1"/>
      <c r="M848" s="1"/>
      <c r="N848" s="1"/>
      <c r="O848" s="1"/>
      <c r="P848" s="1"/>
      <c r="Q848" s="8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</row>
    <row r="849" spans="1:34" ht="15" thickBot="1">
      <c r="A849" s="1"/>
      <c r="B849" s="1"/>
      <c r="C849" s="1"/>
      <c r="D849" s="1"/>
      <c r="E849" s="1"/>
      <c r="F849" s="1"/>
      <c r="G849" s="1"/>
      <c r="H849" s="8"/>
      <c r="I849" s="1"/>
      <c r="J849" s="1"/>
      <c r="K849" s="1"/>
      <c r="L849" s="1"/>
      <c r="M849" s="1"/>
      <c r="N849" s="1"/>
      <c r="O849" s="1"/>
      <c r="P849" s="1"/>
      <c r="Q849" s="8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</row>
    <row r="850" spans="1:34" ht="15" thickBot="1">
      <c r="A850" s="1"/>
      <c r="B850" s="1"/>
      <c r="C850" s="1"/>
      <c r="D850" s="1"/>
      <c r="E850" s="1"/>
      <c r="F850" s="1"/>
      <c r="G850" s="1"/>
      <c r="H850" s="8"/>
      <c r="I850" s="1"/>
      <c r="J850" s="1"/>
      <c r="K850" s="1"/>
      <c r="L850" s="1"/>
      <c r="M850" s="1"/>
      <c r="N850" s="1"/>
      <c r="O850" s="1"/>
      <c r="P850" s="1"/>
      <c r="Q850" s="8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</row>
    <row r="851" spans="1:34" ht="15" thickBot="1">
      <c r="A851" s="1"/>
      <c r="B851" s="1"/>
      <c r="C851" s="1"/>
      <c r="D851" s="1"/>
      <c r="E851" s="1"/>
      <c r="F851" s="1"/>
      <c r="G851" s="1"/>
      <c r="H851" s="8"/>
      <c r="I851" s="1"/>
      <c r="J851" s="1"/>
      <c r="K851" s="1"/>
      <c r="L851" s="1"/>
      <c r="M851" s="1"/>
      <c r="N851" s="1"/>
      <c r="O851" s="1"/>
      <c r="P851" s="1"/>
      <c r="Q851" s="8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</row>
    <row r="852" spans="1:34" ht="15" thickBot="1">
      <c r="A852" s="1"/>
      <c r="B852" s="1"/>
      <c r="C852" s="1"/>
      <c r="D852" s="1"/>
      <c r="E852" s="1"/>
      <c r="F852" s="1"/>
      <c r="G852" s="1"/>
      <c r="H852" s="8"/>
      <c r="I852" s="1"/>
      <c r="J852" s="1"/>
      <c r="K852" s="1"/>
      <c r="L852" s="1"/>
      <c r="M852" s="1"/>
      <c r="N852" s="1"/>
      <c r="O852" s="1"/>
      <c r="P852" s="1"/>
      <c r="Q852" s="8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</row>
    <row r="853" spans="1:34" ht="15" thickBot="1">
      <c r="A853" s="1"/>
      <c r="B853" s="1"/>
      <c r="C853" s="1"/>
      <c r="D853" s="1"/>
      <c r="E853" s="1"/>
      <c r="F853" s="1"/>
      <c r="G853" s="1"/>
      <c r="H853" s="8"/>
      <c r="I853" s="1"/>
      <c r="J853" s="1"/>
      <c r="K853" s="1"/>
      <c r="L853" s="1"/>
      <c r="M853" s="1"/>
      <c r="N853" s="1"/>
      <c r="O853" s="1"/>
      <c r="P853" s="1"/>
      <c r="Q853" s="8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</row>
    <row r="854" spans="1:34" ht="15" thickBot="1">
      <c r="A854" s="1"/>
      <c r="B854" s="1"/>
      <c r="C854" s="1"/>
      <c r="D854" s="1"/>
      <c r="E854" s="1"/>
      <c r="F854" s="1"/>
      <c r="G854" s="1"/>
      <c r="H854" s="8"/>
      <c r="I854" s="1"/>
      <c r="J854" s="1"/>
      <c r="K854" s="1"/>
      <c r="L854" s="1"/>
      <c r="M854" s="1"/>
      <c r="N854" s="1"/>
      <c r="O854" s="1"/>
      <c r="P854" s="1"/>
      <c r="Q854" s="8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</row>
    <row r="855" spans="1:34" ht="15" thickBot="1">
      <c r="A855" s="1"/>
      <c r="B855" s="1"/>
      <c r="C855" s="1"/>
      <c r="D855" s="1"/>
      <c r="E855" s="1"/>
      <c r="F855" s="1"/>
      <c r="G855" s="1"/>
      <c r="H855" s="8"/>
      <c r="I855" s="1"/>
      <c r="J855" s="1"/>
      <c r="K855" s="1"/>
      <c r="L855" s="1"/>
      <c r="M855" s="1"/>
      <c r="N855" s="1"/>
      <c r="O855" s="1"/>
      <c r="P855" s="1"/>
      <c r="Q855" s="8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</row>
    <row r="856" spans="1:34" ht="15" thickBot="1">
      <c r="A856" s="1"/>
      <c r="B856" s="1"/>
      <c r="C856" s="1"/>
      <c r="D856" s="1"/>
      <c r="E856" s="1"/>
      <c r="F856" s="1"/>
      <c r="G856" s="1"/>
      <c r="H856" s="8"/>
      <c r="I856" s="1"/>
      <c r="J856" s="1"/>
      <c r="K856" s="1"/>
      <c r="L856" s="1"/>
      <c r="M856" s="1"/>
      <c r="N856" s="1"/>
      <c r="O856" s="1"/>
      <c r="P856" s="1"/>
      <c r="Q856" s="8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</row>
    <row r="857" spans="1:34" ht="15" thickBot="1">
      <c r="A857" s="1"/>
      <c r="B857" s="1"/>
      <c r="C857" s="1"/>
      <c r="D857" s="1"/>
      <c r="E857" s="1"/>
      <c r="F857" s="1"/>
      <c r="G857" s="1"/>
      <c r="H857" s="8"/>
      <c r="I857" s="1"/>
      <c r="J857" s="1"/>
      <c r="K857" s="1"/>
      <c r="L857" s="1"/>
      <c r="M857" s="1"/>
      <c r="N857" s="1"/>
      <c r="O857" s="1"/>
      <c r="P857" s="1"/>
      <c r="Q857" s="8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</row>
    <row r="858" spans="1:34" ht="15" thickBot="1">
      <c r="A858" s="1"/>
      <c r="B858" s="1"/>
      <c r="C858" s="1"/>
      <c r="D858" s="1"/>
      <c r="E858" s="1"/>
      <c r="F858" s="1"/>
      <c r="G858" s="1"/>
      <c r="H858" s="8"/>
      <c r="I858" s="1"/>
      <c r="J858" s="1"/>
      <c r="K858" s="1"/>
      <c r="L858" s="1"/>
      <c r="M858" s="1"/>
      <c r="N858" s="1"/>
      <c r="O858" s="1"/>
      <c r="P858" s="1"/>
      <c r="Q858" s="8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</row>
    <row r="859" spans="1:34" ht="15" thickBot="1">
      <c r="A859" s="1"/>
      <c r="B859" s="1"/>
      <c r="C859" s="1"/>
      <c r="D859" s="1"/>
      <c r="E859" s="1"/>
      <c r="F859" s="1"/>
      <c r="G859" s="1"/>
      <c r="H859" s="8"/>
      <c r="I859" s="1"/>
      <c r="J859" s="1"/>
      <c r="K859" s="1"/>
      <c r="L859" s="1"/>
      <c r="M859" s="1"/>
      <c r="N859" s="1"/>
      <c r="O859" s="1"/>
      <c r="P859" s="1"/>
      <c r="Q859" s="8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</row>
    <row r="860" spans="1:34" ht="15" thickBot="1">
      <c r="A860" s="1"/>
      <c r="B860" s="1"/>
      <c r="C860" s="1"/>
      <c r="D860" s="1"/>
      <c r="E860" s="1"/>
      <c r="F860" s="1"/>
      <c r="G860" s="1"/>
      <c r="H860" s="8"/>
      <c r="I860" s="1"/>
      <c r="J860" s="1"/>
      <c r="K860" s="1"/>
      <c r="L860" s="1"/>
      <c r="M860" s="1"/>
      <c r="N860" s="1"/>
      <c r="O860" s="1"/>
      <c r="P860" s="1"/>
      <c r="Q860" s="8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</row>
    <row r="861" spans="1:34" ht="15" thickBot="1">
      <c r="A861" s="1"/>
      <c r="B861" s="1"/>
      <c r="C861" s="1"/>
      <c r="D861" s="1"/>
      <c r="E861" s="1"/>
      <c r="F861" s="1"/>
      <c r="G861" s="1"/>
      <c r="H861" s="8"/>
      <c r="I861" s="1"/>
      <c r="J861" s="1"/>
      <c r="K861" s="1"/>
      <c r="L861" s="1"/>
      <c r="M861" s="1"/>
      <c r="N861" s="1"/>
      <c r="O861" s="1"/>
      <c r="P861" s="1"/>
      <c r="Q861" s="8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</row>
    <row r="862" spans="1:34" ht="15" thickBot="1">
      <c r="A862" s="1"/>
      <c r="B862" s="1"/>
      <c r="C862" s="1"/>
      <c r="D862" s="1"/>
      <c r="E862" s="1"/>
      <c r="F862" s="1"/>
      <c r="G862" s="1"/>
      <c r="H862" s="8"/>
      <c r="I862" s="1"/>
      <c r="J862" s="1"/>
      <c r="K862" s="1"/>
      <c r="L862" s="1"/>
      <c r="M862" s="1"/>
      <c r="N862" s="1"/>
      <c r="O862" s="1"/>
      <c r="P862" s="1"/>
      <c r="Q862" s="8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</row>
    <row r="863" spans="1:34" ht="15" thickBot="1">
      <c r="A863" s="1"/>
      <c r="B863" s="1"/>
      <c r="C863" s="1"/>
      <c r="D863" s="1"/>
      <c r="E863" s="1"/>
      <c r="F863" s="1"/>
      <c r="G863" s="1"/>
      <c r="H863" s="8"/>
      <c r="I863" s="1"/>
      <c r="J863" s="1"/>
      <c r="K863" s="1"/>
      <c r="L863" s="1"/>
      <c r="M863" s="1"/>
      <c r="N863" s="1"/>
      <c r="O863" s="1"/>
      <c r="P863" s="1"/>
      <c r="Q863" s="8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</row>
    <row r="864" spans="1:34" ht="15" thickBot="1">
      <c r="A864" s="1"/>
      <c r="B864" s="1"/>
      <c r="C864" s="1"/>
      <c r="D864" s="1"/>
      <c r="E864" s="1"/>
      <c r="F864" s="1"/>
      <c r="G864" s="1"/>
      <c r="H864" s="8"/>
      <c r="I864" s="1"/>
      <c r="J864" s="1"/>
      <c r="K864" s="1"/>
      <c r="L864" s="1"/>
      <c r="M864" s="1"/>
      <c r="N864" s="1"/>
      <c r="O864" s="1"/>
      <c r="P864" s="1"/>
      <c r="Q864" s="8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</row>
    <row r="865" spans="1:34" ht="15" thickBot="1">
      <c r="A865" s="1"/>
      <c r="B865" s="1"/>
      <c r="C865" s="1"/>
      <c r="D865" s="1"/>
      <c r="E865" s="1"/>
      <c r="F865" s="1"/>
      <c r="G865" s="1"/>
      <c r="H865" s="8"/>
      <c r="I865" s="1"/>
      <c r="J865" s="1"/>
      <c r="K865" s="1"/>
      <c r="L865" s="1"/>
      <c r="M865" s="1"/>
      <c r="N865" s="1"/>
      <c r="O865" s="1"/>
      <c r="P865" s="1"/>
      <c r="Q865" s="8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</row>
    <row r="866" spans="1:34" ht="15" thickBot="1">
      <c r="A866" s="1"/>
      <c r="B866" s="1"/>
      <c r="C866" s="1"/>
      <c r="D866" s="1"/>
      <c r="E866" s="1"/>
      <c r="F866" s="1"/>
      <c r="G866" s="1"/>
      <c r="H866" s="8"/>
      <c r="I866" s="1"/>
      <c r="J866" s="1"/>
      <c r="K866" s="1"/>
      <c r="L866" s="1"/>
      <c r="M866" s="1"/>
      <c r="N866" s="1"/>
      <c r="O866" s="1"/>
      <c r="P866" s="1"/>
      <c r="Q866" s="8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</row>
    <row r="867" spans="1:34" ht="15" thickBot="1">
      <c r="A867" s="1"/>
      <c r="B867" s="1"/>
      <c r="C867" s="1"/>
      <c r="D867" s="1"/>
      <c r="E867" s="1"/>
      <c r="F867" s="1"/>
      <c r="G867" s="1"/>
      <c r="H867" s="8"/>
      <c r="I867" s="1"/>
      <c r="J867" s="1"/>
      <c r="K867" s="1"/>
      <c r="L867" s="1"/>
      <c r="M867" s="1"/>
      <c r="N867" s="1"/>
      <c r="O867" s="1"/>
      <c r="P867" s="1"/>
      <c r="Q867" s="8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</row>
    <row r="868" spans="1:34" ht="15" thickBot="1">
      <c r="A868" s="1"/>
      <c r="B868" s="1"/>
      <c r="C868" s="1"/>
      <c r="D868" s="1"/>
      <c r="E868" s="1"/>
      <c r="F868" s="1"/>
      <c r="G868" s="1"/>
      <c r="H868" s="8"/>
      <c r="I868" s="1"/>
      <c r="J868" s="1"/>
      <c r="K868" s="1"/>
      <c r="L868" s="1"/>
      <c r="M868" s="1"/>
      <c r="N868" s="1"/>
      <c r="O868" s="1"/>
      <c r="P868" s="1"/>
      <c r="Q868" s="8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</row>
    <row r="869" spans="1:34" ht="15" thickBot="1">
      <c r="A869" s="1"/>
      <c r="B869" s="1"/>
      <c r="C869" s="1"/>
      <c r="D869" s="1"/>
      <c r="E869" s="1"/>
      <c r="F869" s="1"/>
      <c r="G869" s="1"/>
      <c r="H869" s="8"/>
      <c r="I869" s="1"/>
      <c r="J869" s="1"/>
      <c r="K869" s="1"/>
      <c r="L869" s="1"/>
      <c r="M869" s="1"/>
      <c r="N869" s="1"/>
      <c r="O869" s="1"/>
      <c r="P869" s="1"/>
      <c r="Q869" s="8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</row>
    <row r="870" spans="1:34" ht="15" thickBot="1">
      <c r="A870" s="1"/>
      <c r="B870" s="1"/>
      <c r="C870" s="1"/>
      <c r="D870" s="1"/>
      <c r="E870" s="1"/>
      <c r="F870" s="1"/>
      <c r="G870" s="1"/>
      <c r="H870" s="8"/>
      <c r="I870" s="1"/>
      <c r="J870" s="1"/>
      <c r="K870" s="1"/>
      <c r="L870" s="1"/>
      <c r="M870" s="1"/>
      <c r="N870" s="1"/>
      <c r="O870" s="1"/>
      <c r="P870" s="1"/>
      <c r="Q870" s="8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</row>
    <row r="871" spans="1:34" ht="15" thickBot="1">
      <c r="A871" s="1"/>
      <c r="B871" s="1"/>
      <c r="C871" s="1"/>
      <c r="D871" s="1"/>
      <c r="E871" s="1"/>
      <c r="F871" s="1"/>
      <c r="G871" s="1"/>
      <c r="H871" s="8"/>
      <c r="I871" s="1"/>
      <c r="J871" s="1"/>
      <c r="K871" s="1"/>
      <c r="L871" s="1"/>
      <c r="M871" s="1"/>
      <c r="N871" s="1"/>
      <c r="O871" s="1"/>
      <c r="P871" s="1"/>
      <c r="Q871" s="8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</row>
    <row r="872" spans="1:34" ht="15" thickBot="1">
      <c r="A872" s="1"/>
      <c r="B872" s="1"/>
      <c r="C872" s="1"/>
      <c r="D872" s="1"/>
      <c r="E872" s="1"/>
      <c r="F872" s="1"/>
      <c r="G872" s="1"/>
      <c r="H872" s="8"/>
      <c r="I872" s="1"/>
      <c r="J872" s="1"/>
      <c r="K872" s="1"/>
      <c r="L872" s="1"/>
      <c r="M872" s="1"/>
      <c r="N872" s="1"/>
      <c r="O872" s="1"/>
      <c r="P872" s="1"/>
      <c r="Q872" s="8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</row>
    <row r="873" spans="1:34" ht="15" thickBot="1">
      <c r="A873" s="1"/>
      <c r="B873" s="1"/>
      <c r="C873" s="1"/>
      <c r="D873" s="1"/>
      <c r="E873" s="1"/>
      <c r="F873" s="1"/>
      <c r="G873" s="1"/>
      <c r="H873" s="8"/>
      <c r="I873" s="1"/>
      <c r="J873" s="1"/>
      <c r="K873" s="1"/>
      <c r="L873" s="1"/>
      <c r="M873" s="1"/>
      <c r="N873" s="1"/>
      <c r="O873" s="1"/>
      <c r="P873" s="1"/>
      <c r="Q873" s="8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</row>
    <row r="874" spans="1:34" ht="15" thickBot="1">
      <c r="A874" s="1"/>
      <c r="B874" s="1"/>
      <c r="C874" s="1"/>
      <c r="D874" s="1"/>
      <c r="E874" s="1"/>
      <c r="F874" s="1"/>
      <c r="G874" s="1"/>
      <c r="H874" s="8"/>
      <c r="I874" s="1"/>
      <c r="J874" s="1"/>
      <c r="K874" s="1"/>
      <c r="L874" s="1"/>
      <c r="M874" s="1"/>
      <c r="N874" s="1"/>
      <c r="O874" s="1"/>
      <c r="P874" s="1"/>
      <c r="Q874" s="8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</row>
    <row r="875" spans="1:34" ht="15" thickBot="1">
      <c r="A875" s="1"/>
      <c r="B875" s="1"/>
      <c r="C875" s="1"/>
      <c r="D875" s="1"/>
      <c r="E875" s="1"/>
      <c r="F875" s="1"/>
      <c r="G875" s="1"/>
      <c r="H875" s="8"/>
      <c r="I875" s="1"/>
      <c r="J875" s="1"/>
      <c r="K875" s="1"/>
      <c r="L875" s="1"/>
      <c r="M875" s="1"/>
      <c r="N875" s="1"/>
      <c r="O875" s="1"/>
      <c r="P875" s="1"/>
      <c r="Q875" s="8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</row>
    <row r="876" spans="1:34" ht="15" thickBot="1">
      <c r="A876" s="1"/>
      <c r="B876" s="1"/>
      <c r="C876" s="1"/>
      <c r="D876" s="1"/>
      <c r="E876" s="1"/>
      <c r="F876" s="1"/>
      <c r="G876" s="1"/>
      <c r="H876" s="8"/>
      <c r="I876" s="1"/>
      <c r="J876" s="1"/>
      <c r="K876" s="1"/>
      <c r="L876" s="1"/>
      <c r="M876" s="1"/>
      <c r="N876" s="1"/>
      <c r="O876" s="1"/>
      <c r="P876" s="1"/>
      <c r="Q876" s="8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</row>
    <row r="877" spans="1:34" ht="15" thickBot="1">
      <c r="A877" s="1"/>
      <c r="B877" s="1"/>
      <c r="C877" s="1"/>
      <c r="D877" s="1"/>
      <c r="E877" s="1"/>
      <c r="F877" s="1"/>
      <c r="G877" s="1"/>
      <c r="H877" s="8"/>
      <c r="I877" s="1"/>
      <c r="J877" s="1"/>
      <c r="K877" s="1"/>
      <c r="L877" s="1"/>
      <c r="M877" s="1"/>
      <c r="N877" s="1"/>
      <c r="O877" s="1"/>
      <c r="P877" s="1"/>
      <c r="Q877" s="8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</row>
    <row r="878" spans="1:34" ht="15" thickBot="1">
      <c r="A878" s="1"/>
      <c r="B878" s="1"/>
      <c r="C878" s="1"/>
      <c r="D878" s="1"/>
      <c r="E878" s="1"/>
      <c r="F878" s="1"/>
      <c r="G878" s="1"/>
      <c r="H878" s="8"/>
      <c r="I878" s="1"/>
      <c r="J878" s="1"/>
      <c r="K878" s="1"/>
      <c r="L878" s="1"/>
      <c r="M878" s="1"/>
      <c r="N878" s="1"/>
      <c r="O878" s="1"/>
      <c r="P878" s="1"/>
      <c r="Q878" s="8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</row>
    <row r="879" spans="1:34" ht="15" thickBot="1">
      <c r="A879" s="1"/>
      <c r="B879" s="1"/>
      <c r="C879" s="1"/>
      <c r="D879" s="1"/>
      <c r="E879" s="1"/>
      <c r="F879" s="1"/>
      <c r="G879" s="1"/>
      <c r="H879" s="8"/>
      <c r="I879" s="1"/>
      <c r="J879" s="1"/>
      <c r="K879" s="1"/>
      <c r="L879" s="1"/>
      <c r="M879" s="1"/>
      <c r="N879" s="1"/>
      <c r="O879" s="1"/>
      <c r="P879" s="1"/>
      <c r="Q879" s="8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</row>
    <row r="880" spans="1:34" ht="15" thickBot="1">
      <c r="A880" s="1"/>
      <c r="B880" s="1"/>
      <c r="C880" s="1"/>
      <c r="D880" s="1"/>
      <c r="E880" s="1"/>
      <c r="F880" s="1"/>
      <c r="G880" s="1"/>
      <c r="H880" s="8"/>
      <c r="I880" s="1"/>
      <c r="J880" s="1"/>
      <c r="K880" s="1"/>
      <c r="L880" s="1"/>
      <c r="M880" s="1"/>
      <c r="N880" s="1"/>
      <c r="O880" s="1"/>
      <c r="P880" s="1"/>
      <c r="Q880" s="8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</row>
    <row r="881" spans="1:34" ht="15" thickBot="1">
      <c r="A881" s="1"/>
      <c r="B881" s="1"/>
      <c r="C881" s="1"/>
      <c r="D881" s="1"/>
      <c r="E881" s="1"/>
      <c r="F881" s="1"/>
      <c r="G881" s="1"/>
      <c r="H881" s="8"/>
      <c r="I881" s="1"/>
      <c r="J881" s="1"/>
      <c r="K881" s="1"/>
      <c r="L881" s="1"/>
      <c r="M881" s="1"/>
      <c r="N881" s="1"/>
      <c r="O881" s="1"/>
      <c r="P881" s="1"/>
      <c r="Q881" s="8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</row>
    <row r="882" spans="1:34" ht="15" thickBot="1">
      <c r="A882" s="1"/>
      <c r="B882" s="1"/>
      <c r="C882" s="1"/>
      <c r="D882" s="1"/>
      <c r="E882" s="1"/>
      <c r="F882" s="1"/>
      <c r="G882" s="1"/>
      <c r="H882" s="8"/>
      <c r="I882" s="1"/>
      <c r="J882" s="1"/>
      <c r="K882" s="1"/>
      <c r="L882" s="1"/>
      <c r="M882" s="1"/>
      <c r="N882" s="1"/>
      <c r="O882" s="1"/>
      <c r="P882" s="1"/>
      <c r="Q882" s="8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</row>
    <row r="883" spans="1:34" ht="15" thickBot="1">
      <c r="A883" s="1"/>
      <c r="B883" s="1"/>
      <c r="C883" s="1"/>
      <c r="D883" s="1"/>
      <c r="E883" s="1"/>
      <c r="F883" s="1"/>
      <c r="G883" s="1"/>
      <c r="H883" s="8"/>
      <c r="I883" s="1"/>
      <c r="J883" s="1"/>
      <c r="K883" s="1"/>
      <c r="L883" s="1"/>
      <c r="M883" s="1"/>
      <c r="N883" s="1"/>
      <c r="O883" s="1"/>
      <c r="P883" s="1"/>
      <c r="Q883" s="8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</row>
    <row r="884" spans="1:34" ht="15" thickBot="1">
      <c r="A884" s="1"/>
      <c r="B884" s="1"/>
      <c r="C884" s="1"/>
      <c r="D884" s="1"/>
      <c r="E884" s="1"/>
      <c r="F884" s="1"/>
      <c r="G884" s="1"/>
      <c r="H884" s="8"/>
      <c r="I884" s="1"/>
      <c r="J884" s="1"/>
      <c r="K884" s="1"/>
      <c r="L884" s="1"/>
      <c r="M884" s="1"/>
      <c r="N884" s="1"/>
      <c r="O884" s="1"/>
      <c r="P884" s="1"/>
      <c r="Q884" s="8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</row>
    <row r="885" spans="1:34" ht="15" thickBot="1">
      <c r="A885" s="1"/>
      <c r="B885" s="1"/>
      <c r="C885" s="1"/>
      <c r="D885" s="1"/>
      <c r="E885" s="1"/>
      <c r="F885" s="1"/>
      <c r="G885" s="1"/>
      <c r="H885" s="8"/>
      <c r="I885" s="1"/>
      <c r="J885" s="1"/>
      <c r="K885" s="1"/>
      <c r="L885" s="1"/>
      <c r="M885" s="1"/>
      <c r="N885" s="1"/>
      <c r="O885" s="1"/>
      <c r="P885" s="1"/>
      <c r="Q885" s="8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</row>
    <row r="886" spans="1:34" ht="15" thickBot="1">
      <c r="A886" s="1"/>
      <c r="B886" s="1"/>
      <c r="C886" s="1"/>
      <c r="D886" s="1"/>
      <c r="E886" s="1"/>
      <c r="F886" s="1"/>
      <c r="G886" s="1"/>
      <c r="H886" s="8"/>
      <c r="I886" s="1"/>
      <c r="J886" s="1"/>
      <c r="K886" s="1"/>
      <c r="L886" s="1"/>
      <c r="M886" s="1"/>
      <c r="N886" s="1"/>
      <c r="O886" s="1"/>
      <c r="P886" s="1"/>
      <c r="Q886" s="8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</row>
    <row r="887" spans="1:34" ht="15" thickBot="1">
      <c r="A887" s="1"/>
      <c r="B887" s="1"/>
      <c r="C887" s="1"/>
      <c r="D887" s="1"/>
      <c r="E887" s="1"/>
      <c r="F887" s="1"/>
      <c r="G887" s="1"/>
      <c r="H887" s="8"/>
      <c r="I887" s="1"/>
      <c r="J887" s="1"/>
      <c r="K887" s="1"/>
      <c r="L887" s="1"/>
      <c r="M887" s="1"/>
      <c r="N887" s="1"/>
      <c r="O887" s="1"/>
      <c r="P887" s="1"/>
      <c r="Q887" s="8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</row>
    <row r="888" spans="1:34" ht="15" thickBot="1">
      <c r="A888" s="1"/>
      <c r="B888" s="1"/>
      <c r="C888" s="1"/>
      <c r="D888" s="1"/>
      <c r="E888" s="1"/>
      <c r="F888" s="1"/>
      <c r="G888" s="1"/>
      <c r="H888" s="8"/>
      <c r="I888" s="1"/>
      <c r="J888" s="1"/>
      <c r="K888" s="1"/>
      <c r="L888" s="1"/>
      <c r="M888" s="1"/>
      <c r="N888" s="1"/>
      <c r="O888" s="1"/>
      <c r="P888" s="1"/>
      <c r="Q888" s="8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</row>
    <row r="889" spans="1:34" ht="15" thickBot="1">
      <c r="A889" s="1"/>
      <c r="B889" s="1"/>
      <c r="C889" s="1"/>
      <c r="D889" s="1"/>
      <c r="E889" s="1"/>
      <c r="F889" s="1"/>
      <c r="G889" s="1"/>
      <c r="H889" s="8"/>
      <c r="I889" s="1"/>
      <c r="J889" s="1"/>
      <c r="K889" s="1"/>
      <c r="L889" s="1"/>
      <c r="M889" s="1"/>
      <c r="N889" s="1"/>
      <c r="O889" s="1"/>
      <c r="P889" s="1"/>
      <c r="Q889" s="8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</row>
    <row r="890" spans="1:34" ht="15" thickBot="1">
      <c r="A890" s="1"/>
      <c r="B890" s="1"/>
      <c r="C890" s="1"/>
      <c r="D890" s="1"/>
      <c r="E890" s="1"/>
      <c r="F890" s="1"/>
      <c r="G890" s="1"/>
      <c r="H890" s="8"/>
      <c r="I890" s="1"/>
      <c r="J890" s="1"/>
      <c r="K890" s="1"/>
      <c r="L890" s="1"/>
      <c r="M890" s="1"/>
      <c r="N890" s="1"/>
      <c r="O890" s="1"/>
      <c r="P890" s="1"/>
      <c r="Q890" s="8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</row>
    <row r="891" spans="1:34" ht="15" thickBot="1">
      <c r="A891" s="1"/>
      <c r="B891" s="1"/>
      <c r="C891" s="1"/>
      <c r="D891" s="1"/>
      <c r="E891" s="1"/>
      <c r="F891" s="1"/>
      <c r="G891" s="1"/>
      <c r="H891" s="8"/>
      <c r="I891" s="1"/>
      <c r="J891" s="1"/>
      <c r="K891" s="1"/>
      <c r="L891" s="1"/>
      <c r="M891" s="1"/>
      <c r="N891" s="1"/>
      <c r="O891" s="1"/>
      <c r="P891" s="1"/>
      <c r="Q891" s="8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</row>
    <row r="892" spans="1:34" ht="15" thickBot="1">
      <c r="A892" s="1"/>
      <c r="B892" s="1"/>
      <c r="C892" s="1"/>
      <c r="D892" s="1"/>
      <c r="E892" s="1"/>
      <c r="F892" s="1"/>
      <c r="G892" s="1"/>
      <c r="H892" s="8"/>
      <c r="I892" s="1"/>
      <c r="J892" s="1"/>
      <c r="K892" s="1"/>
      <c r="L892" s="1"/>
      <c r="M892" s="1"/>
      <c r="N892" s="1"/>
      <c r="O892" s="1"/>
      <c r="P892" s="1"/>
      <c r="Q892" s="8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</row>
    <row r="893" spans="1:34" ht="15" thickBot="1">
      <c r="A893" s="1"/>
      <c r="B893" s="1"/>
      <c r="C893" s="1"/>
      <c r="D893" s="1"/>
      <c r="E893" s="1"/>
      <c r="F893" s="1"/>
      <c r="G893" s="1"/>
      <c r="H893" s="8"/>
      <c r="I893" s="1"/>
      <c r="J893" s="1"/>
      <c r="K893" s="1"/>
      <c r="L893" s="1"/>
      <c r="M893" s="1"/>
      <c r="N893" s="1"/>
      <c r="O893" s="1"/>
      <c r="P893" s="1"/>
      <c r="Q893" s="8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</row>
    <row r="894" spans="1:34" ht="15" thickBot="1">
      <c r="A894" s="1"/>
      <c r="B894" s="1"/>
      <c r="C894" s="1"/>
      <c r="D894" s="1"/>
      <c r="E894" s="1"/>
      <c r="F894" s="1"/>
      <c r="G894" s="1"/>
      <c r="H894" s="8"/>
      <c r="I894" s="1"/>
      <c r="J894" s="1"/>
      <c r="K894" s="1"/>
      <c r="L894" s="1"/>
      <c r="M894" s="1"/>
      <c r="N894" s="1"/>
      <c r="O894" s="1"/>
      <c r="P894" s="1"/>
      <c r="Q894" s="8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</row>
    <row r="895" spans="1:34" ht="15" thickBot="1">
      <c r="A895" s="1"/>
      <c r="B895" s="1"/>
      <c r="C895" s="1"/>
      <c r="D895" s="1"/>
      <c r="E895" s="1"/>
      <c r="F895" s="1"/>
      <c r="G895" s="1"/>
      <c r="H895" s="8"/>
      <c r="I895" s="1"/>
      <c r="J895" s="1"/>
      <c r="K895" s="1"/>
      <c r="L895" s="1"/>
      <c r="M895" s="1"/>
      <c r="N895" s="1"/>
      <c r="O895" s="1"/>
      <c r="P895" s="1"/>
      <c r="Q895" s="8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</row>
    <row r="896" spans="1:34" ht="15" thickBot="1">
      <c r="A896" s="1"/>
      <c r="B896" s="1"/>
      <c r="C896" s="1"/>
      <c r="D896" s="1"/>
      <c r="E896" s="1"/>
      <c r="F896" s="1"/>
      <c r="G896" s="1"/>
      <c r="H896" s="8"/>
      <c r="I896" s="1"/>
      <c r="J896" s="1"/>
      <c r="K896" s="1"/>
      <c r="L896" s="1"/>
      <c r="M896" s="1"/>
      <c r="N896" s="1"/>
      <c r="O896" s="1"/>
      <c r="P896" s="1"/>
      <c r="Q896" s="8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</row>
    <row r="897" spans="1:34" ht="15" thickBot="1">
      <c r="A897" s="1"/>
      <c r="B897" s="1"/>
      <c r="C897" s="1"/>
      <c r="D897" s="1"/>
      <c r="E897" s="1"/>
      <c r="F897" s="1"/>
      <c r="G897" s="1"/>
      <c r="H897" s="8"/>
      <c r="I897" s="1"/>
      <c r="J897" s="1"/>
      <c r="K897" s="1"/>
      <c r="L897" s="1"/>
      <c r="M897" s="1"/>
      <c r="N897" s="1"/>
      <c r="O897" s="1"/>
      <c r="P897" s="1"/>
      <c r="Q897" s="8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</row>
    <row r="898" spans="1:34" ht="15" thickBot="1">
      <c r="A898" s="1"/>
      <c r="B898" s="1"/>
      <c r="C898" s="1"/>
      <c r="D898" s="1"/>
      <c r="E898" s="1"/>
      <c r="F898" s="1"/>
      <c r="G898" s="1"/>
      <c r="H898" s="8"/>
      <c r="I898" s="1"/>
      <c r="J898" s="1"/>
      <c r="K898" s="1"/>
      <c r="L898" s="1"/>
      <c r="M898" s="1"/>
      <c r="N898" s="1"/>
      <c r="O898" s="1"/>
      <c r="P898" s="1"/>
      <c r="Q898" s="8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</row>
    <row r="899" spans="1:34" ht="15" thickBot="1">
      <c r="A899" s="1"/>
      <c r="B899" s="1"/>
      <c r="C899" s="1"/>
      <c r="D899" s="1"/>
      <c r="E899" s="1"/>
      <c r="F899" s="1"/>
      <c r="G899" s="1"/>
      <c r="H899" s="8"/>
      <c r="I899" s="1"/>
      <c r="J899" s="1"/>
      <c r="K899" s="1"/>
      <c r="L899" s="1"/>
      <c r="M899" s="1"/>
      <c r="N899" s="1"/>
      <c r="O899" s="1"/>
      <c r="P899" s="1"/>
      <c r="Q899" s="8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</row>
    <row r="900" spans="1:34" ht="15" thickBot="1">
      <c r="A900" s="1"/>
      <c r="B900" s="1"/>
      <c r="C900" s="1"/>
      <c r="D900" s="1"/>
      <c r="E900" s="1"/>
      <c r="F900" s="1"/>
      <c r="G900" s="1"/>
      <c r="H900" s="8"/>
      <c r="I900" s="1"/>
      <c r="J900" s="1"/>
      <c r="K900" s="1"/>
      <c r="L900" s="1"/>
      <c r="M900" s="1"/>
      <c r="N900" s="1"/>
      <c r="O900" s="1"/>
      <c r="P900" s="1"/>
      <c r="Q900" s="8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</row>
    <row r="901" spans="1:34" ht="15" thickBot="1">
      <c r="A901" s="1"/>
      <c r="B901" s="1"/>
      <c r="C901" s="1"/>
      <c r="D901" s="1"/>
      <c r="E901" s="1"/>
      <c r="F901" s="1"/>
      <c r="G901" s="1"/>
      <c r="H901" s="8"/>
      <c r="I901" s="1"/>
      <c r="J901" s="1"/>
      <c r="K901" s="1"/>
      <c r="L901" s="1"/>
      <c r="M901" s="1"/>
      <c r="N901" s="1"/>
      <c r="O901" s="1"/>
      <c r="P901" s="1"/>
      <c r="Q901" s="8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</row>
    <row r="902" spans="1:34" ht="15" thickBot="1">
      <c r="A902" s="1"/>
      <c r="B902" s="1"/>
      <c r="C902" s="1"/>
      <c r="D902" s="1"/>
      <c r="E902" s="1"/>
      <c r="F902" s="1"/>
      <c r="G902" s="1"/>
      <c r="H902" s="8"/>
      <c r="I902" s="1"/>
      <c r="J902" s="1"/>
      <c r="K902" s="1"/>
      <c r="L902" s="1"/>
      <c r="M902" s="1"/>
      <c r="N902" s="1"/>
      <c r="O902" s="1"/>
      <c r="P902" s="1"/>
      <c r="Q902" s="8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</row>
    <row r="903" spans="1:34" ht="15" thickBot="1">
      <c r="A903" s="1"/>
      <c r="B903" s="1"/>
      <c r="C903" s="1"/>
      <c r="D903" s="1"/>
      <c r="E903" s="1"/>
      <c r="F903" s="1"/>
      <c r="G903" s="1"/>
      <c r="H903" s="8"/>
      <c r="I903" s="1"/>
      <c r="J903" s="1"/>
      <c r="K903" s="1"/>
      <c r="L903" s="1"/>
      <c r="M903" s="1"/>
      <c r="N903" s="1"/>
      <c r="O903" s="1"/>
      <c r="P903" s="1"/>
      <c r="Q903" s="8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</row>
    <row r="904" spans="1:34" ht="15" thickBot="1">
      <c r="A904" s="1"/>
      <c r="B904" s="1"/>
      <c r="C904" s="1"/>
      <c r="D904" s="1"/>
      <c r="E904" s="1"/>
      <c r="F904" s="1"/>
      <c r="G904" s="1"/>
      <c r="H904" s="8"/>
      <c r="I904" s="1"/>
      <c r="J904" s="1"/>
      <c r="K904" s="1"/>
      <c r="L904" s="1"/>
      <c r="M904" s="1"/>
      <c r="N904" s="1"/>
      <c r="O904" s="1"/>
      <c r="P904" s="1"/>
      <c r="Q904" s="8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</row>
    <row r="905" spans="1:34" ht="15" thickBot="1">
      <c r="A905" s="1"/>
      <c r="B905" s="1"/>
      <c r="C905" s="1"/>
      <c r="D905" s="1"/>
      <c r="E905" s="1"/>
      <c r="F905" s="1"/>
      <c r="G905" s="1"/>
      <c r="H905" s="8"/>
      <c r="I905" s="1"/>
      <c r="J905" s="1"/>
      <c r="K905" s="1"/>
      <c r="L905" s="1"/>
      <c r="M905" s="1"/>
      <c r="N905" s="1"/>
      <c r="O905" s="1"/>
      <c r="P905" s="1"/>
      <c r="Q905" s="8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</row>
    <row r="906" spans="1:34" ht="15" thickBot="1">
      <c r="A906" s="1"/>
      <c r="B906" s="1"/>
      <c r="C906" s="1"/>
      <c r="D906" s="1"/>
      <c r="E906" s="1"/>
      <c r="F906" s="1"/>
      <c r="G906" s="1"/>
      <c r="H906" s="8"/>
      <c r="I906" s="1"/>
      <c r="J906" s="1"/>
      <c r="K906" s="1"/>
      <c r="L906" s="1"/>
      <c r="M906" s="1"/>
      <c r="N906" s="1"/>
      <c r="O906" s="1"/>
      <c r="P906" s="1"/>
      <c r="Q906" s="8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</row>
    <row r="907" spans="1:34" ht="15" thickBot="1">
      <c r="A907" s="1"/>
      <c r="B907" s="1"/>
      <c r="C907" s="1"/>
      <c r="D907" s="1"/>
      <c r="E907" s="1"/>
      <c r="F907" s="1"/>
      <c r="G907" s="1"/>
      <c r="H907" s="8"/>
      <c r="I907" s="1"/>
      <c r="J907" s="1"/>
      <c r="K907" s="1"/>
      <c r="L907" s="1"/>
      <c r="M907" s="1"/>
      <c r="N907" s="1"/>
      <c r="O907" s="1"/>
      <c r="P907" s="1"/>
      <c r="Q907" s="8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</row>
    <row r="908" spans="1:34" ht="15" thickBot="1">
      <c r="A908" s="1"/>
      <c r="B908" s="1"/>
      <c r="C908" s="1"/>
      <c r="D908" s="1"/>
      <c r="E908" s="1"/>
      <c r="F908" s="1"/>
      <c r="G908" s="1"/>
      <c r="H908" s="8"/>
      <c r="I908" s="1"/>
      <c r="J908" s="1"/>
      <c r="K908" s="1"/>
      <c r="L908" s="1"/>
      <c r="M908" s="1"/>
      <c r="N908" s="1"/>
      <c r="O908" s="1"/>
      <c r="P908" s="1"/>
      <c r="Q908" s="8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</row>
    <row r="909" spans="1:34" ht="15" thickBot="1">
      <c r="A909" s="1"/>
      <c r="B909" s="1"/>
      <c r="C909" s="1"/>
      <c r="D909" s="1"/>
      <c r="E909" s="1"/>
      <c r="F909" s="1"/>
      <c r="G909" s="1"/>
      <c r="H909" s="8"/>
      <c r="I909" s="1"/>
      <c r="J909" s="1"/>
      <c r="K909" s="1"/>
      <c r="L909" s="1"/>
      <c r="M909" s="1"/>
      <c r="N909" s="1"/>
      <c r="O909" s="1"/>
      <c r="P909" s="1"/>
      <c r="Q909" s="8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</row>
    <row r="910" spans="1:34" ht="15" thickBot="1">
      <c r="A910" s="1"/>
      <c r="B910" s="1"/>
      <c r="C910" s="1"/>
      <c r="D910" s="1"/>
      <c r="E910" s="1"/>
      <c r="F910" s="1"/>
      <c r="G910" s="1"/>
      <c r="H910" s="8"/>
      <c r="I910" s="1"/>
      <c r="J910" s="1"/>
      <c r="K910" s="1"/>
      <c r="L910" s="1"/>
      <c r="M910" s="1"/>
      <c r="N910" s="1"/>
      <c r="O910" s="1"/>
      <c r="P910" s="1"/>
      <c r="Q910" s="8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</row>
    <row r="911" spans="1:34" ht="15" thickBot="1">
      <c r="A911" s="1"/>
      <c r="B911" s="1"/>
      <c r="C911" s="1"/>
      <c r="D911" s="1"/>
      <c r="E911" s="1"/>
      <c r="F911" s="1"/>
      <c r="G911" s="1"/>
      <c r="H911" s="8"/>
      <c r="I911" s="1"/>
      <c r="J911" s="1"/>
      <c r="K911" s="1"/>
      <c r="L911" s="1"/>
      <c r="M911" s="1"/>
      <c r="N911" s="1"/>
      <c r="O911" s="1"/>
      <c r="P911" s="1"/>
      <c r="Q911" s="8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</row>
    <row r="912" spans="1:34" ht="15" thickBot="1">
      <c r="A912" s="1"/>
      <c r="B912" s="1"/>
      <c r="C912" s="1"/>
      <c r="D912" s="1"/>
      <c r="E912" s="1"/>
      <c r="F912" s="1"/>
      <c r="G912" s="1"/>
      <c r="H912" s="8"/>
      <c r="I912" s="1"/>
      <c r="J912" s="1"/>
      <c r="K912" s="1"/>
      <c r="L912" s="1"/>
      <c r="M912" s="1"/>
      <c r="N912" s="1"/>
      <c r="O912" s="1"/>
      <c r="P912" s="1"/>
      <c r="Q912" s="8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</row>
    <row r="913" spans="1:34" ht="15" thickBot="1">
      <c r="A913" s="1"/>
      <c r="B913" s="1"/>
      <c r="C913" s="1"/>
      <c r="D913" s="1"/>
      <c r="E913" s="1"/>
      <c r="F913" s="1"/>
      <c r="G913" s="1"/>
      <c r="H913" s="8"/>
      <c r="I913" s="1"/>
      <c r="J913" s="1"/>
      <c r="K913" s="1"/>
      <c r="L913" s="1"/>
      <c r="M913" s="1"/>
      <c r="N913" s="1"/>
      <c r="O913" s="1"/>
      <c r="P913" s="1"/>
      <c r="Q913" s="8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</row>
    <row r="914" spans="1:34" ht="15" thickBot="1">
      <c r="A914" s="1"/>
      <c r="B914" s="1"/>
      <c r="C914" s="1"/>
      <c r="D914" s="1"/>
      <c r="E914" s="1"/>
      <c r="F914" s="1"/>
      <c r="G914" s="1"/>
      <c r="H914" s="8"/>
      <c r="I914" s="1"/>
      <c r="J914" s="1"/>
      <c r="K914" s="1"/>
      <c r="L914" s="1"/>
      <c r="M914" s="1"/>
      <c r="N914" s="1"/>
      <c r="O914" s="1"/>
      <c r="P914" s="1"/>
      <c r="Q914" s="8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</row>
    <row r="915" spans="1:34" ht="15" thickBot="1">
      <c r="A915" s="1"/>
      <c r="B915" s="1"/>
      <c r="C915" s="1"/>
      <c r="D915" s="1"/>
      <c r="E915" s="1"/>
      <c r="F915" s="1"/>
      <c r="G915" s="1"/>
      <c r="H915" s="8"/>
      <c r="I915" s="1"/>
      <c r="J915" s="1"/>
      <c r="K915" s="1"/>
      <c r="L915" s="1"/>
      <c r="M915" s="1"/>
      <c r="N915" s="1"/>
      <c r="O915" s="1"/>
      <c r="P915" s="1"/>
      <c r="Q915" s="8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</row>
    <row r="916" spans="1:34" ht="15" thickBot="1">
      <c r="A916" s="1"/>
      <c r="B916" s="1"/>
      <c r="C916" s="1"/>
      <c r="D916" s="1"/>
      <c r="E916" s="1"/>
      <c r="F916" s="1"/>
      <c r="G916" s="1"/>
      <c r="H916" s="8"/>
      <c r="I916" s="1"/>
      <c r="J916" s="1"/>
      <c r="K916" s="1"/>
      <c r="L916" s="1"/>
      <c r="M916" s="1"/>
      <c r="N916" s="1"/>
      <c r="O916" s="1"/>
      <c r="P916" s="1"/>
      <c r="Q916" s="8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</row>
    <row r="917" spans="1:34" ht="15" thickBot="1">
      <c r="A917" s="1"/>
      <c r="B917" s="1"/>
      <c r="C917" s="1"/>
      <c r="D917" s="1"/>
      <c r="E917" s="1"/>
      <c r="F917" s="1"/>
      <c r="G917" s="1"/>
      <c r="H917" s="8"/>
      <c r="I917" s="1"/>
      <c r="J917" s="1"/>
      <c r="K917" s="1"/>
      <c r="L917" s="1"/>
      <c r="M917" s="1"/>
      <c r="N917" s="1"/>
      <c r="O917" s="1"/>
      <c r="P917" s="1"/>
      <c r="Q917" s="8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</row>
    <row r="918" spans="1:34" ht="15" thickBot="1">
      <c r="A918" s="1"/>
      <c r="B918" s="1"/>
      <c r="C918" s="1"/>
      <c r="D918" s="1"/>
      <c r="E918" s="1"/>
      <c r="F918" s="1"/>
      <c r="G918" s="1"/>
      <c r="H918" s="8"/>
      <c r="I918" s="1"/>
      <c r="J918" s="1"/>
      <c r="K918" s="1"/>
      <c r="L918" s="1"/>
      <c r="M918" s="1"/>
      <c r="N918" s="1"/>
      <c r="O918" s="1"/>
      <c r="P918" s="1"/>
      <c r="Q918" s="8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</row>
    <row r="919" spans="1:34" ht="15" thickBot="1">
      <c r="A919" s="1"/>
      <c r="B919" s="1"/>
      <c r="C919" s="1"/>
      <c r="D919" s="1"/>
      <c r="E919" s="1"/>
      <c r="F919" s="1"/>
      <c r="G919" s="1"/>
      <c r="H919" s="8"/>
      <c r="I919" s="1"/>
      <c r="J919" s="1"/>
      <c r="K919" s="1"/>
      <c r="L919" s="1"/>
      <c r="M919" s="1"/>
      <c r="N919" s="1"/>
      <c r="O919" s="1"/>
      <c r="P919" s="1"/>
      <c r="Q919" s="8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</row>
    <row r="920" spans="1:34" ht="15" thickBot="1">
      <c r="A920" s="1"/>
      <c r="B920" s="1"/>
      <c r="C920" s="1"/>
      <c r="D920" s="1"/>
      <c r="E920" s="1"/>
      <c r="F920" s="1"/>
      <c r="G920" s="1"/>
      <c r="H920" s="8"/>
      <c r="I920" s="1"/>
      <c r="J920" s="1"/>
      <c r="K920" s="1"/>
      <c r="L920" s="1"/>
      <c r="M920" s="1"/>
      <c r="N920" s="1"/>
      <c r="O920" s="1"/>
      <c r="P920" s="1"/>
      <c r="Q920" s="8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</row>
    <row r="921" spans="1:34" ht="15" thickBot="1">
      <c r="A921" s="1"/>
      <c r="B921" s="1"/>
      <c r="C921" s="1"/>
      <c r="D921" s="1"/>
      <c r="E921" s="1"/>
      <c r="F921" s="1"/>
      <c r="G921" s="1"/>
      <c r="H921" s="8"/>
      <c r="I921" s="1"/>
      <c r="J921" s="1"/>
      <c r="K921" s="1"/>
      <c r="L921" s="1"/>
      <c r="M921" s="1"/>
      <c r="N921" s="1"/>
      <c r="O921" s="1"/>
      <c r="P921" s="1"/>
      <c r="Q921" s="8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</row>
    <row r="922" spans="1:34" ht="15" thickBot="1">
      <c r="A922" s="1"/>
      <c r="B922" s="1"/>
      <c r="C922" s="1"/>
      <c r="D922" s="1"/>
      <c r="E922" s="1"/>
      <c r="F922" s="1"/>
      <c r="G922" s="1"/>
      <c r="H922" s="8"/>
      <c r="I922" s="1"/>
      <c r="J922" s="1"/>
      <c r="K922" s="1"/>
      <c r="L922" s="1"/>
      <c r="M922" s="1"/>
      <c r="N922" s="1"/>
      <c r="O922" s="1"/>
      <c r="P922" s="1"/>
      <c r="Q922" s="8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</row>
    <row r="923" spans="1:34" ht="15" thickBot="1">
      <c r="A923" s="1"/>
      <c r="B923" s="1"/>
      <c r="C923" s="1"/>
      <c r="D923" s="1"/>
      <c r="E923" s="1"/>
      <c r="F923" s="1"/>
      <c r="G923" s="1"/>
      <c r="H923" s="8"/>
      <c r="I923" s="1"/>
      <c r="J923" s="1"/>
      <c r="K923" s="1"/>
      <c r="L923" s="1"/>
      <c r="M923" s="1"/>
      <c r="N923" s="1"/>
      <c r="O923" s="1"/>
      <c r="P923" s="1"/>
      <c r="Q923" s="8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</row>
    <row r="924" spans="1:34" ht="15" thickBot="1">
      <c r="A924" s="1"/>
      <c r="B924" s="1"/>
      <c r="C924" s="1"/>
      <c r="D924" s="1"/>
      <c r="E924" s="1"/>
      <c r="F924" s="1"/>
      <c r="G924" s="1"/>
      <c r="H924" s="8"/>
      <c r="I924" s="1"/>
      <c r="J924" s="1"/>
      <c r="K924" s="1"/>
      <c r="L924" s="1"/>
      <c r="M924" s="1"/>
      <c r="N924" s="1"/>
      <c r="O924" s="1"/>
      <c r="P924" s="1"/>
      <c r="Q924" s="8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</row>
    <row r="925" spans="1:34" ht="15" thickBot="1">
      <c r="A925" s="1"/>
      <c r="B925" s="1"/>
      <c r="C925" s="1"/>
      <c r="D925" s="1"/>
      <c r="E925" s="1"/>
      <c r="F925" s="1"/>
      <c r="G925" s="1"/>
      <c r="H925" s="8"/>
      <c r="I925" s="1"/>
      <c r="J925" s="1"/>
      <c r="K925" s="1"/>
      <c r="L925" s="1"/>
      <c r="M925" s="1"/>
      <c r="N925" s="1"/>
      <c r="O925" s="1"/>
      <c r="P925" s="1"/>
      <c r="Q925" s="8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</row>
    <row r="926" spans="1:34" ht="15" thickBot="1">
      <c r="A926" s="1"/>
      <c r="B926" s="1"/>
      <c r="C926" s="1"/>
      <c r="D926" s="1"/>
      <c r="E926" s="1"/>
      <c r="F926" s="1"/>
      <c r="G926" s="1"/>
      <c r="H926" s="8"/>
      <c r="I926" s="1"/>
      <c r="J926" s="1"/>
      <c r="K926" s="1"/>
      <c r="L926" s="1"/>
      <c r="M926" s="1"/>
      <c r="N926" s="1"/>
      <c r="O926" s="1"/>
      <c r="P926" s="1"/>
      <c r="Q926" s="8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</row>
    <row r="927" spans="1:34" ht="15" thickBot="1">
      <c r="A927" s="1"/>
      <c r="B927" s="1"/>
      <c r="C927" s="1"/>
      <c r="D927" s="1"/>
      <c r="E927" s="1"/>
      <c r="F927" s="1"/>
      <c r="G927" s="1"/>
      <c r="H927" s="8"/>
      <c r="I927" s="1"/>
      <c r="J927" s="1"/>
      <c r="K927" s="1"/>
      <c r="L927" s="1"/>
      <c r="M927" s="1"/>
      <c r="N927" s="1"/>
      <c r="O927" s="1"/>
      <c r="P927" s="1"/>
      <c r="Q927" s="8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</row>
    <row r="928" spans="1:34" ht="15" thickBot="1">
      <c r="A928" s="1"/>
      <c r="B928" s="1"/>
      <c r="C928" s="1"/>
      <c r="D928" s="1"/>
      <c r="E928" s="1"/>
      <c r="F928" s="1"/>
      <c r="G928" s="1"/>
      <c r="H928" s="8"/>
      <c r="I928" s="1"/>
      <c r="J928" s="1"/>
      <c r="K928" s="1"/>
      <c r="L928" s="1"/>
      <c r="M928" s="1"/>
      <c r="N928" s="1"/>
      <c r="O928" s="1"/>
      <c r="P928" s="1"/>
      <c r="Q928" s="8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</row>
    <row r="929" spans="1:34" ht="15" thickBot="1">
      <c r="A929" s="1"/>
      <c r="B929" s="1"/>
      <c r="C929" s="1"/>
      <c r="D929" s="1"/>
      <c r="E929" s="1"/>
      <c r="F929" s="1"/>
      <c r="G929" s="1"/>
      <c r="H929" s="8"/>
      <c r="I929" s="1"/>
      <c r="J929" s="1"/>
      <c r="K929" s="1"/>
      <c r="L929" s="1"/>
      <c r="M929" s="1"/>
      <c r="N929" s="1"/>
      <c r="O929" s="1"/>
      <c r="P929" s="1"/>
      <c r="Q929" s="8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</row>
    <row r="930" spans="1:34" ht="15" thickBot="1">
      <c r="A930" s="1"/>
      <c r="B930" s="1"/>
      <c r="C930" s="1"/>
      <c r="D930" s="1"/>
      <c r="E930" s="1"/>
      <c r="F930" s="1"/>
      <c r="G930" s="1"/>
      <c r="H930" s="8"/>
      <c r="I930" s="1"/>
      <c r="J930" s="1"/>
      <c r="K930" s="1"/>
      <c r="L930" s="1"/>
      <c r="M930" s="1"/>
      <c r="N930" s="1"/>
      <c r="O930" s="1"/>
      <c r="P930" s="1"/>
      <c r="Q930" s="8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</row>
    <row r="931" spans="1:34" ht="15" thickBot="1">
      <c r="A931" s="1"/>
      <c r="B931" s="1"/>
      <c r="C931" s="1"/>
      <c r="D931" s="1"/>
      <c r="E931" s="1"/>
      <c r="F931" s="1"/>
      <c r="G931" s="1"/>
      <c r="H931" s="8"/>
      <c r="I931" s="1"/>
      <c r="J931" s="1"/>
      <c r="K931" s="1"/>
      <c r="L931" s="1"/>
      <c r="M931" s="1"/>
      <c r="N931" s="1"/>
      <c r="O931" s="1"/>
      <c r="P931" s="1"/>
      <c r="Q931" s="8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</row>
    <row r="932" spans="1:34" ht="15" thickBot="1">
      <c r="A932" s="1"/>
      <c r="B932" s="1"/>
      <c r="C932" s="1"/>
      <c r="D932" s="1"/>
      <c r="E932" s="1"/>
      <c r="F932" s="1"/>
      <c r="G932" s="1"/>
      <c r="H932" s="8"/>
      <c r="I932" s="1"/>
      <c r="J932" s="1"/>
      <c r="K932" s="1"/>
      <c r="L932" s="1"/>
      <c r="M932" s="1"/>
      <c r="N932" s="1"/>
      <c r="O932" s="1"/>
      <c r="P932" s="1"/>
      <c r="Q932" s="8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</row>
    <row r="933" spans="1:34" ht="15" thickBot="1">
      <c r="A933" s="1"/>
      <c r="B933" s="1"/>
      <c r="C933" s="1"/>
      <c r="D933" s="1"/>
      <c r="E933" s="1"/>
      <c r="F933" s="1"/>
      <c r="G933" s="1"/>
      <c r="H933" s="8"/>
      <c r="I933" s="1"/>
      <c r="J933" s="1"/>
      <c r="K933" s="1"/>
      <c r="L933" s="1"/>
      <c r="M933" s="1"/>
      <c r="N933" s="1"/>
      <c r="O933" s="1"/>
      <c r="P933" s="1"/>
      <c r="Q933" s="8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</row>
    <row r="934" spans="1:34" ht="15" thickBot="1">
      <c r="A934" s="1"/>
      <c r="B934" s="1"/>
      <c r="C934" s="1"/>
      <c r="D934" s="1"/>
      <c r="E934" s="1"/>
      <c r="F934" s="1"/>
      <c r="G934" s="1"/>
      <c r="H934" s="8"/>
      <c r="I934" s="1"/>
      <c r="J934" s="1"/>
      <c r="K934" s="1"/>
      <c r="L934" s="1"/>
      <c r="M934" s="1"/>
      <c r="N934" s="1"/>
      <c r="O934" s="1"/>
      <c r="P934" s="1"/>
      <c r="Q934" s="8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</row>
    <row r="935" spans="1:34" ht="15" thickBot="1">
      <c r="A935" s="1"/>
      <c r="B935" s="1"/>
      <c r="C935" s="1"/>
      <c r="D935" s="1"/>
      <c r="E935" s="1"/>
      <c r="F935" s="1"/>
      <c r="G935" s="1"/>
      <c r="H935" s="8"/>
      <c r="I935" s="1"/>
      <c r="J935" s="1"/>
      <c r="K935" s="1"/>
      <c r="L935" s="1"/>
      <c r="M935" s="1"/>
      <c r="N935" s="1"/>
      <c r="O935" s="1"/>
      <c r="P935" s="1"/>
      <c r="Q935" s="8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</row>
    <row r="936" spans="1:34" ht="15" thickBot="1">
      <c r="A936" s="1"/>
      <c r="B936" s="1"/>
      <c r="C936" s="1"/>
      <c r="D936" s="1"/>
      <c r="E936" s="1"/>
      <c r="F936" s="1"/>
      <c r="G936" s="1"/>
      <c r="H936" s="8"/>
      <c r="I936" s="1"/>
      <c r="J936" s="1"/>
      <c r="K936" s="1"/>
      <c r="L936" s="1"/>
      <c r="M936" s="1"/>
      <c r="N936" s="1"/>
      <c r="O936" s="1"/>
      <c r="P936" s="1"/>
      <c r="Q936" s="8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</row>
    <row r="937" spans="1:34" ht="15" thickBot="1">
      <c r="A937" s="1"/>
      <c r="B937" s="1"/>
      <c r="C937" s="1"/>
      <c r="D937" s="1"/>
      <c r="E937" s="1"/>
      <c r="F937" s="1"/>
      <c r="G937" s="1"/>
      <c r="H937" s="8"/>
      <c r="I937" s="1"/>
      <c r="J937" s="1"/>
      <c r="K937" s="1"/>
      <c r="L937" s="1"/>
      <c r="M937" s="1"/>
      <c r="N937" s="1"/>
      <c r="O937" s="1"/>
      <c r="P937" s="1"/>
      <c r="Q937" s="8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</row>
    <row r="938" spans="1:34" ht="15" thickBot="1">
      <c r="A938" s="1"/>
      <c r="B938" s="1"/>
      <c r="C938" s="1"/>
      <c r="D938" s="1"/>
      <c r="E938" s="1"/>
      <c r="F938" s="1"/>
      <c r="G938" s="1"/>
      <c r="H938" s="8"/>
      <c r="I938" s="1"/>
      <c r="J938" s="1"/>
      <c r="K938" s="1"/>
      <c r="L938" s="1"/>
      <c r="M938" s="1"/>
      <c r="N938" s="1"/>
      <c r="O938" s="1"/>
      <c r="P938" s="1"/>
      <c r="Q938" s="8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</row>
    <row r="939" spans="1:34" ht="15" thickBot="1">
      <c r="A939" s="1"/>
      <c r="B939" s="1"/>
      <c r="C939" s="1"/>
      <c r="D939" s="1"/>
      <c r="E939" s="1"/>
      <c r="F939" s="1"/>
      <c r="G939" s="1"/>
      <c r="H939" s="8"/>
      <c r="I939" s="1"/>
      <c r="J939" s="1"/>
      <c r="K939" s="1"/>
      <c r="L939" s="1"/>
      <c r="M939" s="1"/>
      <c r="N939" s="1"/>
      <c r="O939" s="1"/>
      <c r="P939" s="1"/>
      <c r="Q939" s="8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</row>
    <row r="940" spans="1:34" ht="15" thickBot="1">
      <c r="A940" s="1"/>
      <c r="B940" s="1"/>
      <c r="C940" s="1"/>
      <c r="D940" s="1"/>
      <c r="E940" s="1"/>
      <c r="F940" s="1"/>
      <c r="G940" s="1"/>
      <c r="H940" s="8"/>
      <c r="I940" s="1"/>
      <c r="J940" s="1"/>
      <c r="K940" s="1"/>
      <c r="L940" s="1"/>
      <c r="M940" s="1"/>
      <c r="N940" s="1"/>
      <c r="O940" s="1"/>
      <c r="P940" s="1"/>
      <c r="Q940" s="8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</row>
    <row r="941" spans="1:34" ht="15" thickBot="1">
      <c r="A941" s="1"/>
      <c r="B941" s="1"/>
      <c r="C941" s="1"/>
      <c r="D941" s="1"/>
      <c r="E941" s="1"/>
      <c r="F941" s="1"/>
      <c r="G941" s="1"/>
      <c r="H941" s="8"/>
      <c r="I941" s="1"/>
      <c r="J941" s="1"/>
      <c r="K941" s="1"/>
      <c r="L941" s="1"/>
      <c r="M941" s="1"/>
      <c r="N941" s="1"/>
      <c r="O941" s="1"/>
      <c r="P941" s="1"/>
      <c r="Q941" s="8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</row>
    <row r="942" spans="1:34" ht="15" thickBot="1">
      <c r="A942" s="1"/>
      <c r="B942" s="1"/>
      <c r="C942" s="1"/>
      <c r="D942" s="1"/>
      <c r="E942" s="1"/>
      <c r="F942" s="1"/>
      <c r="G942" s="1"/>
      <c r="H942" s="8"/>
      <c r="I942" s="1"/>
      <c r="J942" s="1"/>
      <c r="K942" s="1"/>
      <c r="L942" s="1"/>
      <c r="M942" s="1"/>
      <c r="N942" s="1"/>
      <c r="O942" s="1"/>
      <c r="P942" s="1"/>
      <c r="Q942" s="8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</row>
    <row r="943" spans="1:34" ht="15" thickBot="1">
      <c r="A943" s="1"/>
      <c r="B943" s="1"/>
      <c r="C943" s="1"/>
      <c r="D943" s="1"/>
      <c r="E943" s="1"/>
      <c r="F943" s="1"/>
      <c r="G943" s="1"/>
      <c r="H943" s="8"/>
      <c r="I943" s="1"/>
      <c r="J943" s="1"/>
      <c r="K943" s="1"/>
      <c r="L943" s="1"/>
      <c r="M943" s="1"/>
      <c r="N943" s="1"/>
      <c r="O943" s="1"/>
      <c r="P943" s="1"/>
      <c r="Q943" s="8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</row>
    <row r="944" spans="1:34" ht="15" thickBot="1">
      <c r="A944" s="1"/>
      <c r="B944" s="1"/>
      <c r="C944" s="1"/>
      <c r="D944" s="1"/>
      <c r="E944" s="1"/>
      <c r="F944" s="1"/>
      <c r="G944" s="1"/>
      <c r="H944" s="8"/>
      <c r="I944" s="1"/>
      <c r="J944" s="1"/>
      <c r="K944" s="1"/>
      <c r="L944" s="1"/>
      <c r="M944" s="1"/>
      <c r="N944" s="1"/>
      <c r="O944" s="1"/>
      <c r="P944" s="1"/>
      <c r="Q944" s="8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</row>
    <row r="945" spans="1:34" ht="15" thickBot="1">
      <c r="A945" s="1"/>
      <c r="B945" s="1"/>
      <c r="C945" s="1"/>
      <c r="D945" s="1"/>
      <c r="E945" s="1"/>
      <c r="F945" s="1"/>
      <c r="G945" s="1"/>
      <c r="H945" s="8"/>
      <c r="I945" s="1"/>
      <c r="J945" s="1"/>
      <c r="K945" s="1"/>
      <c r="L945" s="1"/>
      <c r="M945" s="1"/>
      <c r="N945" s="1"/>
      <c r="O945" s="1"/>
      <c r="P945" s="1"/>
      <c r="Q945" s="8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</row>
    <row r="946" spans="1:34" ht="15" thickBot="1">
      <c r="A946" s="1"/>
      <c r="B946" s="1"/>
      <c r="C946" s="1"/>
      <c r="D946" s="1"/>
      <c r="E946" s="1"/>
      <c r="F946" s="1"/>
      <c r="G946" s="1"/>
      <c r="H946" s="8"/>
      <c r="I946" s="1"/>
      <c r="J946" s="1"/>
      <c r="K946" s="1"/>
      <c r="L946" s="1"/>
      <c r="M946" s="1"/>
      <c r="N946" s="1"/>
      <c r="O946" s="1"/>
      <c r="P946" s="1"/>
      <c r="Q946" s="8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</row>
    <row r="947" spans="1:34" ht="15" thickBot="1">
      <c r="A947" s="1"/>
      <c r="B947" s="1"/>
      <c r="C947" s="1"/>
      <c r="D947" s="1"/>
      <c r="E947" s="1"/>
      <c r="F947" s="1"/>
      <c r="G947" s="1"/>
      <c r="H947" s="8"/>
      <c r="I947" s="1"/>
      <c r="J947" s="1"/>
      <c r="K947" s="1"/>
      <c r="L947" s="1"/>
      <c r="M947" s="1"/>
      <c r="N947" s="1"/>
      <c r="O947" s="1"/>
      <c r="P947" s="1"/>
      <c r="Q947" s="8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</row>
    <row r="948" spans="1:34" ht="15" thickBot="1">
      <c r="A948" s="1"/>
      <c r="B948" s="1"/>
      <c r="C948" s="1"/>
      <c r="D948" s="1"/>
      <c r="E948" s="1"/>
      <c r="F948" s="1"/>
      <c r="G948" s="1"/>
      <c r="H948" s="8"/>
      <c r="I948" s="1"/>
      <c r="J948" s="1"/>
      <c r="K948" s="1"/>
      <c r="L948" s="1"/>
      <c r="M948" s="1"/>
      <c r="N948" s="1"/>
      <c r="O948" s="1"/>
      <c r="P948" s="1"/>
      <c r="Q948" s="8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</row>
    <row r="949" spans="1:34" ht="15" thickBot="1">
      <c r="A949" s="1"/>
      <c r="B949" s="1"/>
      <c r="C949" s="1"/>
      <c r="D949" s="1"/>
      <c r="E949" s="1"/>
      <c r="F949" s="1"/>
      <c r="G949" s="1"/>
      <c r="H949" s="8"/>
      <c r="I949" s="1"/>
      <c r="J949" s="1"/>
      <c r="K949" s="1"/>
      <c r="L949" s="1"/>
      <c r="M949" s="1"/>
      <c r="N949" s="1"/>
      <c r="O949" s="1"/>
      <c r="P949" s="1"/>
      <c r="Q949" s="8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</row>
    <row r="950" spans="1:34" ht="15" thickBot="1">
      <c r="A950" s="1"/>
      <c r="B950" s="1"/>
      <c r="C950" s="1"/>
      <c r="D950" s="1"/>
      <c r="E950" s="1"/>
      <c r="F950" s="1"/>
      <c r="G950" s="1"/>
      <c r="H950" s="8"/>
      <c r="I950" s="1"/>
      <c r="J950" s="1"/>
      <c r="K950" s="1"/>
      <c r="L950" s="1"/>
      <c r="M950" s="1"/>
      <c r="N950" s="1"/>
      <c r="O950" s="1"/>
      <c r="P950" s="1"/>
      <c r="Q950" s="8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</row>
    <row r="951" spans="1:34" ht="15" thickBot="1">
      <c r="A951" s="1"/>
      <c r="B951" s="1"/>
      <c r="C951" s="1"/>
      <c r="D951" s="1"/>
      <c r="E951" s="1"/>
      <c r="F951" s="1"/>
      <c r="G951" s="1"/>
      <c r="H951" s="8"/>
      <c r="I951" s="1"/>
      <c r="J951" s="1"/>
      <c r="K951" s="1"/>
      <c r="L951" s="1"/>
      <c r="M951" s="1"/>
      <c r="N951" s="1"/>
      <c r="O951" s="1"/>
      <c r="P951" s="1"/>
      <c r="Q951" s="8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</row>
    <row r="952" spans="1:34" ht="15" thickBot="1">
      <c r="A952" s="1"/>
      <c r="B952" s="1"/>
      <c r="C952" s="1"/>
      <c r="D952" s="1"/>
      <c r="E952" s="1"/>
      <c r="F952" s="1"/>
      <c r="G952" s="1"/>
      <c r="H952" s="8"/>
      <c r="I952" s="1"/>
      <c r="J952" s="1"/>
      <c r="K952" s="1"/>
      <c r="L952" s="1"/>
      <c r="M952" s="1"/>
      <c r="N952" s="1"/>
      <c r="O952" s="1"/>
      <c r="P952" s="1"/>
      <c r="Q952" s="8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</row>
    <row r="953" spans="1:34" ht="15" thickBot="1">
      <c r="A953" s="1"/>
      <c r="B953" s="1"/>
      <c r="C953" s="1"/>
      <c r="D953" s="1"/>
      <c r="E953" s="1"/>
      <c r="F953" s="1"/>
      <c r="G953" s="1"/>
      <c r="H953" s="8"/>
      <c r="I953" s="1"/>
      <c r="J953" s="1"/>
      <c r="K953" s="1"/>
      <c r="L953" s="1"/>
      <c r="M953" s="1"/>
      <c r="N953" s="1"/>
      <c r="O953" s="1"/>
      <c r="P953" s="1"/>
      <c r="Q953" s="8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</row>
    <row r="954" spans="1:34" ht="15" thickBot="1">
      <c r="A954" s="1"/>
      <c r="B954" s="1"/>
      <c r="C954" s="1"/>
      <c r="D954" s="1"/>
      <c r="E954" s="1"/>
      <c r="F954" s="1"/>
      <c r="G954" s="1"/>
      <c r="H954" s="8"/>
      <c r="I954" s="1"/>
      <c r="J954" s="1"/>
      <c r="K954" s="1"/>
      <c r="L954" s="1"/>
      <c r="M954" s="1"/>
      <c r="N954" s="1"/>
      <c r="O954" s="1"/>
      <c r="P954" s="1"/>
      <c r="Q954" s="8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</row>
    <row r="955" spans="1:34" ht="15" thickBot="1">
      <c r="A955" s="1"/>
      <c r="B955" s="1"/>
      <c r="C955" s="1"/>
      <c r="D955" s="1"/>
      <c r="E955" s="1"/>
      <c r="F955" s="1"/>
      <c r="G955" s="1"/>
      <c r="H955" s="8"/>
      <c r="I955" s="1"/>
      <c r="J955" s="1"/>
      <c r="K955" s="1"/>
      <c r="L955" s="1"/>
      <c r="M955" s="1"/>
      <c r="N955" s="1"/>
      <c r="O955" s="1"/>
      <c r="P955" s="1"/>
      <c r="Q955" s="8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</row>
    <row r="956" spans="1:34" ht="15" thickBot="1">
      <c r="A956" s="1"/>
      <c r="B956" s="1"/>
      <c r="C956" s="1"/>
      <c r="D956" s="1"/>
      <c r="E956" s="1"/>
      <c r="F956" s="1"/>
      <c r="G956" s="1"/>
      <c r="H956" s="8"/>
      <c r="I956" s="1"/>
      <c r="J956" s="1"/>
      <c r="K956" s="1"/>
      <c r="L956" s="1"/>
      <c r="M956" s="1"/>
      <c r="N956" s="1"/>
      <c r="O956" s="1"/>
      <c r="P956" s="1"/>
      <c r="Q956" s="8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</row>
    <row r="957" spans="1:34" ht="15" thickBot="1">
      <c r="A957" s="1"/>
      <c r="B957" s="1"/>
      <c r="C957" s="1"/>
      <c r="D957" s="1"/>
      <c r="E957" s="1"/>
      <c r="F957" s="1"/>
      <c r="G957" s="1"/>
      <c r="H957" s="8"/>
      <c r="I957" s="1"/>
      <c r="J957" s="1"/>
      <c r="K957" s="1"/>
      <c r="L957" s="1"/>
      <c r="M957" s="1"/>
      <c r="N957" s="1"/>
      <c r="O957" s="1"/>
      <c r="P957" s="1"/>
      <c r="Q957" s="8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</row>
    <row r="958" spans="1:34" ht="15" thickBot="1">
      <c r="A958" s="1"/>
      <c r="B958" s="1"/>
      <c r="C958" s="1"/>
      <c r="D958" s="1"/>
      <c r="E958" s="1"/>
      <c r="F958" s="1"/>
      <c r="G958" s="1"/>
      <c r="H958" s="8"/>
      <c r="I958" s="1"/>
      <c r="J958" s="1"/>
      <c r="K958" s="1"/>
      <c r="L958" s="1"/>
      <c r="M958" s="1"/>
      <c r="N958" s="1"/>
      <c r="O958" s="1"/>
      <c r="P958" s="1"/>
      <c r="Q958" s="8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</row>
    <row r="959" spans="1:34" ht="15" thickBot="1">
      <c r="A959" s="1"/>
      <c r="B959" s="1"/>
      <c r="C959" s="1"/>
      <c r="D959" s="1"/>
      <c r="E959" s="1"/>
      <c r="F959" s="1"/>
      <c r="G959" s="1"/>
      <c r="H959" s="8"/>
      <c r="I959" s="1"/>
      <c r="J959" s="1"/>
      <c r="K959" s="1"/>
      <c r="L959" s="1"/>
      <c r="M959" s="1"/>
      <c r="N959" s="1"/>
      <c r="O959" s="1"/>
      <c r="P959" s="1"/>
      <c r="Q959" s="8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</row>
    <row r="960" spans="1:34" ht="15" thickBot="1">
      <c r="A960" s="1"/>
      <c r="B960" s="1"/>
      <c r="C960" s="1"/>
      <c r="D960" s="1"/>
      <c r="E960" s="1"/>
      <c r="F960" s="1"/>
      <c r="G960" s="1"/>
      <c r="H960" s="8"/>
      <c r="I960" s="1"/>
      <c r="J960" s="1"/>
      <c r="K960" s="1"/>
      <c r="L960" s="1"/>
      <c r="M960" s="1"/>
      <c r="N960" s="1"/>
      <c r="O960" s="1"/>
      <c r="P960" s="1"/>
      <c r="Q960" s="8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</row>
    <row r="961" spans="1:34" ht="15" thickBot="1">
      <c r="A961" s="1"/>
      <c r="B961" s="1"/>
      <c r="C961" s="1"/>
      <c r="D961" s="1"/>
      <c r="E961" s="1"/>
      <c r="F961" s="1"/>
      <c r="G961" s="1"/>
      <c r="H961" s="8"/>
      <c r="I961" s="1"/>
      <c r="J961" s="1"/>
      <c r="K961" s="1"/>
      <c r="L961" s="1"/>
      <c r="M961" s="1"/>
      <c r="N961" s="1"/>
      <c r="O961" s="1"/>
      <c r="P961" s="1"/>
      <c r="Q961" s="8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</row>
    <row r="962" spans="1:34" ht="15" thickBot="1">
      <c r="A962" s="1"/>
      <c r="B962" s="1"/>
      <c r="C962" s="1"/>
      <c r="D962" s="1"/>
      <c r="E962" s="1"/>
      <c r="F962" s="1"/>
      <c r="G962" s="1"/>
      <c r="H962" s="8"/>
      <c r="I962" s="1"/>
      <c r="J962" s="1"/>
      <c r="K962" s="1"/>
      <c r="L962" s="1"/>
      <c r="M962" s="1"/>
      <c r="N962" s="1"/>
      <c r="O962" s="1"/>
      <c r="P962" s="1"/>
      <c r="Q962" s="8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</row>
    <row r="963" spans="1:34" ht="15" thickBot="1">
      <c r="A963" s="1"/>
      <c r="B963" s="1"/>
      <c r="C963" s="1"/>
      <c r="D963" s="1"/>
      <c r="E963" s="1"/>
      <c r="F963" s="1"/>
      <c r="G963" s="1"/>
      <c r="H963" s="8"/>
      <c r="I963" s="1"/>
      <c r="J963" s="1"/>
      <c r="K963" s="1"/>
      <c r="L963" s="1"/>
      <c r="M963" s="1"/>
      <c r="N963" s="1"/>
      <c r="O963" s="1"/>
      <c r="P963" s="1"/>
      <c r="Q963" s="8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</row>
    <row r="964" spans="1:34" ht="15" thickBot="1">
      <c r="A964" s="1"/>
      <c r="B964" s="1"/>
      <c r="C964" s="1"/>
      <c r="D964" s="1"/>
      <c r="E964" s="1"/>
      <c r="F964" s="1"/>
      <c r="G964" s="1"/>
      <c r="H964" s="8"/>
      <c r="I964" s="1"/>
      <c r="J964" s="1"/>
      <c r="K964" s="1"/>
      <c r="L964" s="1"/>
      <c r="M964" s="1"/>
      <c r="N964" s="1"/>
      <c r="O964" s="1"/>
      <c r="P964" s="1"/>
      <c r="Q964" s="8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</row>
    <row r="965" spans="1:34" ht="15" thickBot="1">
      <c r="A965" s="1"/>
      <c r="B965" s="1"/>
      <c r="C965" s="1"/>
      <c r="D965" s="1"/>
      <c r="E965" s="1"/>
      <c r="F965" s="1"/>
      <c r="G965" s="1"/>
      <c r="H965" s="8"/>
      <c r="I965" s="1"/>
      <c r="J965" s="1"/>
      <c r="K965" s="1"/>
      <c r="L965" s="1"/>
      <c r="M965" s="1"/>
      <c r="N965" s="1"/>
      <c r="O965" s="1"/>
      <c r="P965" s="1"/>
      <c r="Q965" s="8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</row>
    <row r="966" spans="1:34" ht="15" thickBot="1">
      <c r="A966" s="1"/>
      <c r="B966" s="1"/>
      <c r="C966" s="1"/>
      <c r="D966" s="1"/>
      <c r="E966" s="1"/>
      <c r="F966" s="1"/>
      <c r="G966" s="1"/>
      <c r="H966" s="8"/>
      <c r="I966" s="1"/>
      <c r="J966" s="1"/>
      <c r="K966" s="1"/>
      <c r="L966" s="1"/>
      <c r="M966" s="1"/>
      <c r="N966" s="1"/>
      <c r="O966" s="1"/>
      <c r="P966" s="1"/>
      <c r="Q966" s="8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</row>
    <row r="967" spans="1:34" ht="15" thickBot="1">
      <c r="A967" s="1"/>
      <c r="B967" s="1"/>
      <c r="C967" s="1"/>
      <c r="D967" s="1"/>
      <c r="E967" s="1"/>
      <c r="F967" s="1"/>
      <c r="G967" s="1"/>
      <c r="H967" s="8"/>
      <c r="I967" s="1"/>
      <c r="J967" s="1"/>
      <c r="K967" s="1"/>
      <c r="L967" s="1"/>
      <c r="M967" s="1"/>
      <c r="N967" s="1"/>
      <c r="O967" s="1"/>
      <c r="P967" s="1"/>
      <c r="Q967" s="8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</row>
    <row r="968" spans="1:34" ht="15" thickBot="1">
      <c r="A968" s="1"/>
      <c r="B968" s="1"/>
      <c r="C968" s="1"/>
      <c r="D968" s="1"/>
      <c r="E968" s="1"/>
      <c r="F968" s="1"/>
      <c r="G968" s="1"/>
      <c r="H968" s="8"/>
      <c r="I968" s="1"/>
      <c r="J968" s="1"/>
      <c r="K968" s="1"/>
      <c r="L968" s="1"/>
      <c r="M968" s="1"/>
      <c r="N968" s="1"/>
      <c r="O968" s="1"/>
      <c r="P968" s="1"/>
      <c r="Q968" s="8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</row>
    <row r="969" spans="1:34" ht="15" thickBot="1">
      <c r="A969" s="1"/>
      <c r="B969" s="1"/>
      <c r="C969" s="1"/>
      <c r="D969" s="1"/>
      <c r="E969" s="1"/>
      <c r="F969" s="1"/>
      <c r="G969" s="1"/>
      <c r="H969" s="8"/>
      <c r="I969" s="1"/>
      <c r="J969" s="1"/>
      <c r="K969" s="1"/>
      <c r="L969" s="1"/>
      <c r="M969" s="1"/>
      <c r="N969" s="1"/>
      <c r="O969" s="1"/>
      <c r="P969" s="1"/>
      <c r="Q969" s="8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</row>
    <row r="970" spans="1:34" ht="15" thickBot="1">
      <c r="A970" s="1"/>
      <c r="B970" s="1"/>
      <c r="C970" s="1"/>
      <c r="D970" s="1"/>
      <c r="E970" s="1"/>
      <c r="F970" s="1"/>
      <c r="G970" s="1"/>
      <c r="H970" s="8"/>
      <c r="I970" s="1"/>
      <c r="J970" s="1"/>
      <c r="K970" s="1"/>
      <c r="L970" s="1"/>
      <c r="M970" s="1"/>
      <c r="N970" s="1"/>
      <c r="O970" s="1"/>
      <c r="P970" s="1"/>
      <c r="Q970" s="8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</row>
    <row r="971" spans="1:34" ht="15" thickBot="1">
      <c r="A971" s="1"/>
      <c r="B971" s="1"/>
      <c r="C971" s="1"/>
      <c r="D971" s="1"/>
      <c r="E971" s="1"/>
      <c r="F971" s="1"/>
      <c r="G971" s="1"/>
      <c r="H971" s="8"/>
      <c r="I971" s="1"/>
      <c r="J971" s="1"/>
      <c r="K971" s="1"/>
      <c r="L971" s="1"/>
      <c r="M971" s="1"/>
      <c r="N971" s="1"/>
      <c r="O971" s="1"/>
      <c r="P971" s="1"/>
      <c r="Q971" s="8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</row>
    <row r="972" spans="1:34" ht="15" thickBot="1">
      <c r="A972" s="1"/>
      <c r="B972" s="1"/>
      <c r="C972" s="1"/>
      <c r="D972" s="1"/>
      <c r="E972" s="1"/>
      <c r="F972" s="1"/>
      <c r="G972" s="1"/>
      <c r="H972" s="8"/>
      <c r="I972" s="1"/>
      <c r="J972" s="1"/>
      <c r="K972" s="1"/>
      <c r="L972" s="1"/>
      <c r="M972" s="1"/>
      <c r="N972" s="1"/>
      <c r="O972" s="1"/>
      <c r="P972" s="1"/>
      <c r="Q972" s="8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</row>
    <row r="973" spans="1:34" ht="15" thickBot="1">
      <c r="A973" s="1"/>
      <c r="B973" s="1"/>
      <c r="C973" s="1"/>
      <c r="D973" s="1"/>
      <c r="E973" s="1"/>
      <c r="F973" s="1"/>
      <c r="G973" s="1"/>
      <c r="H973" s="8"/>
      <c r="I973" s="1"/>
      <c r="J973" s="1"/>
      <c r="K973" s="1"/>
      <c r="L973" s="1"/>
      <c r="M973" s="1"/>
      <c r="N973" s="1"/>
      <c r="O973" s="1"/>
      <c r="P973" s="1"/>
      <c r="Q973" s="8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</row>
    <row r="974" spans="1:34" ht="15" thickBot="1">
      <c r="A974" s="1"/>
      <c r="B974" s="1"/>
      <c r="C974" s="1"/>
      <c r="D974" s="1"/>
      <c r="E974" s="1"/>
      <c r="F974" s="1"/>
      <c r="G974" s="1"/>
      <c r="H974" s="8"/>
      <c r="I974" s="1"/>
      <c r="J974" s="1"/>
      <c r="K974" s="1"/>
      <c r="L974" s="1"/>
      <c r="M974" s="1"/>
      <c r="N974" s="1"/>
      <c r="O974" s="1"/>
      <c r="P974" s="1"/>
      <c r="Q974" s="8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</row>
    <row r="975" spans="1:34" ht="15" thickBot="1">
      <c r="A975" s="1"/>
      <c r="B975" s="1"/>
      <c r="C975" s="1"/>
      <c r="D975" s="1"/>
      <c r="E975" s="1"/>
      <c r="F975" s="1"/>
      <c r="G975" s="1"/>
      <c r="H975" s="8"/>
      <c r="I975" s="1"/>
      <c r="J975" s="1"/>
      <c r="K975" s="1"/>
      <c r="L975" s="1"/>
      <c r="M975" s="1"/>
      <c r="N975" s="1"/>
      <c r="O975" s="1"/>
      <c r="P975" s="1"/>
      <c r="Q975" s="8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</row>
    <row r="976" spans="1:34" ht="15" thickBot="1">
      <c r="A976" s="1"/>
      <c r="B976" s="1"/>
      <c r="C976" s="1"/>
      <c r="D976" s="1"/>
      <c r="E976" s="1"/>
      <c r="F976" s="1"/>
      <c r="G976" s="1"/>
      <c r="H976" s="8"/>
      <c r="I976" s="1"/>
      <c r="J976" s="1"/>
      <c r="K976" s="1"/>
      <c r="L976" s="1"/>
      <c r="M976" s="1"/>
      <c r="N976" s="1"/>
      <c r="O976" s="1"/>
      <c r="P976" s="1"/>
      <c r="Q976" s="8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</row>
    <row r="977" spans="1:34" ht="15" thickBot="1">
      <c r="A977" s="1"/>
      <c r="B977" s="1"/>
      <c r="C977" s="1"/>
      <c r="D977" s="1"/>
      <c r="E977" s="1"/>
      <c r="F977" s="1"/>
      <c r="G977" s="1"/>
      <c r="H977" s="8"/>
      <c r="I977" s="1"/>
      <c r="J977" s="1"/>
      <c r="K977" s="1"/>
      <c r="L977" s="1"/>
      <c r="M977" s="1"/>
      <c r="N977" s="1"/>
      <c r="O977" s="1"/>
      <c r="P977" s="1"/>
      <c r="Q977" s="8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</row>
    <row r="978" spans="1:34" ht="15" thickBot="1">
      <c r="A978" s="1"/>
      <c r="B978" s="1"/>
      <c r="C978" s="1"/>
      <c r="D978" s="1"/>
      <c r="E978" s="1"/>
      <c r="F978" s="1"/>
      <c r="G978" s="1"/>
      <c r="H978" s="8"/>
      <c r="I978" s="1"/>
      <c r="J978" s="1"/>
      <c r="K978" s="1"/>
      <c r="L978" s="1"/>
      <c r="M978" s="1"/>
      <c r="N978" s="1"/>
      <c r="O978" s="1"/>
      <c r="P978" s="1"/>
      <c r="Q978" s="8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</row>
    <row r="979" spans="1:34" ht="15" thickBot="1">
      <c r="A979" s="1"/>
      <c r="B979" s="1"/>
      <c r="C979" s="1"/>
      <c r="D979" s="1"/>
      <c r="E979" s="1"/>
      <c r="F979" s="1"/>
      <c r="G979" s="1"/>
      <c r="H979" s="8"/>
      <c r="I979" s="1"/>
      <c r="J979" s="1"/>
      <c r="K979" s="1"/>
      <c r="L979" s="1"/>
      <c r="M979" s="1"/>
      <c r="N979" s="1"/>
      <c r="O979" s="1"/>
      <c r="P979" s="1"/>
      <c r="Q979" s="8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</row>
    <row r="980" spans="1:34" ht="15" thickBot="1">
      <c r="A980" s="1"/>
      <c r="B980" s="1"/>
      <c r="C980" s="1"/>
      <c r="D980" s="1"/>
      <c r="E980" s="1"/>
      <c r="F980" s="1"/>
      <c r="G980" s="1"/>
      <c r="H980" s="8"/>
      <c r="I980" s="1"/>
      <c r="J980" s="1"/>
      <c r="K980" s="1"/>
      <c r="L980" s="1"/>
      <c r="M980" s="1"/>
      <c r="N980" s="1"/>
      <c r="O980" s="1"/>
      <c r="P980" s="1"/>
      <c r="Q980" s="8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</row>
    <row r="981" spans="1:34" ht="15" thickBot="1">
      <c r="A981" s="1"/>
      <c r="B981" s="1"/>
      <c r="C981" s="1"/>
      <c r="D981" s="1"/>
      <c r="E981" s="1"/>
      <c r="F981" s="1"/>
      <c r="G981" s="1"/>
      <c r="H981" s="8"/>
      <c r="I981" s="1"/>
      <c r="J981" s="1"/>
      <c r="K981" s="1"/>
      <c r="L981" s="1"/>
      <c r="M981" s="1"/>
      <c r="N981" s="1"/>
      <c r="O981" s="1"/>
      <c r="P981" s="1"/>
      <c r="Q981" s="8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</row>
    <row r="982" spans="1:34" ht="15" thickBot="1">
      <c r="A982" s="1"/>
      <c r="B982" s="1"/>
      <c r="C982" s="1"/>
      <c r="D982" s="1"/>
      <c r="E982" s="1"/>
      <c r="F982" s="1"/>
      <c r="G982" s="1"/>
      <c r="H982" s="8"/>
      <c r="I982" s="1"/>
      <c r="J982" s="1"/>
      <c r="K982" s="1"/>
      <c r="L982" s="1"/>
      <c r="M982" s="1"/>
      <c r="N982" s="1"/>
      <c r="O982" s="1"/>
      <c r="P982" s="1"/>
      <c r="Q982" s="8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</row>
    <row r="983" spans="1:34" ht="15" thickBot="1">
      <c r="A983" s="1"/>
      <c r="B983" s="1"/>
      <c r="C983" s="1"/>
      <c r="D983" s="1"/>
      <c r="E983" s="1"/>
      <c r="F983" s="1"/>
      <c r="G983" s="1"/>
      <c r="H983" s="8"/>
      <c r="I983" s="1"/>
      <c r="J983" s="1"/>
      <c r="K983" s="1"/>
      <c r="L983" s="1"/>
      <c r="M983" s="1"/>
      <c r="N983" s="1"/>
      <c r="O983" s="1"/>
      <c r="P983" s="1"/>
      <c r="Q983" s="8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</row>
    <row r="984" spans="1:34" ht="15" thickBot="1">
      <c r="A984" s="1"/>
      <c r="B984" s="1"/>
      <c r="C984" s="1"/>
      <c r="D984" s="1"/>
      <c r="E984" s="1"/>
      <c r="F984" s="1"/>
      <c r="G984" s="1"/>
      <c r="H984" s="8"/>
      <c r="I984" s="1"/>
      <c r="J984" s="1"/>
      <c r="K984" s="1"/>
      <c r="L984" s="1"/>
      <c r="M984" s="1"/>
      <c r="N984" s="1"/>
      <c r="O984" s="1"/>
      <c r="P984" s="1"/>
      <c r="Q984" s="8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</row>
    <row r="985" spans="1:34" ht="15" thickBot="1">
      <c r="A985" s="1"/>
      <c r="B985" s="1"/>
      <c r="C985" s="1"/>
      <c r="D985" s="1"/>
      <c r="E985" s="1"/>
      <c r="F985" s="1"/>
      <c r="G985" s="1"/>
      <c r="H985" s="8"/>
      <c r="I985" s="1"/>
      <c r="J985" s="1"/>
      <c r="K985" s="1"/>
      <c r="L985" s="1"/>
      <c r="M985" s="1"/>
      <c r="N985" s="1"/>
      <c r="O985" s="1"/>
      <c r="P985" s="1"/>
      <c r="Q985" s="8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</row>
    <row r="986" spans="1:34" ht="15" thickBot="1">
      <c r="A986" s="1"/>
      <c r="B986" s="1"/>
      <c r="C986" s="1"/>
      <c r="D986" s="1"/>
      <c r="E986" s="1"/>
      <c r="F986" s="1"/>
      <c r="G986" s="1"/>
      <c r="H986" s="8"/>
      <c r="I986" s="1"/>
      <c r="J986" s="1"/>
      <c r="K986" s="1"/>
      <c r="L986" s="1"/>
      <c r="M986" s="1"/>
      <c r="N986" s="1"/>
      <c r="O986" s="1"/>
      <c r="P986" s="1"/>
      <c r="Q986" s="8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</row>
    <row r="987" spans="1:34" ht="15" thickBot="1">
      <c r="A987" s="1"/>
      <c r="B987" s="1"/>
      <c r="C987" s="1"/>
      <c r="D987" s="1"/>
      <c r="E987" s="1"/>
      <c r="F987" s="1"/>
      <c r="G987" s="1"/>
      <c r="H987" s="8"/>
      <c r="I987" s="1"/>
      <c r="J987" s="1"/>
      <c r="K987" s="1"/>
      <c r="L987" s="1"/>
      <c r="M987" s="1"/>
      <c r="N987" s="1"/>
      <c r="O987" s="1"/>
      <c r="P987" s="1"/>
      <c r="Q987" s="8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</row>
    <row r="988" spans="1:34" ht="15" thickBot="1">
      <c r="A988" s="1"/>
      <c r="B988" s="1"/>
      <c r="C988" s="1"/>
      <c r="D988" s="1"/>
      <c r="E988" s="1"/>
      <c r="F988" s="1"/>
      <c r="G988" s="1"/>
      <c r="H988" s="8"/>
      <c r="I988" s="1"/>
      <c r="J988" s="1"/>
      <c r="K988" s="1"/>
      <c r="L988" s="1"/>
      <c r="M988" s="1"/>
      <c r="N988" s="1"/>
      <c r="O988" s="1"/>
      <c r="P988" s="1"/>
      <c r="Q988" s="8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</row>
    <row r="989" spans="1:34" ht="15" thickBot="1">
      <c r="A989" s="1"/>
      <c r="B989" s="1"/>
      <c r="C989" s="1"/>
      <c r="D989" s="1"/>
      <c r="E989" s="1"/>
      <c r="F989" s="1"/>
      <c r="G989" s="1"/>
      <c r="H989" s="8"/>
      <c r="I989" s="1"/>
      <c r="J989" s="1"/>
      <c r="K989" s="1"/>
      <c r="L989" s="1"/>
      <c r="M989" s="1"/>
      <c r="N989" s="1"/>
      <c r="O989" s="1"/>
      <c r="P989" s="1"/>
      <c r="Q989" s="8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</row>
    <row r="990" spans="1:34" ht="15" thickBot="1">
      <c r="A990" s="1"/>
      <c r="B990" s="1"/>
      <c r="C990" s="1"/>
      <c r="D990" s="1"/>
      <c r="E990" s="1"/>
      <c r="F990" s="1"/>
      <c r="G990" s="1"/>
      <c r="H990" s="8"/>
      <c r="I990" s="1"/>
      <c r="J990" s="1"/>
      <c r="K990" s="1"/>
      <c r="L990" s="1"/>
      <c r="M990" s="1"/>
      <c r="N990" s="1"/>
      <c r="O990" s="1"/>
      <c r="P990" s="1"/>
      <c r="Q990" s="8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</row>
    <row r="991" spans="1:34" ht="15" thickBot="1">
      <c r="A991" s="1"/>
      <c r="B991" s="1"/>
      <c r="C991" s="1"/>
      <c r="D991" s="1"/>
      <c r="E991" s="1"/>
      <c r="F991" s="1"/>
      <c r="G991" s="1"/>
      <c r="H991" s="8"/>
      <c r="I991" s="1"/>
      <c r="J991" s="1"/>
      <c r="K991" s="1"/>
      <c r="L991" s="1"/>
      <c r="M991" s="1"/>
      <c r="N991" s="1"/>
      <c r="O991" s="1"/>
      <c r="P991" s="1"/>
      <c r="Q991" s="8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</row>
    <row r="992" spans="1:34" ht="15" thickBot="1">
      <c r="A992" s="1"/>
      <c r="B992" s="1"/>
      <c r="C992" s="1"/>
      <c r="D992" s="1"/>
      <c r="E992" s="1"/>
      <c r="F992" s="1"/>
      <c r="G992" s="1"/>
      <c r="H992" s="8"/>
      <c r="I992" s="1"/>
      <c r="J992" s="1"/>
      <c r="K992" s="1"/>
      <c r="L992" s="1"/>
      <c r="M992" s="1"/>
      <c r="N992" s="1"/>
      <c r="O992" s="1"/>
      <c r="P992" s="1"/>
      <c r="Q992" s="8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</row>
    <row r="993" spans="1:34" ht="15" thickBot="1">
      <c r="A993" s="1"/>
      <c r="B993" s="1"/>
      <c r="C993" s="1"/>
      <c r="D993" s="1"/>
      <c r="E993" s="1"/>
      <c r="F993" s="1"/>
      <c r="G993" s="1"/>
      <c r="H993" s="8"/>
      <c r="I993" s="1"/>
      <c r="J993" s="1"/>
      <c r="K993" s="1"/>
      <c r="L993" s="1"/>
      <c r="M993" s="1"/>
      <c r="N993" s="1"/>
      <c r="O993" s="1"/>
      <c r="P993" s="1"/>
      <c r="Q993" s="8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</row>
    <row r="994" spans="1:34" ht="15" thickBot="1">
      <c r="A994" s="1"/>
      <c r="B994" s="1"/>
      <c r="C994" s="1"/>
      <c r="D994" s="1"/>
      <c r="E994" s="1"/>
      <c r="F994" s="1"/>
      <c r="G994" s="1"/>
      <c r="H994" s="8"/>
      <c r="I994" s="1"/>
      <c r="J994" s="1"/>
      <c r="K994" s="1"/>
      <c r="L994" s="1"/>
      <c r="M994" s="1"/>
      <c r="N994" s="1"/>
      <c r="O994" s="1"/>
      <c r="P994" s="1"/>
      <c r="Q994" s="8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</row>
    <row r="995" spans="1:34" ht="15" thickBot="1">
      <c r="A995" s="1"/>
      <c r="B995" s="1"/>
      <c r="C995" s="1"/>
      <c r="D995" s="1"/>
      <c r="E995" s="1"/>
      <c r="F995" s="1"/>
      <c r="G995" s="1"/>
      <c r="H995" s="8"/>
      <c r="I995" s="1"/>
      <c r="J995" s="1"/>
      <c r="K995" s="1"/>
      <c r="L995" s="1"/>
      <c r="M995" s="1"/>
      <c r="N995" s="1"/>
      <c r="O995" s="1"/>
      <c r="P995" s="1"/>
      <c r="Q995" s="8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</row>
    <row r="996" spans="1:34" ht="15" thickBot="1">
      <c r="A996" s="1"/>
      <c r="B996" s="1"/>
      <c r="C996" s="1"/>
      <c r="D996" s="1"/>
      <c r="E996" s="1"/>
      <c r="F996" s="1"/>
      <c r="G996" s="1"/>
      <c r="H996" s="8"/>
      <c r="I996" s="1"/>
      <c r="J996" s="1"/>
      <c r="K996" s="1"/>
      <c r="L996" s="1"/>
      <c r="M996" s="1"/>
      <c r="N996" s="1"/>
      <c r="O996" s="1"/>
      <c r="P996" s="1"/>
      <c r="Q996" s="8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</row>
    <row r="997" spans="1:34" ht="15" thickBot="1">
      <c r="A997" s="1"/>
      <c r="B997" s="1"/>
      <c r="C997" s="1"/>
      <c r="D997" s="1"/>
      <c r="E997" s="1"/>
      <c r="F997" s="1"/>
      <c r="G997" s="1"/>
      <c r="H997" s="8"/>
      <c r="I997" s="1"/>
      <c r="J997" s="1"/>
      <c r="K997" s="1"/>
      <c r="L997" s="1"/>
      <c r="M997" s="1"/>
      <c r="N997" s="1"/>
      <c r="O997" s="1"/>
      <c r="P997" s="1"/>
      <c r="Q997" s="8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</row>
    <row r="998" spans="1:34" ht="15" thickBot="1">
      <c r="A998" s="1"/>
      <c r="B998" s="1"/>
      <c r="C998" s="1"/>
      <c r="D998" s="1"/>
      <c r="E998" s="1"/>
      <c r="F998" s="1"/>
      <c r="G998" s="1"/>
      <c r="H998" s="8"/>
      <c r="I998" s="1"/>
      <c r="J998" s="1"/>
      <c r="K998" s="1"/>
      <c r="L998" s="1"/>
      <c r="M998" s="1"/>
      <c r="N998" s="1"/>
      <c r="O998" s="1"/>
      <c r="P998" s="1"/>
      <c r="Q998" s="8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</row>
    <row r="999" spans="1:34" ht="15" thickBot="1">
      <c r="A999" s="1"/>
      <c r="B999" s="1"/>
      <c r="C999" s="1"/>
      <c r="D999" s="1"/>
      <c r="E999" s="1"/>
      <c r="F999" s="1"/>
      <c r="G999" s="1"/>
      <c r="H999" s="8"/>
      <c r="I999" s="1"/>
      <c r="J999" s="1"/>
      <c r="K999" s="1"/>
      <c r="L999" s="1"/>
      <c r="M999" s="1"/>
      <c r="N999" s="1"/>
      <c r="O999" s="1"/>
      <c r="P999" s="1"/>
      <c r="Q999" s="8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</row>
    <row r="1000" spans="1:34" ht="15" thickBot="1">
      <c r="A1000" s="1"/>
      <c r="B1000" s="1"/>
      <c r="C1000" s="1"/>
      <c r="D1000" s="1"/>
      <c r="E1000" s="1"/>
      <c r="F1000" s="1"/>
      <c r="G1000" s="1"/>
      <c r="H1000" s="8"/>
      <c r="I1000" s="1"/>
      <c r="J1000" s="1"/>
      <c r="K1000" s="1"/>
      <c r="L1000" s="1"/>
      <c r="M1000" s="1"/>
      <c r="N1000" s="1"/>
      <c r="O1000" s="1"/>
      <c r="P1000" s="1"/>
      <c r="Q1000" s="8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</row>
    <row r="1001" spans="1:34" ht="15" thickBot="1">
      <c r="A1001" s="1"/>
      <c r="B1001" s="1"/>
      <c r="C1001" s="1"/>
      <c r="D1001" s="1"/>
      <c r="E1001" s="1"/>
      <c r="F1001" s="1"/>
      <c r="G1001" s="1"/>
      <c r="H1001" s="8"/>
      <c r="I1001" s="1"/>
      <c r="J1001" s="1"/>
      <c r="K1001" s="1"/>
      <c r="L1001" s="1"/>
      <c r="M1001" s="1"/>
      <c r="N1001" s="1"/>
      <c r="O1001" s="1"/>
      <c r="P1001" s="1"/>
      <c r="Q1001" s="8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D6C60-8FA9-427F-A248-C9CB95136CC2}">
  <dimension ref="A1:Z2015"/>
  <sheetViews>
    <sheetView workbookViewId="0">
      <selection activeCell="H13" sqref="H13"/>
    </sheetView>
  </sheetViews>
  <sheetFormatPr defaultRowHeight="14.4"/>
  <cols>
    <col min="2" max="2" width="32.109375" customWidth="1"/>
    <col min="4" max="4" width="11.5546875" bestFit="1" customWidth="1"/>
    <col min="8" max="8" width="44.21875" customWidth="1"/>
  </cols>
  <sheetData>
    <row r="1" spans="1:26" ht="27.6" thickBot="1">
      <c r="A1" t="s">
        <v>6</v>
      </c>
      <c r="B1" s="1" t="s">
        <v>0</v>
      </c>
      <c r="C1" s="1" t="s">
        <v>4</v>
      </c>
      <c r="D1" s="1" t="s">
        <v>5</v>
      </c>
      <c r="E1" s="1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thickBot="1">
      <c r="A2">
        <v>0</v>
      </c>
      <c r="B2" s="3">
        <v>45223</v>
      </c>
      <c r="C2" s="4">
        <v>15764.99883</v>
      </c>
      <c r="D2" s="4">
        <v>8985.1362300000001</v>
      </c>
      <c r="E2" s="4">
        <v>4247.68</v>
      </c>
      <c r="F2" s="1"/>
      <c r="G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thickBot="1">
      <c r="A3">
        <v>1</v>
      </c>
      <c r="B3" s="3">
        <v>45224</v>
      </c>
      <c r="C3" s="4">
        <v>15735.97092</v>
      </c>
      <c r="D3" s="4">
        <v>8972.2411209999991</v>
      </c>
      <c r="E3" s="4">
        <v>4186.7700000000004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thickBot="1">
      <c r="A4">
        <v>2</v>
      </c>
      <c r="B4" s="3">
        <v>45225</v>
      </c>
      <c r="C4" s="4">
        <v>15561.881219999999</v>
      </c>
      <c r="D4" s="4">
        <v>8924.402967</v>
      </c>
      <c r="E4" s="4">
        <v>4137.2299999999996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thickBot="1">
      <c r="A5">
        <v>3</v>
      </c>
      <c r="B5" s="3">
        <v>45226</v>
      </c>
      <c r="C5" s="4">
        <v>15536.3423</v>
      </c>
      <c r="D5" s="4">
        <v>8839.9478720000006</v>
      </c>
      <c r="E5" s="4">
        <v>4117.37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thickBot="1">
      <c r="A6">
        <v>4</v>
      </c>
      <c r="B6" s="3">
        <v>45229</v>
      </c>
      <c r="C6" s="4">
        <v>15620.135560000001</v>
      </c>
      <c r="D6" s="4">
        <v>8913.6966609999999</v>
      </c>
      <c r="E6" s="4">
        <v>4166.82</v>
      </c>
      <c r="F6" s="1"/>
      <c r="G6" s="1"/>
      <c r="H6" s="11" t="s">
        <v>24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thickBot="1">
      <c r="A7">
        <v>5</v>
      </c>
      <c r="B7" s="3">
        <v>45230</v>
      </c>
      <c r="C7" s="4">
        <v>15666.37765</v>
      </c>
      <c r="D7" s="4">
        <v>8895.230845</v>
      </c>
      <c r="E7" s="4">
        <v>4193.8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thickBot="1">
      <c r="A8">
        <v>6</v>
      </c>
      <c r="B8" s="3">
        <v>45231</v>
      </c>
      <c r="C8" s="4">
        <v>15798.51979</v>
      </c>
      <c r="D8" s="4">
        <v>8943.3734370000002</v>
      </c>
      <c r="E8" s="4">
        <v>4237.8599999999997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thickBot="1">
      <c r="A9">
        <v>7</v>
      </c>
      <c r="B9" s="3">
        <v>45232</v>
      </c>
      <c r="C9" s="4">
        <v>16075.53714</v>
      </c>
      <c r="D9" s="4">
        <v>9077.0966740000003</v>
      </c>
      <c r="E9" s="4">
        <v>4317.78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thickBot="1">
      <c r="A10">
        <v>8</v>
      </c>
      <c r="B10" s="3">
        <v>45233</v>
      </c>
      <c r="C10" s="4">
        <v>16305.659879999999</v>
      </c>
      <c r="D10" s="4">
        <v>9178.6991020000005</v>
      </c>
      <c r="E10" s="4">
        <v>4358.34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thickBot="1">
      <c r="A11">
        <v>9</v>
      </c>
      <c r="B11" s="3">
        <v>45236</v>
      </c>
      <c r="C11" s="4">
        <v>16223.186729999999</v>
      </c>
      <c r="D11" s="4">
        <v>9156.0378779999992</v>
      </c>
      <c r="E11" s="4">
        <v>4365.9799999999996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thickBot="1">
      <c r="A12">
        <v>10</v>
      </c>
      <c r="B12" s="3">
        <v>45237</v>
      </c>
      <c r="C12" s="4">
        <v>16206.809160000001</v>
      </c>
      <c r="D12" s="4">
        <v>9106.7168590000001</v>
      </c>
      <c r="E12" s="4">
        <v>4378.38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thickBot="1">
      <c r="A13">
        <v>11</v>
      </c>
      <c r="B13" s="3">
        <v>45238</v>
      </c>
      <c r="C13" s="4">
        <v>16310.901599999999</v>
      </c>
      <c r="D13" s="4">
        <v>9092.2728480000005</v>
      </c>
      <c r="E13" s="4">
        <v>4382.78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thickBot="1">
      <c r="A14">
        <v>12</v>
      </c>
      <c r="B14" s="3">
        <v>45239</v>
      </c>
      <c r="C14" s="4">
        <v>16376.55442</v>
      </c>
      <c r="D14" s="4">
        <v>9106.3553379999994</v>
      </c>
      <c r="E14" s="4">
        <v>4347.3500000000004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thickBot="1">
      <c r="A15">
        <v>13</v>
      </c>
      <c r="B15" s="3">
        <v>45240</v>
      </c>
      <c r="C15" s="4">
        <v>16322.12545</v>
      </c>
      <c r="D15" s="4">
        <v>8996.0642100000005</v>
      </c>
      <c r="E15" s="4">
        <v>4415.24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thickBot="1">
      <c r="A16">
        <v>14</v>
      </c>
      <c r="B16" s="3">
        <v>45243</v>
      </c>
      <c r="C16" s="4">
        <v>16419.610349999999</v>
      </c>
      <c r="D16" s="4">
        <v>9118.7707229999996</v>
      </c>
      <c r="E16" s="4">
        <v>4411.55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thickBot="1">
      <c r="A17">
        <v>15</v>
      </c>
      <c r="B17" s="3">
        <v>45244</v>
      </c>
      <c r="C17" s="4">
        <v>16984.44009</v>
      </c>
      <c r="D17" s="4">
        <v>9295.3047659999993</v>
      </c>
      <c r="E17" s="4">
        <v>4495.7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thickBot="1">
      <c r="A18">
        <v>16</v>
      </c>
      <c r="B18" s="3">
        <v>45245</v>
      </c>
      <c r="C18" s="4">
        <v>17093.53616</v>
      </c>
      <c r="D18" s="4">
        <v>9299.3411730000007</v>
      </c>
      <c r="E18" s="4">
        <v>4502.88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thickBot="1">
      <c r="A19">
        <v>17</v>
      </c>
      <c r="B19" s="3">
        <v>45246</v>
      </c>
      <c r="C19" s="4">
        <v>17132.576369999999</v>
      </c>
      <c r="D19" s="4">
        <v>9199.1629510000002</v>
      </c>
      <c r="E19" s="4">
        <v>4508.24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thickBot="1">
      <c r="A20">
        <v>18</v>
      </c>
      <c r="B20" s="3">
        <v>45247</v>
      </c>
      <c r="C20" s="4">
        <v>17377.355060000002</v>
      </c>
      <c r="D20" s="4">
        <v>9347.2937999999995</v>
      </c>
      <c r="E20" s="4">
        <v>4514.0200000000004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thickBot="1">
      <c r="A21">
        <v>19</v>
      </c>
      <c r="B21" s="3">
        <v>45250</v>
      </c>
      <c r="C21" s="4">
        <v>17404.323710000001</v>
      </c>
      <c r="D21" s="4">
        <v>9376.0722700000006</v>
      </c>
      <c r="E21" s="4">
        <v>4547.38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thickBot="1">
      <c r="A22">
        <v>20</v>
      </c>
      <c r="B22" s="3">
        <v>45251</v>
      </c>
      <c r="C22" s="4">
        <v>17355.428500000002</v>
      </c>
      <c r="D22" s="4">
        <v>9382.4154600000002</v>
      </c>
      <c r="E22" s="4">
        <v>4538.1899999999996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thickBot="1">
      <c r="A23">
        <v>21</v>
      </c>
      <c r="B23" s="3">
        <v>45252</v>
      </c>
      <c r="C23" s="4">
        <v>17374.555260000001</v>
      </c>
      <c r="D23" s="4">
        <v>9327.7746979999993</v>
      </c>
      <c r="E23" s="4">
        <v>4556.62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thickBot="1">
      <c r="A24">
        <v>22</v>
      </c>
      <c r="B24" s="3">
        <v>45253</v>
      </c>
      <c r="C24" s="4">
        <v>17440.013800000001</v>
      </c>
      <c r="D24" s="4">
        <v>9378.2727840000007</v>
      </c>
      <c r="E24" s="5" t="e">
        <v>#N/A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thickBot="1">
      <c r="A25">
        <v>23</v>
      </c>
      <c r="B25" s="3">
        <v>45254</v>
      </c>
      <c r="C25" s="4">
        <v>17549.085650000001</v>
      </c>
      <c r="D25" s="4">
        <v>9435.1319999999996</v>
      </c>
      <c r="E25" s="4">
        <v>4559.34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thickBot="1">
      <c r="A26">
        <v>24</v>
      </c>
      <c r="B26" s="3">
        <v>45257</v>
      </c>
      <c r="C26" s="4">
        <v>17495.78858</v>
      </c>
      <c r="D26" s="4">
        <v>9425.1769170000007</v>
      </c>
      <c r="E26" s="4">
        <v>4550.43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thickBot="1">
      <c r="A27">
        <v>25</v>
      </c>
      <c r="B27" s="3">
        <v>45258</v>
      </c>
      <c r="C27" s="4">
        <v>17598.334070000001</v>
      </c>
      <c r="D27" s="4">
        <v>9476.3555639999995</v>
      </c>
      <c r="E27" s="4">
        <v>4554.8900000000003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thickBot="1">
      <c r="A28">
        <v>26</v>
      </c>
      <c r="B28" s="3">
        <v>45259</v>
      </c>
      <c r="C28" s="4">
        <v>17736.212299999999</v>
      </c>
      <c r="D28" s="4">
        <v>9423.8597659999996</v>
      </c>
      <c r="E28" s="4">
        <v>4550.58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thickBot="1">
      <c r="A29">
        <v>27</v>
      </c>
      <c r="B29" s="3">
        <v>45260</v>
      </c>
      <c r="C29" s="4">
        <v>17661.35989</v>
      </c>
      <c r="D29" s="4">
        <v>9414.0117129999999</v>
      </c>
      <c r="E29" s="4">
        <v>4567.8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thickBot="1">
      <c r="A30">
        <v>28</v>
      </c>
      <c r="B30" s="3">
        <v>45261</v>
      </c>
      <c r="C30" s="4">
        <v>17858.53903</v>
      </c>
      <c r="D30" s="4">
        <v>9560.7686300000005</v>
      </c>
      <c r="E30" s="4">
        <v>4594.63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thickBot="1">
      <c r="A31">
        <v>29</v>
      </c>
      <c r="B31" s="3">
        <v>45264</v>
      </c>
      <c r="C31" s="4">
        <v>17777.674360000001</v>
      </c>
      <c r="D31" s="4">
        <v>9490.8969789999992</v>
      </c>
      <c r="E31" s="4">
        <v>4569.78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thickBot="1">
      <c r="A32">
        <v>30</v>
      </c>
      <c r="B32" s="3">
        <v>45265</v>
      </c>
      <c r="C32" s="4">
        <v>17844.18562</v>
      </c>
      <c r="D32" s="4">
        <v>9432.0304099999994</v>
      </c>
      <c r="E32" s="4">
        <v>4567.18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thickBot="1">
      <c r="A33">
        <v>31</v>
      </c>
      <c r="B33" s="3">
        <v>45266</v>
      </c>
      <c r="C33" s="4">
        <v>17932.823</v>
      </c>
      <c r="D33" s="4">
        <v>9436.3111279999994</v>
      </c>
      <c r="E33" s="4">
        <v>4549.34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thickBot="1">
      <c r="A34">
        <v>32</v>
      </c>
      <c r="B34" s="3">
        <v>45267</v>
      </c>
      <c r="C34" s="4">
        <v>17942.8465</v>
      </c>
      <c r="D34" s="4">
        <v>9457.1436780000004</v>
      </c>
      <c r="E34" s="4">
        <v>4585.59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thickBot="1">
      <c r="A35">
        <v>33</v>
      </c>
      <c r="B35" s="3">
        <v>45268</v>
      </c>
      <c r="C35" s="4">
        <v>18053.031780000001</v>
      </c>
      <c r="D35" s="4">
        <v>9480.8598500000007</v>
      </c>
      <c r="E35" s="4">
        <v>4604.37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thickBot="1">
      <c r="A36">
        <v>34</v>
      </c>
      <c r="B36" s="3">
        <v>45271</v>
      </c>
      <c r="C36" s="4">
        <v>18079.2039</v>
      </c>
      <c r="D36" s="4">
        <v>9471.1004169999997</v>
      </c>
      <c r="E36" s="4">
        <v>4622.4399999999996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thickBot="1">
      <c r="A37">
        <v>35</v>
      </c>
      <c r="B37" s="3">
        <v>45272</v>
      </c>
      <c r="C37" s="4">
        <v>18131.385020000002</v>
      </c>
      <c r="D37" s="4">
        <v>9480.4321849999997</v>
      </c>
      <c r="E37" s="4">
        <v>4643.7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thickBot="1">
      <c r="A38">
        <v>36</v>
      </c>
      <c r="B38" s="3">
        <v>45273</v>
      </c>
      <c r="C38" s="4">
        <v>18245.989229999999</v>
      </c>
      <c r="D38" s="4">
        <v>9526.8861240000006</v>
      </c>
      <c r="E38" s="4">
        <v>4707.09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thickBot="1">
      <c r="A39">
        <v>37</v>
      </c>
      <c r="B39" s="3">
        <v>45274</v>
      </c>
      <c r="C39" s="4">
        <v>18415.893960000001</v>
      </c>
      <c r="D39" s="4">
        <v>9766.6766029999999</v>
      </c>
      <c r="E39" s="4">
        <v>4719.55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thickBot="1">
      <c r="A40">
        <v>38</v>
      </c>
      <c r="B40" s="3">
        <v>45275</v>
      </c>
      <c r="C40" s="4">
        <v>18270.795610000001</v>
      </c>
      <c r="D40" s="4">
        <v>9612.8855679999997</v>
      </c>
      <c r="E40" s="4">
        <v>4719.1899999999996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thickBot="1">
      <c r="A41">
        <v>39</v>
      </c>
      <c r="B41" s="3">
        <v>45278</v>
      </c>
      <c r="C41" s="4">
        <v>18187.895280000001</v>
      </c>
      <c r="D41" s="4">
        <v>9632.3171999999995</v>
      </c>
      <c r="E41" s="4">
        <v>4740.5600000000004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thickBot="1">
      <c r="A42">
        <v>40</v>
      </c>
      <c r="B42" s="3">
        <v>45279</v>
      </c>
      <c r="C42" s="4">
        <v>18386.03196</v>
      </c>
      <c r="D42" s="4">
        <v>9723.8996129999996</v>
      </c>
      <c r="E42" s="4">
        <v>4768.37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thickBot="1">
      <c r="A43">
        <v>41</v>
      </c>
      <c r="B43" s="3">
        <v>45280</v>
      </c>
      <c r="C43" s="4">
        <v>18310.976620000001</v>
      </c>
      <c r="D43" s="4">
        <v>9752.0794220000007</v>
      </c>
      <c r="E43" s="4">
        <v>4698.3500000000004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thickBot="1">
      <c r="A44">
        <v>42</v>
      </c>
      <c r="B44" s="3">
        <v>45281</v>
      </c>
      <c r="C44" s="4">
        <v>18365.506959999999</v>
      </c>
      <c r="D44" s="4">
        <v>9758.3026910000008</v>
      </c>
      <c r="E44" s="4">
        <v>4746.75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thickBot="1">
      <c r="A45">
        <v>43</v>
      </c>
      <c r="B45" s="3">
        <v>45282</v>
      </c>
      <c r="C45" s="4">
        <v>18420.234069999999</v>
      </c>
      <c r="D45" s="4">
        <v>9774.2981980000004</v>
      </c>
      <c r="E45" s="4">
        <v>4754.63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thickBot="1">
      <c r="A46">
        <v>44</v>
      </c>
      <c r="B46" s="3">
        <v>45287</v>
      </c>
      <c r="C46" s="4">
        <v>18597.091359999999</v>
      </c>
      <c r="D46" s="4">
        <v>9886.3910099999994</v>
      </c>
      <c r="E46" s="4">
        <v>4781.58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thickBot="1">
      <c r="A47">
        <v>45</v>
      </c>
      <c r="B47" s="3">
        <v>45288</v>
      </c>
      <c r="C47" s="4">
        <v>18481.935229999999</v>
      </c>
      <c r="D47" s="4">
        <v>9832.592568</v>
      </c>
      <c r="E47" s="4">
        <v>4783.3500000000004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thickBot="1">
      <c r="A48">
        <v>46</v>
      </c>
      <c r="B48" s="3">
        <v>45289</v>
      </c>
      <c r="C48" s="4">
        <v>18517.262859999999</v>
      </c>
      <c r="D48" s="4">
        <v>9851.3744360000001</v>
      </c>
      <c r="E48" s="4">
        <v>4769.83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thickBot="1">
      <c r="A49">
        <v>47</v>
      </c>
      <c r="B49" s="3">
        <v>45293</v>
      </c>
      <c r="C49" s="4">
        <v>18347.52447</v>
      </c>
      <c r="D49" s="4">
        <v>9746.0253290000001</v>
      </c>
      <c r="E49" s="4">
        <v>4742.83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thickBot="1">
      <c r="A50">
        <v>48</v>
      </c>
      <c r="B50" s="3">
        <v>45294</v>
      </c>
      <c r="C50" s="4">
        <v>18069.183379999999</v>
      </c>
      <c r="D50" s="4">
        <v>9734.9717529999998</v>
      </c>
      <c r="E50" s="4">
        <v>4704.8100000000004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>
      <c r="A51">
        <v>49</v>
      </c>
      <c r="B51" s="3">
        <v>45295</v>
      </c>
      <c r="C51" s="4">
        <v>18190.947359999998</v>
      </c>
      <c r="D51" s="4">
        <v>9794.8607580000007</v>
      </c>
      <c r="E51" s="4">
        <v>4688.68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thickBot="1">
      <c r="A52">
        <v>50</v>
      </c>
      <c r="B52" s="3">
        <v>45296</v>
      </c>
      <c r="C52" s="4">
        <v>18180.616480000001</v>
      </c>
      <c r="D52" s="4">
        <v>9784.2597640000004</v>
      </c>
      <c r="E52" s="4">
        <v>4697.24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thickBot="1">
      <c r="A53">
        <v>51</v>
      </c>
      <c r="B53" s="3">
        <v>45299</v>
      </c>
      <c r="C53" s="4">
        <v>18304.367490000001</v>
      </c>
      <c r="D53" s="4">
        <v>9804.7063170000001</v>
      </c>
      <c r="E53" s="4">
        <v>4763.54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thickBot="1">
      <c r="A54">
        <v>52</v>
      </c>
      <c r="B54" s="3">
        <v>45300</v>
      </c>
      <c r="C54" s="4">
        <v>18243.548269999999</v>
      </c>
      <c r="D54" s="4">
        <v>9766.5436790000003</v>
      </c>
      <c r="E54" s="4">
        <v>4756.5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thickBot="1">
      <c r="A55">
        <v>53</v>
      </c>
      <c r="B55" s="3">
        <v>45301</v>
      </c>
      <c r="C55" s="4">
        <v>18315.56439</v>
      </c>
      <c r="D55" s="4">
        <v>9752.1681200000003</v>
      </c>
      <c r="E55" s="4">
        <v>4783.45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thickBot="1">
      <c r="A56">
        <v>54</v>
      </c>
      <c r="B56" s="3">
        <v>45302</v>
      </c>
      <c r="C56" s="4">
        <v>18169.79723</v>
      </c>
      <c r="D56" s="4">
        <v>9769.7810840000002</v>
      </c>
      <c r="E56" s="4">
        <v>4780.24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thickBot="1">
      <c r="A57">
        <v>55</v>
      </c>
      <c r="B57" s="3">
        <v>45303</v>
      </c>
      <c r="C57" s="4">
        <v>18314.879580000001</v>
      </c>
      <c r="D57" s="4">
        <v>9717.973285</v>
      </c>
      <c r="E57" s="4">
        <v>4783.83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thickBot="1">
      <c r="A58">
        <v>56</v>
      </c>
      <c r="B58" s="3">
        <v>45306</v>
      </c>
      <c r="C58" s="4">
        <v>18192.68735</v>
      </c>
      <c r="D58" s="4">
        <v>9656.852116</v>
      </c>
      <c r="E58" s="5" t="e">
        <v>#N/A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>
      <c r="A59">
        <v>57</v>
      </c>
      <c r="B59" s="3">
        <v>45307</v>
      </c>
      <c r="C59" s="4">
        <v>18026.50779</v>
      </c>
      <c r="D59" s="4">
        <v>9550.7184240000006</v>
      </c>
      <c r="E59" s="4">
        <v>4765.9799999999996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thickBot="1">
      <c r="A60">
        <v>58</v>
      </c>
      <c r="B60" s="3">
        <v>45308</v>
      </c>
      <c r="C60" s="4">
        <v>17886.05888</v>
      </c>
      <c r="D60" s="4">
        <v>9437.9491859999998</v>
      </c>
      <c r="E60" s="4">
        <v>4739.21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thickBot="1">
      <c r="A61">
        <v>59</v>
      </c>
      <c r="B61" s="3">
        <v>45309</v>
      </c>
      <c r="C61" s="4">
        <v>18023.123039999999</v>
      </c>
      <c r="D61" s="4">
        <v>9479.0115719999994</v>
      </c>
      <c r="E61" s="4">
        <v>4780.9399999999996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>
      <c r="A62">
        <v>60</v>
      </c>
      <c r="B62" s="3">
        <v>45310</v>
      </c>
      <c r="C62" s="4">
        <v>18066.613369999999</v>
      </c>
      <c r="D62" s="4">
        <v>9478.8896789999999</v>
      </c>
      <c r="E62" s="4">
        <v>4839.8100000000004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>
      <c r="A63">
        <v>61</v>
      </c>
      <c r="B63" s="3">
        <v>45313</v>
      </c>
      <c r="C63" s="4">
        <v>18146.490669999999</v>
      </c>
      <c r="D63" s="4">
        <v>9513.6596950000003</v>
      </c>
      <c r="E63" s="4">
        <v>4850.43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thickBot="1">
      <c r="A64">
        <v>62</v>
      </c>
      <c r="B64" s="3">
        <v>45314</v>
      </c>
      <c r="C64" s="4">
        <v>18052.364150000001</v>
      </c>
      <c r="D64" s="4">
        <v>9499.1667980000002</v>
      </c>
      <c r="E64" s="4">
        <v>4864.6000000000004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thickBot="1">
      <c r="A65">
        <v>63</v>
      </c>
      <c r="B65" s="3">
        <v>45315</v>
      </c>
      <c r="C65" s="4">
        <v>18377.415249999998</v>
      </c>
      <c r="D65" s="4">
        <v>9573.0884920000008</v>
      </c>
      <c r="E65" s="4">
        <v>4868.55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thickBot="1">
      <c r="A66">
        <v>64</v>
      </c>
      <c r="B66" s="3">
        <v>45316</v>
      </c>
      <c r="C66" s="4">
        <v>18337.414499999999</v>
      </c>
      <c r="D66" s="4">
        <v>9568.7808839999998</v>
      </c>
      <c r="E66" s="4">
        <v>4894.16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>
      <c r="A67">
        <v>65</v>
      </c>
      <c r="B67" s="3">
        <v>45317</v>
      </c>
      <c r="C67" s="4">
        <v>18423.46182</v>
      </c>
      <c r="D67" s="4">
        <v>9704.1993899999998</v>
      </c>
      <c r="E67" s="4">
        <v>4890.97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thickBot="1">
      <c r="A68">
        <v>66</v>
      </c>
      <c r="B68" s="3">
        <v>45320</v>
      </c>
      <c r="C68" s="4">
        <v>18353.801530000001</v>
      </c>
      <c r="D68" s="4">
        <v>9702.4337780000005</v>
      </c>
      <c r="E68" s="4">
        <v>4927.93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thickBot="1">
      <c r="A69">
        <v>67</v>
      </c>
      <c r="B69" s="3">
        <v>45321</v>
      </c>
      <c r="C69" s="4">
        <v>18403.108260000001</v>
      </c>
      <c r="D69" s="4">
        <v>9730.0806520000006</v>
      </c>
      <c r="E69" s="4">
        <v>4924.97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thickBot="1">
      <c r="A70">
        <v>68</v>
      </c>
      <c r="B70" s="3">
        <v>45322</v>
      </c>
      <c r="C70" s="4">
        <v>18261.13193</v>
      </c>
      <c r="D70" s="4">
        <v>9673.2735890000004</v>
      </c>
      <c r="E70" s="4">
        <v>4845.6499999999996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>
      <c r="A71">
        <v>69</v>
      </c>
      <c r="B71" s="3">
        <v>45323</v>
      </c>
      <c r="C71" s="4">
        <v>18332.85728</v>
      </c>
      <c r="D71" s="4">
        <v>9713.6807040000003</v>
      </c>
      <c r="E71" s="4">
        <v>4906.1899999999996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>
      <c r="A72">
        <v>70</v>
      </c>
      <c r="B72" s="3">
        <v>45324</v>
      </c>
      <c r="C72" s="4">
        <v>18280.125909999999</v>
      </c>
      <c r="D72" s="4">
        <v>9619.9501280000004</v>
      </c>
      <c r="E72" s="4">
        <v>4958.6099999999997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thickBot="1">
      <c r="A73">
        <v>71</v>
      </c>
      <c r="B73" s="3">
        <v>45327</v>
      </c>
      <c r="C73" s="4">
        <v>18153.27003</v>
      </c>
      <c r="D73" s="4">
        <v>9540.588409</v>
      </c>
      <c r="E73" s="4">
        <v>4942.8100000000004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>
      <c r="A74">
        <v>72</v>
      </c>
      <c r="B74" s="3">
        <v>45328</v>
      </c>
      <c r="C74" s="4">
        <v>18322.656269999999</v>
      </c>
      <c r="D74" s="4">
        <v>9679.9160420000007</v>
      </c>
      <c r="E74" s="4">
        <v>4954.2299999999996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>
      <c r="A75">
        <v>73</v>
      </c>
      <c r="B75" s="3">
        <v>45329</v>
      </c>
      <c r="C75" s="4">
        <v>18231.719700000001</v>
      </c>
      <c r="D75" s="4">
        <v>9632.0597500000003</v>
      </c>
      <c r="E75" s="4">
        <v>4995.0600000000004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>
      <c r="A76">
        <v>74</v>
      </c>
      <c r="B76" s="3">
        <v>45330</v>
      </c>
      <c r="C76" s="4">
        <v>18280.39285</v>
      </c>
      <c r="D76" s="4">
        <v>9584.5843019999993</v>
      </c>
      <c r="E76" s="4">
        <v>4997.91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thickBot="1">
      <c r="A77">
        <v>75</v>
      </c>
      <c r="B77" s="3">
        <v>45331</v>
      </c>
      <c r="C77" s="4">
        <v>18211.22135</v>
      </c>
      <c r="D77" s="4">
        <v>9562.6540239999995</v>
      </c>
      <c r="E77" s="4">
        <v>5026.6099999999997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thickBot="1">
      <c r="A78">
        <v>76</v>
      </c>
      <c r="B78" s="3">
        <v>45334</v>
      </c>
      <c r="C78" s="4">
        <v>18351.27043</v>
      </c>
      <c r="D78" s="4">
        <v>9561.783625</v>
      </c>
      <c r="E78" s="4">
        <v>5021.84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>
      <c r="A79">
        <v>77</v>
      </c>
      <c r="B79" s="3">
        <v>45335</v>
      </c>
      <c r="C79" s="4">
        <v>18076.668000000001</v>
      </c>
      <c r="D79" s="4">
        <v>9456.3829409999998</v>
      </c>
      <c r="E79" s="4">
        <v>4953.17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thickBot="1">
      <c r="A80">
        <v>78</v>
      </c>
      <c r="B80" s="3">
        <v>45336</v>
      </c>
      <c r="C80" s="4">
        <v>18185.211319999999</v>
      </c>
      <c r="D80" s="4">
        <v>9511.2839640000002</v>
      </c>
      <c r="E80" s="4">
        <v>5000.62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thickBot="1">
      <c r="A81">
        <v>79</v>
      </c>
      <c r="B81" s="3">
        <v>45337</v>
      </c>
      <c r="C81" s="4">
        <v>18364.910540000001</v>
      </c>
      <c r="D81" s="4">
        <v>9571.1403680000003</v>
      </c>
      <c r="E81" s="4">
        <v>5029.7299999999996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>
      <c r="A82">
        <v>80</v>
      </c>
      <c r="B82" s="3">
        <v>45338</v>
      </c>
      <c r="C82" s="4">
        <v>18441.302810000001</v>
      </c>
      <c r="D82" s="4">
        <v>9717.5257710000005</v>
      </c>
      <c r="E82" s="4">
        <v>5005.57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>
      <c r="A83">
        <v>81</v>
      </c>
      <c r="B83" s="3">
        <v>45341</v>
      </c>
      <c r="C83" s="4">
        <v>18416.226460000002</v>
      </c>
      <c r="D83" s="4">
        <v>9727.0900999999994</v>
      </c>
      <c r="E83" s="5" t="e">
        <v>#N/A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>
      <c r="A84">
        <v>82</v>
      </c>
      <c r="B84" s="3">
        <v>45342</v>
      </c>
      <c r="C84" s="4">
        <v>18451.996940000001</v>
      </c>
      <c r="D84" s="4">
        <v>9745.5798169999998</v>
      </c>
      <c r="E84" s="4">
        <v>4975.51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>
      <c r="A85">
        <v>83</v>
      </c>
      <c r="B85" s="3">
        <v>45343</v>
      </c>
      <c r="C85" s="4">
        <v>18521.63466</v>
      </c>
      <c r="D85" s="4">
        <v>9682.9606370000001</v>
      </c>
      <c r="E85" s="4">
        <v>4981.8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>
      <c r="A86">
        <v>84</v>
      </c>
      <c r="B86" s="3">
        <v>45344</v>
      </c>
      <c r="C86" s="4">
        <v>18801.775079999999</v>
      </c>
      <c r="D86" s="4">
        <v>9730.5623070000001</v>
      </c>
      <c r="E86" s="4">
        <v>5087.03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>
      <c r="A87">
        <v>85</v>
      </c>
      <c r="B87" s="3">
        <v>45345</v>
      </c>
      <c r="C87" s="4">
        <v>18873.844059999999</v>
      </c>
      <c r="D87" s="4">
        <v>9770.0217840000005</v>
      </c>
      <c r="E87" s="4">
        <v>5088.8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>
      <c r="A88">
        <v>86</v>
      </c>
      <c r="B88" s="3">
        <v>45348</v>
      </c>
      <c r="C88" s="4">
        <v>18904.378779999999</v>
      </c>
      <c r="D88" s="4">
        <v>9745.9976900000001</v>
      </c>
      <c r="E88" s="4">
        <v>5069.53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>
      <c r="A89">
        <v>87</v>
      </c>
      <c r="B89" s="3">
        <v>45349</v>
      </c>
      <c r="C89" s="4">
        <v>19034.0442</v>
      </c>
      <c r="D89" s="4">
        <v>9742.2230199999995</v>
      </c>
      <c r="E89" s="4">
        <v>5078.18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>
      <c r="A90">
        <v>88</v>
      </c>
      <c r="B90" s="3">
        <v>45350</v>
      </c>
      <c r="C90" s="4">
        <v>19075.498189999998</v>
      </c>
      <c r="D90" s="4">
        <v>9652.6909309999992</v>
      </c>
      <c r="E90" s="4">
        <v>5069.76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>
      <c r="A91">
        <v>89</v>
      </c>
      <c r="B91" s="3">
        <v>45351</v>
      </c>
      <c r="C91" s="4">
        <v>19099.339690000001</v>
      </c>
      <c r="D91" s="4">
        <v>9632.4424490000001</v>
      </c>
      <c r="E91" s="4">
        <v>5096.2700000000004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>
      <c r="A92">
        <v>90</v>
      </c>
      <c r="B92" s="3">
        <v>45352</v>
      </c>
      <c r="C92" s="4">
        <v>19247.871469999998</v>
      </c>
      <c r="D92" s="4">
        <v>9722.9719999999998</v>
      </c>
      <c r="E92" s="4">
        <v>5137.08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>
      <c r="A93">
        <v>91</v>
      </c>
      <c r="B93" s="3">
        <v>45355</v>
      </c>
      <c r="C93" s="4">
        <v>19229.13092</v>
      </c>
      <c r="D93" s="4">
        <v>9694.8147370000006</v>
      </c>
      <c r="E93" s="4">
        <v>5130.95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>
      <c r="A94">
        <v>92</v>
      </c>
      <c r="B94" s="3">
        <v>45356</v>
      </c>
      <c r="C94" s="4">
        <v>19212.6751</v>
      </c>
      <c r="D94" s="4">
        <v>9712.9170479999993</v>
      </c>
      <c r="E94" s="4">
        <v>5078.6499999999996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>
      <c r="A95">
        <v>93</v>
      </c>
      <c r="B95" s="3">
        <v>45357</v>
      </c>
      <c r="C95" s="4">
        <v>19307.670559999999</v>
      </c>
      <c r="D95" s="4">
        <v>9778.9869400000007</v>
      </c>
      <c r="E95" s="4">
        <v>5104.76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>
      <c r="A96">
        <v>94</v>
      </c>
      <c r="B96" s="3">
        <v>45358</v>
      </c>
      <c r="C96" s="4">
        <v>19537.207040000001</v>
      </c>
      <c r="D96" s="4">
        <v>9855.8874500000002</v>
      </c>
      <c r="E96" s="4">
        <v>5157.3599999999997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>
      <c r="A97">
        <v>95</v>
      </c>
      <c r="B97" s="3">
        <v>45359</v>
      </c>
      <c r="C97" s="4">
        <v>19492.636839999999</v>
      </c>
      <c r="D97" s="4">
        <v>9848.1277179999997</v>
      </c>
      <c r="E97" s="4">
        <v>5123.6899999999996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>
      <c r="A98">
        <v>96</v>
      </c>
      <c r="B98" s="3">
        <v>45362</v>
      </c>
      <c r="C98" s="4">
        <v>19397.560420000002</v>
      </c>
      <c r="D98" s="4">
        <v>9831.1092449999996</v>
      </c>
      <c r="E98" s="4">
        <v>5117.9399999999996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>
      <c r="A99">
        <v>97</v>
      </c>
      <c r="B99" s="3">
        <v>45363</v>
      </c>
      <c r="C99" s="4">
        <v>19629.936740000001</v>
      </c>
      <c r="D99" s="4">
        <v>9913.0904609999998</v>
      </c>
      <c r="E99" s="4">
        <v>5175.2700000000004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>
      <c r="A100">
        <v>98</v>
      </c>
      <c r="B100" s="3">
        <v>45364</v>
      </c>
      <c r="C100" s="4">
        <v>19672.38106</v>
      </c>
      <c r="D100" s="4">
        <v>9949.0770950000006</v>
      </c>
      <c r="E100" s="4">
        <v>5165.3100000000004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>
      <c r="A101">
        <v>99</v>
      </c>
      <c r="B101" s="3">
        <v>45365</v>
      </c>
      <c r="C101" s="4">
        <v>19522.73372</v>
      </c>
      <c r="D101" s="4">
        <v>9868.5672439999998</v>
      </c>
      <c r="E101" s="4">
        <v>5150.4799999999996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>
      <c r="A102">
        <v>100</v>
      </c>
      <c r="B102" s="3">
        <v>45366</v>
      </c>
      <c r="C102" s="4">
        <v>19543.773840000002</v>
      </c>
      <c r="D102" s="4">
        <v>9837.0056600000007</v>
      </c>
      <c r="E102" s="4">
        <v>5117.09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>
      <c r="A103">
        <v>101</v>
      </c>
      <c r="B103" s="3">
        <v>45369</v>
      </c>
      <c r="C103" s="4">
        <v>19498.202959999999</v>
      </c>
      <c r="D103" s="4">
        <v>9827.4854539999997</v>
      </c>
      <c r="E103" s="4">
        <v>5149.42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>
      <c r="A104">
        <v>102</v>
      </c>
      <c r="B104" s="3">
        <v>45370</v>
      </c>
      <c r="C104" s="4">
        <v>19539.270759999999</v>
      </c>
      <c r="D104" s="4">
        <v>9841.9568550000004</v>
      </c>
      <c r="E104" s="4">
        <v>5178.51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>
      <c r="A105">
        <v>103</v>
      </c>
      <c r="B105" s="3">
        <v>45371</v>
      </c>
      <c r="C105" s="4">
        <v>19702.427080000001</v>
      </c>
      <c r="D105" s="4">
        <v>9901.6799339999998</v>
      </c>
      <c r="E105" s="4">
        <v>5224.62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>
      <c r="A106">
        <v>104</v>
      </c>
      <c r="B106" s="3">
        <v>45372</v>
      </c>
      <c r="C106" s="4">
        <v>19742.665499999999</v>
      </c>
      <c r="D106" s="4">
        <v>9979.2294750000001</v>
      </c>
      <c r="E106" s="4">
        <v>5241.53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>
      <c r="A107">
        <v>105</v>
      </c>
      <c r="B107" s="3">
        <v>45373</v>
      </c>
      <c r="C107" s="4">
        <v>19773.471430000001</v>
      </c>
      <c r="D107" s="4">
        <v>9992.9591999999993</v>
      </c>
      <c r="E107" s="4">
        <v>5234.18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>
      <c r="A108">
        <v>106</v>
      </c>
      <c r="B108" s="3">
        <v>45376</v>
      </c>
      <c r="C108" s="4">
        <v>19791.059939999999</v>
      </c>
      <c r="D108" s="4">
        <v>10005.27486</v>
      </c>
      <c r="E108" s="4">
        <v>5218.1899999999996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>
      <c r="A109">
        <v>107</v>
      </c>
      <c r="B109" s="3">
        <v>45377</v>
      </c>
      <c r="C109" s="4">
        <v>19913.560229999999</v>
      </c>
      <c r="D109" s="4">
        <v>10014.89905</v>
      </c>
      <c r="E109" s="4">
        <v>5203.58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>
      <c r="A110">
        <v>108</v>
      </c>
      <c r="B110" s="3">
        <v>45378</v>
      </c>
      <c r="C110" s="4">
        <v>19977.42971</v>
      </c>
      <c r="D110" s="4">
        <v>10007.144609999999</v>
      </c>
      <c r="E110" s="4">
        <v>5248.49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>
      <c r="A111">
        <v>109</v>
      </c>
      <c r="B111" s="3">
        <v>45379</v>
      </c>
      <c r="C111" s="4">
        <v>19955.43088</v>
      </c>
      <c r="D111" s="4">
        <v>10038.98986</v>
      </c>
      <c r="E111" s="4">
        <v>5254.35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>
      <c r="A112">
        <v>110</v>
      </c>
      <c r="B112" s="3">
        <v>45384</v>
      </c>
      <c r="C112" s="4">
        <v>19686.908719999999</v>
      </c>
      <c r="D112" s="4">
        <v>9979.089833</v>
      </c>
      <c r="E112" s="4">
        <v>5205.8100000000004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>
      <c r="A113">
        <v>111</v>
      </c>
      <c r="B113" s="3">
        <v>45385</v>
      </c>
      <c r="C113" s="4">
        <v>19906.567579999999</v>
      </c>
      <c r="D113" s="4">
        <v>10041.57597</v>
      </c>
      <c r="E113" s="4">
        <v>5211.49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>
      <c r="A114">
        <v>112</v>
      </c>
      <c r="B114" s="3">
        <v>45386</v>
      </c>
      <c r="C114" s="4">
        <v>19941.815699999999</v>
      </c>
      <c r="D114" s="4">
        <v>10081.12617</v>
      </c>
      <c r="E114" s="4">
        <v>5147.21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>
      <c r="A115">
        <v>113</v>
      </c>
      <c r="B115" s="3">
        <v>45387</v>
      </c>
      <c r="C115" s="4">
        <v>19716.283390000001</v>
      </c>
      <c r="D115" s="4">
        <v>9997.3328920000004</v>
      </c>
      <c r="E115" s="4">
        <v>5204.34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>
      <c r="A116">
        <v>114</v>
      </c>
      <c r="B116" s="3">
        <v>45390</v>
      </c>
      <c r="C116" s="4">
        <v>19897.515640000001</v>
      </c>
      <c r="D116" s="4">
        <v>10053.97054</v>
      </c>
      <c r="E116" s="4">
        <v>5202.3900000000003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>
      <c r="A117">
        <v>115</v>
      </c>
      <c r="B117" s="3">
        <v>45391</v>
      </c>
      <c r="C117" s="4">
        <v>19628.935369999999</v>
      </c>
      <c r="D117" s="4">
        <v>10058.298500000001</v>
      </c>
      <c r="E117" s="4">
        <v>5209.91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>
      <c r="A118">
        <v>116</v>
      </c>
      <c r="B118" s="3">
        <v>45392</v>
      </c>
      <c r="C118" s="4">
        <v>19438.309929999999</v>
      </c>
      <c r="D118" s="4">
        <v>9980.3320800000001</v>
      </c>
      <c r="E118" s="4">
        <v>5160.6400000000003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>
      <c r="A119">
        <v>117</v>
      </c>
      <c r="B119" s="3">
        <v>45393</v>
      </c>
      <c r="C119" s="4">
        <v>19258.693429999999</v>
      </c>
      <c r="D119" s="4">
        <v>9947.6177580000003</v>
      </c>
      <c r="E119" s="4">
        <v>5199.0600000000004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>
      <c r="A120">
        <v>118</v>
      </c>
      <c r="B120" s="3">
        <v>45394</v>
      </c>
      <c r="C120" s="4">
        <v>19131.651440000001</v>
      </c>
      <c r="D120" s="4">
        <v>9959.2944480000006</v>
      </c>
      <c r="E120" s="4">
        <v>5123.41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>
      <c r="A121">
        <v>119</v>
      </c>
      <c r="B121" s="3">
        <v>45397</v>
      </c>
      <c r="C121" s="4">
        <v>19153.241249999999</v>
      </c>
      <c r="D121" s="4">
        <v>9913.8986380000006</v>
      </c>
      <c r="E121" s="4">
        <v>5061.82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>
      <c r="A122">
        <v>120</v>
      </c>
      <c r="B122" s="3">
        <v>45398</v>
      </c>
      <c r="C122" s="4">
        <v>18868.979899999998</v>
      </c>
      <c r="D122" s="4">
        <v>9720.6292759999997</v>
      </c>
      <c r="E122" s="4">
        <v>5051.41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>
      <c r="A123">
        <v>121</v>
      </c>
      <c r="B123" s="3">
        <v>45399</v>
      </c>
      <c r="C123" s="4">
        <v>18958.478940000001</v>
      </c>
      <c r="D123" s="4">
        <v>9772.9449870000008</v>
      </c>
      <c r="E123" s="4">
        <v>5022.21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>
      <c r="A124">
        <v>122</v>
      </c>
      <c r="B124" s="3">
        <v>45400</v>
      </c>
      <c r="C124" s="4">
        <v>18985.236690000002</v>
      </c>
      <c r="D124" s="4">
        <v>9795.7418390000003</v>
      </c>
      <c r="E124" s="4">
        <v>5011.12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>
      <c r="A125">
        <v>123</v>
      </c>
      <c r="B125" s="3">
        <v>45401</v>
      </c>
      <c r="C125" s="4">
        <v>18923.989379999999</v>
      </c>
      <c r="D125" s="4">
        <v>9765.5872799999997</v>
      </c>
      <c r="E125" s="4">
        <v>4967.2299999999996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>
      <c r="A126">
        <v>124</v>
      </c>
      <c r="B126" s="3">
        <v>45404</v>
      </c>
      <c r="C126" s="4">
        <v>19028.18189</v>
      </c>
      <c r="D126" s="4">
        <v>9908.9980180000002</v>
      </c>
      <c r="E126" s="4">
        <v>5010.6000000000004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>
      <c r="A127">
        <v>125</v>
      </c>
      <c r="B127" s="3">
        <v>45405</v>
      </c>
      <c r="C127" s="4">
        <v>19412.36404</v>
      </c>
      <c r="D127" s="4">
        <v>10017.31696</v>
      </c>
      <c r="E127" s="4">
        <v>5070.55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>
      <c r="A128">
        <v>126</v>
      </c>
      <c r="B128" s="3">
        <v>45406</v>
      </c>
      <c r="C128" s="4">
        <v>19353.281019999999</v>
      </c>
      <c r="D128" s="4">
        <v>10017.26823</v>
      </c>
      <c r="E128" s="4">
        <v>5071.63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>
      <c r="A129">
        <v>127</v>
      </c>
      <c r="B129" s="3">
        <v>45407</v>
      </c>
      <c r="C129" s="4">
        <v>19220.941289999999</v>
      </c>
      <c r="D129" s="4">
        <v>10104.87651</v>
      </c>
      <c r="E129" s="4">
        <v>5048.42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>
      <c r="A130">
        <v>128</v>
      </c>
      <c r="B130" s="3">
        <v>45408</v>
      </c>
      <c r="C130" s="4">
        <v>19430.464599999999</v>
      </c>
      <c r="D130" s="4">
        <v>10164.20572</v>
      </c>
      <c r="E130" s="4">
        <v>5099.96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>
      <c r="A131">
        <v>129</v>
      </c>
      <c r="B131" s="3">
        <v>45411</v>
      </c>
      <c r="C131" s="4">
        <v>19414.32343</v>
      </c>
      <c r="D131" s="4">
        <v>10231.5291</v>
      </c>
      <c r="E131" s="4">
        <v>5116.17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>
      <c r="A132">
        <v>130</v>
      </c>
      <c r="B132" s="3">
        <v>45412</v>
      </c>
      <c r="C132" s="4">
        <v>19126.811170000001</v>
      </c>
      <c r="D132" s="4">
        <v>10171.366840000001</v>
      </c>
      <c r="E132" s="4">
        <v>5035.6899999999996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>
      <c r="A133">
        <v>131</v>
      </c>
      <c r="B133" s="3">
        <v>45414</v>
      </c>
      <c r="C133" s="4">
        <v>19202.228640000001</v>
      </c>
      <c r="D133" s="4">
        <v>10247.876099999999</v>
      </c>
      <c r="E133" s="4">
        <v>5064.2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>
      <c r="A134">
        <v>132</v>
      </c>
      <c r="B134" s="3">
        <v>45415</v>
      </c>
      <c r="C134" s="4">
        <v>19391.323520000002</v>
      </c>
      <c r="D134" s="4">
        <v>10306.287249999999</v>
      </c>
      <c r="E134" s="4">
        <v>5127.79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>
      <c r="A135">
        <v>133</v>
      </c>
      <c r="B135" s="3">
        <v>45418</v>
      </c>
      <c r="C135" s="4">
        <v>19569.248609999999</v>
      </c>
      <c r="D135" s="6" t="e">
        <v>#N/A</v>
      </c>
      <c r="E135" s="4">
        <v>5180.74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>
      <c r="A136">
        <v>134</v>
      </c>
      <c r="B136" s="3">
        <v>45419</v>
      </c>
      <c r="C136" s="4">
        <v>19812.303749999999</v>
      </c>
      <c r="D136" s="4">
        <v>10392.50318</v>
      </c>
      <c r="E136" s="4">
        <v>5187.7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>
      <c r="A137">
        <v>135</v>
      </c>
      <c r="B137" s="3">
        <v>45420</v>
      </c>
      <c r="C137" s="4">
        <v>19878.914100000002</v>
      </c>
      <c r="D137" s="4">
        <v>10436.12988</v>
      </c>
      <c r="E137" s="4">
        <v>5187.67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>
      <c r="A138">
        <v>136</v>
      </c>
      <c r="B138" s="3">
        <v>45421</v>
      </c>
      <c r="C138" s="4">
        <v>20144.1548</v>
      </c>
      <c r="D138" s="4">
        <v>10497.305619999999</v>
      </c>
      <c r="E138" s="4">
        <v>5214.08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>
      <c r="A139">
        <v>137</v>
      </c>
      <c r="B139" s="3">
        <v>45422</v>
      </c>
      <c r="C139" s="4">
        <v>20250.273300000001</v>
      </c>
      <c r="D139" s="4">
        <v>10561.59765</v>
      </c>
      <c r="E139" s="4">
        <v>5222.68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>
      <c r="A140">
        <v>138</v>
      </c>
      <c r="B140" s="3">
        <v>45425</v>
      </c>
      <c r="C140" s="4">
        <v>20228.478050000002</v>
      </c>
      <c r="D140" s="4">
        <v>10569.73234</v>
      </c>
      <c r="E140" s="4">
        <v>5221.42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>
      <c r="A141">
        <v>139</v>
      </c>
      <c r="B141" s="3">
        <v>45426</v>
      </c>
      <c r="C141" s="4">
        <v>20240.123749999999</v>
      </c>
      <c r="D141" s="4">
        <v>10606.29592</v>
      </c>
      <c r="E141" s="4">
        <v>5246.68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>
      <c r="A142">
        <v>140</v>
      </c>
      <c r="B142" s="3">
        <v>45427</v>
      </c>
      <c r="C142" s="4">
        <v>20547.034800000001</v>
      </c>
      <c r="D142" s="4">
        <v>10716.45333</v>
      </c>
      <c r="E142" s="4">
        <v>5308.15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>
      <c r="A143">
        <v>141</v>
      </c>
      <c r="B143" s="3">
        <v>45428</v>
      </c>
      <c r="C143" s="4">
        <v>20364.214380000001</v>
      </c>
      <c r="D143" s="4">
        <v>10692.275869999999</v>
      </c>
      <c r="E143" s="4">
        <v>5297.1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>
      <c r="A144">
        <v>142</v>
      </c>
      <c r="B144" s="3">
        <v>45429</v>
      </c>
      <c r="C144" s="4">
        <v>20376.595150000001</v>
      </c>
      <c r="D144" s="4">
        <v>10697.0983</v>
      </c>
      <c r="E144" s="4">
        <v>5303.27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>
      <c r="A145">
        <v>143</v>
      </c>
      <c r="B145" s="3">
        <v>45432</v>
      </c>
      <c r="C145" s="4">
        <v>20383.090560000001</v>
      </c>
      <c r="D145" s="4">
        <v>10706.736989999999</v>
      </c>
      <c r="E145" s="4">
        <v>5308.13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>
      <c r="A146">
        <v>144</v>
      </c>
      <c r="B146" s="3">
        <v>45433</v>
      </c>
      <c r="C146" s="4">
        <v>20327.14891</v>
      </c>
      <c r="D146" s="4">
        <v>10697.560439999999</v>
      </c>
      <c r="E146" s="4">
        <v>5321.41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>
      <c r="A147">
        <v>145</v>
      </c>
      <c r="B147" s="3">
        <v>45434</v>
      </c>
      <c r="C147" s="4">
        <v>20220.756089999999</v>
      </c>
      <c r="D147" s="4">
        <v>10646.808650000001</v>
      </c>
      <c r="E147" s="4">
        <v>5307.01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>
      <c r="A148">
        <v>146</v>
      </c>
      <c r="B148" s="3">
        <v>45435</v>
      </c>
      <c r="C148" s="4">
        <v>20209.61592</v>
      </c>
      <c r="D148" s="4">
        <v>10585.23482</v>
      </c>
      <c r="E148" s="4">
        <v>5267.84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>
      <c r="A149">
        <v>147</v>
      </c>
      <c r="B149" s="3">
        <v>45436</v>
      </c>
      <c r="C149" s="4">
        <v>20286.045119999999</v>
      </c>
      <c r="D149" s="4">
        <v>10596.60966</v>
      </c>
      <c r="E149" s="4">
        <v>5304.72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>
      <c r="A150">
        <v>148</v>
      </c>
      <c r="B150" s="3">
        <v>45439</v>
      </c>
      <c r="C150" s="4">
        <v>20391.77577</v>
      </c>
      <c r="D150" s="6" t="e">
        <v>#N/A</v>
      </c>
      <c r="E150" s="6" t="e">
        <v>#N/A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>
      <c r="A151">
        <v>149</v>
      </c>
      <c r="B151" s="3">
        <v>45440</v>
      </c>
      <c r="C151" s="4">
        <v>20269.22452</v>
      </c>
      <c r="D151" s="4">
        <v>10529.85743</v>
      </c>
      <c r="E151" s="4">
        <v>5306.04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>
      <c r="A152">
        <v>150</v>
      </c>
      <c r="B152" s="3">
        <v>45441</v>
      </c>
      <c r="C152" s="4">
        <v>19953.369989999999</v>
      </c>
      <c r="D152" s="4">
        <v>10389.962149999999</v>
      </c>
      <c r="E152" s="4">
        <v>5266.95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>
      <c r="A153">
        <v>151</v>
      </c>
      <c r="B153" s="3">
        <v>45442</v>
      </c>
      <c r="C153" s="4">
        <v>20034.243180000001</v>
      </c>
      <c r="D153" s="4">
        <v>10476.562749999999</v>
      </c>
      <c r="E153" s="4">
        <v>5235.4799999999996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>
      <c r="A154">
        <v>152</v>
      </c>
      <c r="B154" s="3">
        <v>45443</v>
      </c>
      <c r="C154" s="4">
        <v>20081.363659999999</v>
      </c>
      <c r="D154" s="4">
        <v>10539.52397</v>
      </c>
      <c r="E154" s="4">
        <v>5277.51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>
      <c r="A155">
        <v>153</v>
      </c>
      <c r="B155" s="3">
        <v>45446</v>
      </c>
      <c r="C155" s="4">
        <v>20292.198479999999</v>
      </c>
      <c r="D155" s="4">
        <v>10584.58275</v>
      </c>
      <c r="E155" s="4">
        <v>5283.4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>
      <c r="A156">
        <v>154</v>
      </c>
      <c r="B156" s="3">
        <v>45447</v>
      </c>
      <c r="C156" s="4">
        <v>20027.729050000002</v>
      </c>
      <c r="D156" s="4">
        <v>10512.31508</v>
      </c>
      <c r="E156" s="4">
        <v>5291.34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>
      <c r="A157">
        <v>155</v>
      </c>
      <c r="B157" s="3">
        <v>45448</v>
      </c>
      <c r="C157" s="4">
        <v>20199.477159999999</v>
      </c>
      <c r="D157" s="4">
        <v>10549.498439999999</v>
      </c>
      <c r="E157" s="4">
        <v>5354.03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>
      <c r="A158">
        <v>156</v>
      </c>
      <c r="B158" s="3">
        <v>45449</v>
      </c>
      <c r="C158" s="4">
        <v>20310.892360000002</v>
      </c>
      <c r="D158" s="4">
        <v>10598.192660000001</v>
      </c>
      <c r="E158" s="4">
        <v>5352.96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>
      <c r="A159">
        <v>157</v>
      </c>
      <c r="B159" s="3">
        <v>45450</v>
      </c>
      <c r="C159" s="4">
        <v>20071.543229999999</v>
      </c>
      <c r="D159" s="4">
        <v>10493.8824</v>
      </c>
      <c r="E159" s="4">
        <v>5346.99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>
      <c r="A160">
        <v>158</v>
      </c>
      <c r="B160" s="3">
        <v>45453</v>
      </c>
      <c r="C160" s="4">
        <v>19906.604950000001</v>
      </c>
      <c r="D160" s="4">
        <v>10471.069939999999</v>
      </c>
      <c r="E160" s="4">
        <v>5360.79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>
      <c r="A161">
        <v>159</v>
      </c>
      <c r="B161" s="3">
        <v>45454</v>
      </c>
      <c r="C161" s="4">
        <v>19728.94816</v>
      </c>
      <c r="D161" s="4">
        <v>10379.902550000001</v>
      </c>
      <c r="E161" s="4">
        <v>5375.32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>
      <c r="A162">
        <v>160</v>
      </c>
      <c r="B162" s="3">
        <v>45455</v>
      </c>
      <c r="C162" s="4">
        <v>20141.822749999999</v>
      </c>
      <c r="D162" s="4">
        <v>10512.52821</v>
      </c>
      <c r="E162" s="4">
        <v>5421.03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>
      <c r="A163">
        <v>161</v>
      </c>
      <c r="B163" s="3">
        <v>45456</v>
      </c>
      <c r="C163" s="4">
        <v>19614.052500000002</v>
      </c>
      <c r="D163" s="4">
        <v>10411.94472</v>
      </c>
      <c r="E163" s="4">
        <v>5433.74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>
      <c r="A164">
        <v>162</v>
      </c>
      <c r="B164" s="3">
        <v>45457</v>
      </c>
      <c r="C164" s="4">
        <v>19299.965639999999</v>
      </c>
      <c r="D164" s="4">
        <v>10322.88631</v>
      </c>
      <c r="E164" s="4">
        <v>5431.6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>
      <c r="A165">
        <v>163</v>
      </c>
      <c r="B165" s="3">
        <v>45460</v>
      </c>
      <c r="C165" s="4">
        <v>19405.799589999999</v>
      </c>
      <c r="D165" s="4">
        <v>10351.92951</v>
      </c>
      <c r="E165" s="4">
        <v>5473.23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>
      <c r="A166">
        <v>164</v>
      </c>
      <c r="B166" s="3">
        <v>45461</v>
      </c>
      <c r="C166" s="4">
        <v>19472.829180000001</v>
      </c>
      <c r="D166" s="4">
        <v>10408.34455</v>
      </c>
      <c r="E166" s="4">
        <v>5487.03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>
      <c r="A167">
        <v>165</v>
      </c>
      <c r="B167" s="3">
        <v>45462</v>
      </c>
      <c r="C167" s="4">
        <v>19415.776089999999</v>
      </c>
      <c r="D167" s="4">
        <v>10436.07941</v>
      </c>
      <c r="E167" s="6" t="e">
        <v>#N/A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>
      <c r="A168">
        <v>166</v>
      </c>
      <c r="B168" s="3">
        <v>45463</v>
      </c>
      <c r="C168" s="4">
        <v>19542.560020000001</v>
      </c>
      <c r="D168" s="4">
        <v>10472.43801</v>
      </c>
      <c r="E168" s="4">
        <v>5473.17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>
      <c r="A169">
        <v>167</v>
      </c>
      <c r="B169" s="3">
        <v>45464</v>
      </c>
      <c r="C169" s="4">
        <v>19436.782749999998</v>
      </c>
      <c r="D169" s="4">
        <v>10420.7158</v>
      </c>
      <c r="E169" s="4">
        <v>5464.62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>
      <c r="A170">
        <v>168</v>
      </c>
      <c r="B170" s="3">
        <v>45467</v>
      </c>
      <c r="C170" s="4">
        <v>19667.378970000002</v>
      </c>
      <c r="D170" s="4">
        <v>10502.578890000001</v>
      </c>
      <c r="E170" s="4">
        <v>5447.87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>
      <c r="A171">
        <v>169</v>
      </c>
      <c r="B171" s="3">
        <v>45468</v>
      </c>
      <c r="C171" s="2">
        <v>19508.585340000001</v>
      </c>
      <c r="D171" s="6" t="e">
        <v>#N/A</v>
      </c>
      <c r="E171" s="4">
        <v>5469.3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>
      <c r="A172">
        <v>170</v>
      </c>
      <c r="B172" s="3">
        <v>45469</v>
      </c>
      <c r="C172" s="4">
        <v>19389.251660000002</v>
      </c>
      <c r="D172" s="4">
        <v>10381.02449</v>
      </c>
      <c r="E172" s="4">
        <v>5477.9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>
      <c r="A173">
        <v>171</v>
      </c>
      <c r="B173" s="3">
        <v>45470</v>
      </c>
      <c r="C173" s="4">
        <v>19500.039049999999</v>
      </c>
      <c r="D173" s="4">
        <v>10343.04177</v>
      </c>
      <c r="E173" s="4">
        <v>5482.87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>
      <c r="A174">
        <v>172</v>
      </c>
      <c r="B174" s="3">
        <v>45471</v>
      </c>
      <c r="C174" s="4">
        <v>19546.578860000001</v>
      </c>
      <c r="D174" s="4">
        <v>10325.97898</v>
      </c>
      <c r="E174" s="4">
        <v>5460.48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>
      <c r="A175">
        <v>173</v>
      </c>
      <c r="B175" s="3">
        <v>45474</v>
      </c>
      <c r="C175" s="4">
        <v>19637.401300000001</v>
      </c>
      <c r="D175" s="4">
        <v>10326.37801</v>
      </c>
      <c r="E175" s="4">
        <v>5475.09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>
      <c r="A176">
        <v>174</v>
      </c>
      <c r="B176" s="3">
        <v>45475</v>
      </c>
      <c r="C176" s="4">
        <v>19522.550050000002</v>
      </c>
      <c r="D176" s="4">
        <v>10304.17856</v>
      </c>
      <c r="E176" s="4">
        <v>5509.01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>
      <c r="A177">
        <v>175</v>
      </c>
      <c r="B177" s="3">
        <v>45476</v>
      </c>
      <c r="C177" s="4">
        <v>19827.58783</v>
      </c>
      <c r="D177" s="4">
        <v>10415.154689999999</v>
      </c>
      <c r="E177" s="4">
        <v>5537.02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>
      <c r="A178">
        <v>176</v>
      </c>
      <c r="B178" s="3">
        <v>45477</v>
      </c>
      <c r="C178" s="4">
        <v>19945.706900000001</v>
      </c>
      <c r="D178" s="4">
        <v>10511.39748</v>
      </c>
      <c r="E178" s="6" t="e">
        <v>#N/A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>
      <c r="A179">
        <v>177</v>
      </c>
      <c r="B179" s="3">
        <v>45478</v>
      </c>
      <c r="C179" s="4">
        <v>20044.01571</v>
      </c>
      <c r="D179" s="4">
        <v>10507.59354</v>
      </c>
      <c r="E179" s="4">
        <v>5567.19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>
      <c r="A180">
        <v>178</v>
      </c>
      <c r="B180" s="3">
        <v>45481</v>
      </c>
      <c r="C180" s="4">
        <v>20005.784309999999</v>
      </c>
      <c r="D180" s="4">
        <v>10500.03937</v>
      </c>
      <c r="E180" s="4">
        <v>5572.85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>
      <c r="A181">
        <v>179</v>
      </c>
      <c r="B181" s="3">
        <v>45482</v>
      </c>
      <c r="C181" s="4">
        <v>19721.345310000001</v>
      </c>
      <c r="D181" s="4">
        <v>10409.35182</v>
      </c>
      <c r="E181" s="4">
        <v>5576.98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>
      <c r="A182">
        <v>180</v>
      </c>
      <c r="B182" s="3">
        <v>45483</v>
      </c>
      <c r="C182" s="4">
        <v>19940.173279999999</v>
      </c>
      <c r="D182" s="4">
        <v>10530.46292</v>
      </c>
      <c r="E182" s="4">
        <v>5633.91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>
      <c r="A183">
        <v>181</v>
      </c>
      <c r="B183" s="3">
        <v>45484</v>
      </c>
      <c r="C183" s="4">
        <v>20150.958979999999</v>
      </c>
      <c r="D183" s="4">
        <v>10625.624309999999</v>
      </c>
      <c r="E183" s="4">
        <v>5584.54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>
      <c r="A184">
        <v>182</v>
      </c>
      <c r="B184" s="3">
        <v>45485</v>
      </c>
      <c r="C184" s="4">
        <v>20473.012559999999</v>
      </c>
      <c r="D184" s="4">
        <v>10710.6266</v>
      </c>
      <c r="E184" s="4">
        <v>5615.35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>
      <c r="A185">
        <v>183</v>
      </c>
      <c r="B185" s="3">
        <v>45488</v>
      </c>
      <c r="C185" s="4">
        <v>20260.351920000001</v>
      </c>
      <c r="D185" s="4">
        <v>10612.235339999999</v>
      </c>
      <c r="E185" s="4">
        <v>5631.22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>
      <c r="A186">
        <v>184</v>
      </c>
      <c r="B186" s="3">
        <v>45489</v>
      </c>
      <c r="C186" s="4">
        <v>20187.800770000002</v>
      </c>
      <c r="D186" s="4">
        <v>10594.855890000001</v>
      </c>
      <c r="E186" s="4">
        <v>5667.2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>
      <c r="A187">
        <v>185</v>
      </c>
      <c r="B187" s="3">
        <v>45490</v>
      </c>
      <c r="C187" s="4">
        <v>20168.00935</v>
      </c>
      <c r="D187" s="4">
        <v>10648.937970000001</v>
      </c>
      <c r="E187" s="4">
        <v>5588.27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>
      <c r="A188">
        <v>186</v>
      </c>
      <c r="B188" s="3">
        <v>45491</v>
      </c>
      <c r="C188" s="4">
        <v>20008.523880000001</v>
      </c>
      <c r="D188" s="4">
        <v>10625.0864</v>
      </c>
      <c r="E188" s="4">
        <v>5544.59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>
      <c r="A189">
        <v>187</v>
      </c>
      <c r="B189" s="3">
        <v>45492</v>
      </c>
      <c r="C189" s="4">
        <v>19791.04896</v>
      </c>
      <c r="D189" s="4">
        <v>10533.927949999999</v>
      </c>
      <c r="E189" s="4">
        <v>5505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>
      <c r="A190">
        <v>188</v>
      </c>
      <c r="B190" s="3">
        <v>45495</v>
      </c>
      <c r="C190" s="4">
        <v>20044.194810000001</v>
      </c>
      <c r="D190" s="4">
        <v>10602.41633</v>
      </c>
      <c r="E190" s="4">
        <v>5564.41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>
      <c r="A191">
        <v>189</v>
      </c>
      <c r="B191" s="3">
        <v>45496</v>
      </c>
      <c r="C191" s="4">
        <v>20133.434310000001</v>
      </c>
      <c r="D191" s="4">
        <v>10536.152319999999</v>
      </c>
      <c r="E191" s="4">
        <v>5555.74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>
      <c r="A192">
        <v>190</v>
      </c>
      <c r="B192" s="3">
        <v>45497</v>
      </c>
      <c r="C192" s="4">
        <v>19929.98402</v>
      </c>
      <c r="D192" s="4">
        <v>10517.36319</v>
      </c>
      <c r="E192" s="4">
        <v>5427.13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>
      <c r="A193">
        <v>191</v>
      </c>
      <c r="B193" s="3">
        <v>45498</v>
      </c>
      <c r="C193" s="4">
        <v>19855.75808</v>
      </c>
      <c r="D193" s="4">
        <v>10522.73429</v>
      </c>
      <c r="E193" s="4">
        <v>5399.22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>
      <c r="A194">
        <v>192</v>
      </c>
      <c r="B194" s="3">
        <v>45499</v>
      </c>
      <c r="C194" s="4">
        <v>20021.71861</v>
      </c>
      <c r="D194" s="4">
        <v>10661.22306</v>
      </c>
      <c r="E194" s="4">
        <v>5459.1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>
      <c r="A195">
        <v>193</v>
      </c>
      <c r="B195" s="3">
        <v>45502</v>
      </c>
      <c r="C195" s="4">
        <v>19820.766459999999</v>
      </c>
      <c r="D195" s="4">
        <v>10663.049940000001</v>
      </c>
      <c r="E195" s="4">
        <v>5463.54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>
      <c r="A196">
        <v>194</v>
      </c>
      <c r="B196" s="3">
        <v>45503</v>
      </c>
      <c r="C196" s="4">
        <v>19913.532289999999</v>
      </c>
      <c r="D196" s="4">
        <v>10621.03268</v>
      </c>
      <c r="E196" s="4">
        <v>5436.44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>
      <c r="A197">
        <v>195</v>
      </c>
      <c r="B197" s="3">
        <v>45504</v>
      </c>
      <c r="C197" s="4">
        <v>20031.911899999999</v>
      </c>
      <c r="D197" s="4">
        <v>10754.527899999999</v>
      </c>
      <c r="E197" s="4">
        <v>5522.3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>
      <c r="A198">
        <v>196</v>
      </c>
      <c r="B198" s="3">
        <v>45505</v>
      </c>
      <c r="C198" s="4">
        <v>19506.186040000001</v>
      </c>
      <c r="D198" s="4">
        <v>10543.14344</v>
      </c>
      <c r="E198" s="4">
        <v>5446.68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>
      <c r="A199">
        <v>197</v>
      </c>
      <c r="B199" s="3">
        <v>45506</v>
      </c>
      <c r="C199" s="4">
        <v>19284.286120000001</v>
      </c>
      <c r="D199" s="4">
        <v>10467.71616</v>
      </c>
      <c r="E199" s="4">
        <v>5346.56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>
      <c r="A200">
        <v>198</v>
      </c>
      <c r="B200" s="3">
        <v>45509</v>
      </c>
      <c r="C200" s="4">
        <v>18987.245340000001</v>
      </c>
      <c r="D200" s="4">
        <v>10240.684279999999</v>
      </c>
      <c r="E200" s="4">
        <v>5186.33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>
      <c r="A201">
        <v>199</v>
      </c>
      <c r="B201" s="3">
        <v>45510</v>
      </c>
      <c r="C201" s="4">
        <v>18959.94169</v>
      </c>
      <c r="D201" s="4">
        <v>10180.25093</v>
      </c>
      <c r="E201" s="4">
        <v>5240.03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>
      <c r="A202">
        <v>200</v>
      </c>
      <c r="B202" s="3">
        <v>45511</v>
      </c>
      <c r="C202" s="4">
        <v>19248.955160000001</v>
      </c>
      <c r="D202" s="4">
        <v>10354.1338</v>
      </c>
      <c r="E202" s="4">
        <v>5199.5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>
      <c r="A203">
        <v>201</v>
      </c>
      <c r="B203" s="3">
        <v>45512</v>
      </c>
      <c r="C203" s="4">
        <v>19298.51021</v>
      </c>
      <c r="D203" s="4">
        <v>10382.06746</v>
      </c>
      <c r="E203" s="4">
        <v>5319.31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>
      <c r="A204">
        <v>202</v>
      </c>
      <c r="B204" s="3">
        <v>45513</v>
      </c>
      <c r="C204" s="4">
        <v>19362.2464</v>
      </c>
      <c r="D204" s="4">
        <v>10398.80811</v>
      </c>
      <c r="E204" s="4">
        <v>5344.16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>
      <c r="A205">
        <v>203</v>
      </c>
      <c r="B205" s="3">
        <v>45516</v>
      </c>
      <c r="C205" s="4">
        <v>19384.249469999999</v>
      </c>
      <c r="D205" s="4">
        <v>10483.25771</v>
      </c>
      <c r="E205" s="4">
        <v>5344.39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>
      <c r="A206">
        <v>204</v>
      </c>
      <c r="B206" s="3">
        <v>45517</v>
      </c>
      <c r="C206" s="4">
        <v>19585.417700000002</v>
      </c>
      <c r="D206" s="4">
        <v>10595.035159999999</v>
      </c>
      <c r="E206" s="4">
        <v>5434.43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>
      <c r="A207">
        <v>205</v>
      </c>
      <c r="B207" s="3">
        <v>45518</v>
      </c>
      <c r="C207" s="4">
        <v>19695.265009999999</v>
      </c>
      <c r="D207" s="4">
        <v>10620.44663</v>
      </c>
      <c r="E207" s="4">
        <v>5455.21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>
      <c r="A208">
        <v>206</v>
      </c>
      <c r="B208" s="3">
        <v>45519</v>
      </c>
      <c r="C208" s="4">
        <v>19951.014589999999</v>
      </c>
      <c r="D208" s="4">
        <v>10733.18958</v>
      </c>
      <c r="E208" s="4">
        <v>5543.22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>
      <c r="A209">
        <v>207</v>
      </c>
      <c r="B209" s="3">
        <v>45520</v>
      </c>
      <c r="C209" s="4">
        <v>20209.607199999999</v>
      </c>
      <c r="D209" s="4">
        <v>10765.76937</v>
      </c>
      <c r="E209" s="4">
        <v>5554.25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>
      <c r="A210">
        <v>208</v>
      </c>
      <c r="B210" s="3">
        <v>45523</v>
      </c>
      <c r="C210" s="4">
        <v>20421.54867</v>
      </c>
      <c r="D210" s="4">
        <v>10854.745800000001</v>
      </c>
      <c r="E210" s="4">
        <v>5608.25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>
      <c r="A211">
        <v>209</v>
      </c>
      <c r="B211" s="3">
        <v>45524</v>
      </c>
      <c r="C211" s="4">
        <v>20426.963230000001</v>
      </c>
      <c r="D211" s="4">
        <v>10783.44529</v>
      </c>
      <c r="E211" s="4">
        <v>5597.12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>
      <c r="A212">
        <v>210</v>
      </c>
      <c r="B212" s="3">
        <v>45525</v>
      </c>
      <c r="C212" s="4">
        <v>20579.43475</v>
      </c>
      <c r="D212" s="4">
        <v>10844.500889999999</v>
      </c>
      <c r="E212" s="4">
        <v>5620.85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>
      <c r="A213">
        <v>211</v>
      </c>
      <c r="B213" s="3">
        <v>45526</v>
      </c>
      <c r="C213" s="4">
        <v>20557.807130000001</v>
      </c>
      <c r="D213" s="4">
        <v>10854.04768</v>
      </c>
      <c r="E213" s="4">
        <v>5570.64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>
      <c r="A214">
        <v>212</v>
      </c>
      <c r="B214" s="3">
        <v>45527</v>
      </c>
      <c r="C214" s="4">
        <v>20882.115170000001</v>
      </c>
      <c r="D214" s="4">
        <v>11001.83016</v>
      </c>
      <c r="E214" s="4">
        <v>5634.61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>
      <c r="A215">
        <v>213</v>
      </c>
      <c r="B215" s="3">
        <v>45530</v>
      </c>
      <c r="C215" s="4">
        <v>20784.785810000001</v>
      </c>
      <c r="D215" s="6" t="e">
        <v>#N/A</v>
      </c>
      <c r="E215" s="4">
        <v>5616.84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>
      <c r="A216">
        <v>214</v>
      </c>
      <c r="B216" s="3">
        <v>45531</v>
      </c>
      <c r="C216" s="4">
        <v>20880.845860000001</v>
      </c>
      <c r="D216" s="4">
        <v>11062.74178</v>
      </c>
      <c r="E216" s="4">
        <v>5625.8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>
      <c r="A217">
        <v>215</v>
      </c>
      <c r="B217" s="3">
        <v>45532</v>
      </c>
      <c r="C217" s="4">
        <v>20894.170689999999</v>
      </c>
      <c r="D217" s="4">
        <v>11007.707549999999</v>
      </c>
      <c r="E217" s="4">
        <v>5592.18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>
      <c r="A218">
        <v>216</v>
      </c>
      <c r="B218" s="3">
        <v>45533</v>
      </c>
      <c r="C218" s="4">
        <v>20955.127560000001</v>
      </c>
      <c r="D218" s="4">
        <v>11031.460870000001</v>
      </c>
      <c r="E218" s="4">
        <v>5591.96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>
      <c r="A219">
        <v>217</v>
      </c>
      <c r="B219" s="3">
        <v>45534</v>
      </c>
      <c r="C219" s="4">
        <v>20911.053520000001</v>
      </c>
      <c r="D219" s="4">
        <v>10997.677530000001</v>
      </c>
      <c r="E219" s="4">
        <v>5648.4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>
      <c r="A220">
        <v>218</v>
      </c>
      <c r="B220" s="3">
        <v>45537</v>
      </c>
      <c r="C220" s="4">
        <v>20950.960999999999</v>
      </c>
      <c r="D220" s="4">
        <v>10990.67123</v>
      </c>
      <c r="E220" s="6" t="e">
        <v>#N/A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>
      <c r="A221">
        <v>219</v>
      </c>
      <c r="B221" s="3">
        <v>45538</v>
      </c>
      <c r="C221" s="4">
        <v>20712.744480000001</v>
      </c>
      <c r="D221" s="4">
        <v>10881.43866</v>
      </c>
      <c r="E221" s="4">
        <v>5528.93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>
      <c r="A222">
        <v>220</v>
      </c>
      <c r="B222" s="3">
        <v>45539</v>
      </c>
      <c r="C222" s="4">
        <v>20598.654289999999</v>
      </c>
      <c r="D222" s="4">
        <v>10868.735280000001</v>
      </c>
      <c r="E222" s="4">
        <v>5520.07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>
      <c r="A223">
        <v>221</v>
      </c>
      <c r="B223" s="3">
        <v>45540</v>
      </c>
      <c r="C223" s="4">
        <v>20639.420330000001</v>
      </c>
      <c r="D223" s="4">
        <v>10859.35951</v>
      </c>
      <c r="E223" s="4">
        <v>5503.41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>
      <c r="A224">
        <v>222</v>
      </c>
      <c r="B224" s="3">
        <v>45541</v>
      </c>
      <c r="C224" s="4">
        <v>20302.29767</v>
      </c>
      <c r="D224" s="4">
        <v>10743.08826</v>
      </c>
      <c r="E224" s="4">
        <v>5408.42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>
      <c r="A225">
        <v>223</v>
      </c>
      <c r="B225" s="3">
        <v>45544</v>
      </c>
      <c r="C225" s="4">
        <v>20351.915150000001</v>
      </c>
      <c r="D225" s="4">
        <v>10810.236010000001</v>
      </c>
      <c r="E225" s="4">
        <v>5471.05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>
      <c r="A226">
        <v>224</v>
      </c>
      <c r="B226" s="3">
        <v>45545</v>
      </c>
      <c r="C226" s="4">
        <v>20129.226500000001</v>
      </c>
      <c r="D226" s="4">
        <v>10732.929480000001</v>
      </c>
      <c r="E226" s="4">
        <v>5495.52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>
      <c r="A227">
        <v>225</v>
      </c>
      <c r="B227" s="3">
        <v>45546</v>
      </c>
      <c r="C227" s="4">
        <v>20182.72709</v>
      </c>
      <c r="D227" s="4">
        <v>10683.177030000001</v>
      </c>
      <c r="E227" s="4">
        <v>5554.13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>
      <c r="A228">
        <v>226</v>
      </c>
      <c r="B228" s="3">
        <v>45547</v>
      </c>
      <c r="C228" s="4">
        <v>20514.302070000002</v>
      </c>
      <c r="D228" s="4">
        <v>10821.62976</v>
      </c>
      <c r="E228" s="4">
        <v>5595.76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>
      <c r="A229">
        <v>227</v>
      </c>
      <c r="B229" s="3">
        <v>45548</v>
      </c>
      <c r="C229" s="4">
        <v>20730.154839999999</v>
      </c>
      <c r="D229" s="4">
        <v>10855.948700000001</v>
      </c>
      <c r="E229" s="4">
        <v>5626.02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>
      <c r="A230">
        <v>228</v>
      </c>
      <c r="B230" s="3">
        <v>45551</v>
      </c>
      <c r="C230" s="4">
        <v>20736.974450000002</v>
      </c>
      <c r="D230" s="4">
        <v>10935.819240000001</v>
      </c>
      <c r="E230" s="4">
        <v>5633.09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>
      <c r="A231">
        <v>229</v>
      </c>
      <c r="B231" s="3">
        <v>45552</v>
      </c>
      <c r="C231" s="4">
        <v>20827.895219999999</v>
      </c>
      <c r="D231" s="4">
        <v>10941.177170000001</v>
      </c>
      <c r="E231" s="4">
        <v>5634.58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>
      <c r="A232">
        <v>230</v>
      </c>
      <c r="B232" s="3">
        <v>45553</v>
      </c>
      <c r="C232" s="4">
        <v>20793.517489999998</v>
      </c>
      <c r="D232" s="4">
        <v>10895.187749999999</v>
      </c>
      <c r="E232" s="4">
        <v>5618.26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>
      <c r="A233">
        <v>231</v>
      </c>
      <c r="B233" s="3">
        <v>45554</v>
      </c>
      <c r="C233" s="4">
        <v>21205.32591</v>
      </c>
      <c r="D233" s="4">
        <v>11061.28974</v>
      </c>
      <c r="E233" s="4">
        <v>5713.64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>
      <c r="A234">
        <v>232</v>
      </c>
      <c r="B234" s="3">
        <v>45555</v>
      </c>
      <c r="C234" s="4">
        <v>20917.739170000001</v>
      </c>
      <c r="D234" s="4">
        <v>10959.054679999999</v>
      </c>
      <c r="E234" s="4">
        <v>5702.55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>
      <c r="A235">
        <v>233</v>
      </c>
      <c r="B235" s="3">
        <v>45558</v>
      </c>
      <c r="C235" s="4">
        <v>20941.045300000002</v>
      </c>
      <c r="D235" s="4">
        <v>11025.80428</v>
      </c>
      <c r="E235" s="4">
        <v>5718.57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>
      <c r="A236">
        <v>234</v>
      </c>
      <c r="B236" s="3">
        <v>45559</v>
      </c>
      <c r="C236" s="4">
        <v>21258.558730000001</v>
      </c>
      <c r="D236" s="4">
        <v>11120.76489</v>
      </c>
      <c r="E236" s="4">
        <v>5732.93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>
      <c r="A237">
        <v>235</v>
      </c>
      <c r="B237" s="3">
        <v>45560</v>
      </c>
      <c r="C237" s="4">
        <v>21058.182349999999</v>
      </c>
      <c r="D237" s="4">
        <v>11009.691360000001</v>
      </c>
      <c r="E237" s="4">
        <v>5722.26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>
      <c r="A238">
        <v>236</v>
      </c>
      <c r="B238" s="3">
        <v>45561</v>
      </c>
      <c r="C238" s="4">
        <v>21502.3302</v>
      </c>
      <c r="D238" s="4">
        <v>11110.230009999999</v>
      </c>
      <c r="E238" s="4">
        <v>5745.37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>
      <c r="A239">
        <v>237</v>
      </c>
      <c r="B239" s="3">
        <v>45562</v>
      </c>
      <c r="C239" s="4">
        <v>21752.044709999998</v>
      </c>
      <c r="D239" s="4">
        <v>11124.85612</v>
      </c>
      <c r="E239" s="4">
        <v>5738.17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>
      <c r="A240">
        <v>238</v>
      </c>
      <c r="B240" s="3">
        <v>45565</v>
      </c>
      <c r="C240" s="4">
        <v>21520.435300000001</v>
      </c>
      <c r="D240" s="4">
        <v>11017.085359999999</v>
      </c>
      <c r="E240" s="4">
        <v>5762.48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>
      <c r="A241">
        <v>239</v>
      </c>
      <c r="B241" s="3">
        <v>45566</v>
      </c>
      <c r="C241" s="4">
        <v>21256.073179999999</v>
      </c>
      <c r="D241" s="4">
        <v>10984.76988</v>
      </c>
      <c r="E241" s="4">
        <v>5708.75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>
      <c r="A242">
        <v>240</v>
      </c>
      <c r="B242" s="3">
        <v>45567</v>
      </c>
      <c r="C242" s="4">
        <v>21170.341090000002</v>
      </c>
      <c r="D242" s="4">
        <v>10997.245430000001</v>
      </c>
      <c r="E242" s="4">
        <v>5709.54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>
      <c r="A243">
        <v>241</v>
      </c>
      <c r="B243" s="3">
        <v>45568</v>
      </c>
      <c r="C243" s="4">
        <v>20983.695090000001</v>
      </c>
      <c r="D243" s="4">
        <v>10873.62356</v>
      </c>
      <c r="E243" s="4">
        <v>5699.94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>
      <c r="A244">
        <v>242</v>
      </c>
      <c r="B244" s="3">
        <v>45569</v>
      </c>
      <c r="C244" s="4">
        <v>20992.869050000001</v>
      </c>
      <c r="D244" s="4">
        <v>10868.326880000001</v>
      </c>
      <c r="E244" s="4">
        <v>5751.07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>
      <c r="A245">
        <v>243</v>
      </c>
      <c r="B245" s="3">
        <v>45572</v>
      </c>
      <c r="C245" s="4">
        <v>20965.221420000002</v>
      </c>
      <c r="D245" s="4">
        <v>10864.041230000001</v>
      </c>
      <c r="E245" s="4">
        <v>5695.94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>
      <c r="A246">
        <v>244</v>
      </c>
      <c r="B246" s="3">
        <v>45573</v>
      </c>
      <c r="C246" s="4">
        <v>20925.641490000002</v>
      </c>
      <c r="D246" s="4">
        <v>10724.3752</v>
      </c>
      <c r="E246" s="4">
        <v>5751.13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>
      <c r="A247">
        <v>245</v>
      </c>
      <c r="B247" s="3">
        <v>45574</v>
      </c>
      <c r="C247" s="4">
        <v>21067.396560000001</v>
      </c>
      <c r="D247" s="4">
        <v>10772.01262</v>
      </c>
      <c r="E247" s="4">
        <v>5792.04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>
      <c r="A248">
        <v>246</v>
      </c>
      <c r="B248" s="3">
        <v>45575</v>
      </c>
      <c r="C248" s="4">
        <v>21004.045409999999</v>
      </c>
      <c r="D248" s="4">
        <v>10759.052019999999</v>
      </c>
      <c r="E248" s="4">
        <v>5780.05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>
      <c r="A249">
        <v>247</v>
      </c>
      <c r="B249" s="3">
        <v>45576</v>
      </c>
      <c r="C249" s="4">
        <v>21210.469079999999</v>
      </c>
      <c r="D249" s="4">
        <v>10785.86982</v>
      </c>
      <c r="E249" s="4">
        <v>5815.03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>
      <c r="A250">
        <v>248</v>
      </c>
      <c r="B250" s="3">
        <v>45579</v>
      </c>
      <c r="C250" s="4">
        <v>21280.81323</v>
      </c>
      <c r="D250" s="4">
        <v>10834.52614</v>
      </c>
      <c r="E250" s="4">
        <v>5859.85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>
      <c r="A251">
        <v>249</v>
      </c>
      <c r="B251" s="3">
        <v>45580</v>
      </c>
      <c r="C251" s="4">
        <v>21207.989750000001</v>
      </c>
      <c r="D251" s="4">
        <v>10777.766809999999</v>
      </c>
      <c r="E251" s="4">
        <v>5815.26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>
      <c r="A252">
        <v>250</v>
      </c>
      <c r="B252" s="3">
        <v>45581</v>
      </c>
      <c r="C252" s="4">
        <v>21100.728080000001</v>
      </c>
      <c r="D252" s="4">
        <v>10818.21257</v>
      </c>
      <c r="E252" s="4">
        <v>5842.47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>
      <c r="A253">
        <v>251</v>
      </c>
      <c r="B253" s="3">
        <v>45582</v>
      </c>
      <c r="C253" s="4">
        <v>21206.0697</v>
      </c>
      <c r="D253" s="4">
        <v>10911.98893</v>
      </c>
      <c r="E253" s="4">
        <v>5841.47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>
      <c r="A254">
        <v>252</v>
      </c>
      <c r="B254" s="3">
        <v>45583</v>
      </c>
      <c r="C254" s="4">
        <v>21377.389879999999</v>
      </c>
      <c r="D254" s="4">
        <v>10909.187900000001</v>
      </c>
      <c r="E254" s="4">
        <v>5864.67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>
      <c r="A255">
        <v>253</v>
      </c>
      <c r="B255" s="3">
        <v>45586</v>
      </c>
      <c r="C255" s="4">
        <v>21047.666209999999</v>
      </c>
      <c r="D255" s="4">
        <v>10798.24007</v>
      </c>
      <c r="E255" s="4">
        <v>5853.98</v>
      </c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>
      <c r="A256">
        <v>254</v>
      </c>
      <c r="B256" s="3">
        <v>45587</v>
      </c>
      <c r="C256" s="4">
        <v>20969.253570000001</v>
      </c>
      <c r="D256" s="4">
        <v>10783.46716</v>
      </c>
      <c r="E256" s="4">
        <v>5851.2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>
      <c r="A257">
        <v>255</v>
      </c>
      <c r="B257" s="3">
        <v>45588</v>
      </c>
      <c r="C257" s="4">
        <v>20889.074359999999</v>
      </c>
      <c r="D257" s="4">
        <v>10664.547</v>
      </c>
      <c r="E257" s="4">
        <v>5797.42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>
      <c r="A258">
        <v>256</v>
      </c>
      <c r="B258" s="3">
        <v>45589</v>
      </c>
      <c r="C258" s="4">
        <v>21044.13105</v>
      </c>
      <c r="D258" s="4">
        <v>10727.03974</v>
      </c>
      <c r="E258" s="4">
        <v>5809.86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>
      <c r="A259">
        <v>257</v>
      </c>
      <c r="B259" s="3">
        <v>45590</v>
      </c>
      <c r="C259" s="4">
        <v>21022.62356</v>
      </c>
      <c r="D259" s="4">
        <v>10690.496639999999</v>
      </c>
      <c r="E259" s="4">
        <v>5808.12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>
      <c r="A260">
        <v>258</v>
      </c>
      <c r="B260" s="3">
        <v>45593</v>
      </c>
      <c r="C260" s="4">
        <v>21125.40019</v>
      </c>
      <c r="D260" s="4">
        <v>10747.277700000001</v>
      </c>
      <c r="E260" s="4">
        <v>5823.52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>
      <c r="A261">
        <v>259</v>
      </c>
      <c r="B261" s="3">
        <v>45594</v>
      </c>
      <c r="C261" s="2">
        <v>21027.940030000002</v>
      </c>
      <c r="D261" s="4">
        <v>10695.84971</v>
      </c>
      <c r="E261" s="6" t="e">
        <v>#N/A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>
      <c r="A262">
        <v>260</v>
      </c>
      <c r="B262" s="3">
        <v>45595</v>
      </c>
      <c r="C262" s="4">
        <v>20910.582640000001</v>
      </c>
      <c r="D262" s="4">
        <v>10573.24855</v>
      </c>
      <c r="E262" s="4">
        <v>5813.67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>
      <c r="A263">
        <v>261</v>
      </c>
      <c r="B263" s="3">
        <v>45596</v>
      </c>
      <c r="C263" s="4">
        <v>20763.99454</v>
      </c>
      <c r="D263" s="4">
        <v>10459.43377</v>
      </c>
      <c r="E263" s="4">
        <v>5705.45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>
      <c r="A264">
        <v>262</v>
      </c>
      <c r="B264" s="3">
        <v>45597</v>
      </c>
      <c r="C264" s="4">
        <v>20945.556369999998</v>
      </c>
      <c r="D264" s="4">
        <v>10569.784089999999</v>
      </c>
      <c r="E264" s="4">
        <v>5728.8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>
      <c r="A265">
        <v>263</v>
      </c>
      <c r="B265" s="3">
        <v>45600</v>
      </c>
      <c r="C265" s="4">
        <v>20820.79765</v>
      </c>
      <c r="D265" s="4">
        <v>10601.61897</v>
      </c>
      <c r="E265" s="4">
        <v>5712.69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>
      <c r="A266">
        <v>264</v>
      </c>
      <c r="B266" s="3">
        <v>45601</v>
      </c>
      <c r="C266" s="4">
        <v>21053.26512</v>
      </c>
      <c r="D266" s="4">
        <v>10658.104139999999</v>
      </c>
      <c r="E266" s="4">
        <v>5782.76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>
      <c r="A267">
        <v>265</v>
      </c>
      <c r="B267" s="3">
        <v>45602</v>
      </c>
      <c r="C267" s="4">
        <v>20431.845130000002</v>
      </c>
      <c r="D267" s="4">
        <v>10520.31718</v>
      </c>
      <c r="E267" s="4">
        <v>5929.04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>
      <c r="A268">
        <v>266</v>
      </c>
      <c r="B268" s="3">
        <v>45603</v>
      </c>
      <c r="C268" s="4">
        <v>20900.872210000001</v>
      </c>
      <c r="D268" s="4">
        <v>10567.08756</v>
      </c>
      <c r="E268" s="4">
        <v>5973.1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>
      <c r="A269">
        <v>267</v>
      </c>
      <c r="B269" s="3">
        <v>45604</v>
      </c>
      <c r="C269" s="4">
        <v>20602.837660000001</v>
      </c>
      <c r="D269" s="4">
        <v>10427.913399999999</v>
      </c>
      <c r="E269" s="4">
        <v>5995.54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>
      <c r="A270">
        <v>268</v>
      </c>
      <c r="B270" s="3">
        <v>45607</v>
      </c>
      <c r="C270" s="4">
        <v>20732.207600000002</v>
      </c>
      <c r="D270" s="4">
        <v>10458.907069999999</v>
      </c>
      <c r="E270" s="4">
        <v>6001.35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>
      <c r="A271">
        <v>269</v>
      </c>
      <c r="B271" s="3">
        <v>45608</v>
      </c>
      <c r="C271" s="4">
        <v>20206.683229999999</v>
      </c>
      <c r="D271" s="4">
        <v>10223.225829999999</v>
      </c>
      <c r="E271" s="4">
        <v>5983.99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>
      <c r="A272">
        <v>270</v>
      </c>
      <c r="B272" s="3">
        <v>45609</v>
      </c>
      <c r="C272" s="4">
        <v>20074.50534</v>
      </c>
      <c r="D272" s="4">
        <v>10203.25699</v>
      </c>
      <c r="E272" s="4">
        <v>5985.38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>
      <c r="A273">
        <v>271</v>
      </c>
      <c r="B273" s="3">
        <v>45610</v>
      </c>
      <c r="C273" s="4">
        <v>20283.134999999998</v>
      </c>
      <c r="D273" s="4">
        <v>10223.534240000001</v>
      </c>
      <c r="E273" s="4">
        <v>5949.17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>
      <c r="A274">
        <v>272</v>
      </c>
      <c r="B274" s="3">
        <v>45611</v>
      </c>
      <c r="C274" s="4">
        <v>20255.878059999999</v>
      </c>
      <c r="D274" s="4">
        <v>10173.856739999999</v>
      </c>
      <c r="E274" s="4">
        <v>5870.62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>
      <c r="A275">
        <v>273</v>
      </c>
      <c r="B275" s="3">
        <v>45614</v>
      </c>
      <c r="C275" s="4">
        <v>20329.987349999999</v>
      </c>
      <c r="D275" s="4">
        <v>10280.9959</v>
      </c>
      <c r="E275" s="4">
        <v>5893.62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>
      <c r="A276">
        <v>274</v>
      </c>
      <c r="B276" s="3">
        <v>45615</v>
      </c>
      <c r="C276" s="4">
        <v>20216.889609999998</v>
      </c>
      <c r="D276" s="4">
        <v>10280.815000000001</v>
      </c>
      <c r="E276" s="4">
        <v>5916.98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>
      <c r="A277">
        <v>275</v>
      </c>
      <c r="B277" s="3">
        <v>45616</v>
      </c>
      <c r="C277" s="4">
        <v>20041.680799999998</v>
      </c>
      <c r="D277" s="4">
        <v>10230.44332</v>
      </c>
      <c r="E277" s="4">
        <v>5917.11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>
      <c r="A278">
        <v>276</v>
      </c>
      <c r="B278" s="3">
        <v>45617</v>
      </c>
      <c r="C278" s="4">
        <v>20042.78514</v>
      </c>
      <c r="D278" s="4">
        <v>10254.79689</v>
      </c>
      <c r="E278" s="4">
        <v>5948.71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>
      <c r="A279">
        <v>277</v>
      </c>
      <c r="B279" s="3">
        <v>45618</v>
      </c>
      <c r="C279" s="4">
        <v>20126.409739999999</v>
      </c>
      <c r="D279" s="4">
        <v>10351.560030000001</v>
      </c>
      <c r="E279" s="4">
        <v>5969.34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>
      <c r="A280">
        <v>278</v>
      </c>
      <c r="B280" s="3">
        <v>45621</v>
      </c>
      <c r="C280" s="4">
        <v>20266.01467</v>
      </c>
      <c r="D280" s="4">
        <v>10390.96754</v>
      </c>
      <c r="E280" s="4">
        <v>5987.37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>
      <c r="A281">
        <v>279</v>
      </c>
      <c r="B281" s="3">
        <v>45622</v>
      </c>
      <c r="C281" s="4">
        <v>20242.254860000001</v>
      </c>
      <c r="D281" s="4">
        <v>10383.054840000001</v>
      </c>
      <c r="E281" s="4">
        <v>6021.63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>
      <c r="A282">
        <v>280</v>
      </c>
      <c r="B282" s="3">
        <v>45623</v>
      </c>
      <c r="C282" s="4">
        <v>20344.067729999999</v>
      </c>
      <c r="D282" s="4">
        <v>10489.73508</v>
      </c>
      <c r="E282" s="4">
        <v>5998.74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>
      <c r="A283">
        <v>281</v>
      </c>
      <c r="B283" s="3">
        <v>45624</v>
      </c>
      <c r="C283" s="4">
        <v>20515.707709999999</v>
      </c>
      <c r="D283" s="4">
        <v>10512.76035</v>
      </c>
      <c r="E283" s="6" t="e">
        <v>#N/A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>
      <c r="A284">
        <v>282</v>
      </c>
      <c r="B284" s="3">
        <v>45625</v>
      </c>
      <c r="C284" s="4">
        <v>20762.821459999999</v>
      </c>
      <c r="D284" s="4">
        <v>10551.390359999999</v>
      </c>
      <c r="E284" s="4">
        <v>6032.38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>
      <c r="A285">
        <v>283</v>
      </c>
      <c r="B285" s="3">
        <v>45628</v>
      </c>
      <c r="C285" s="4">
        <v>20930.300999999999</v>
      </c>
      <c r="D285" s="4">
        <v>10521.874260000001</v>
      </c>
      <c r="E285" s="4">
        <v>6047.15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>
      <c r="A286">
        <v>284</v>
      </c>
      <c r="B286" s="3">
        <v>45629</v>
      </c>
      <c r="C286" s="4">
        <v>21036.80358</v>
      </c>
      <c r="D286" s="4">
        <v>10594.214669999999</v>
      </c>
      <c r="E286" s="4">
        <v>6049.88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>
      <c r="A287">
        <v>285</v>
      </c>
      <c r="B287" s="3">
        <v>45630</v>
      </c>
      <c r="C287" s="4">
        <v>21268.025570000002</v>
      </c>
      <c r="D287" s="4">
        <v>10586.72877</v>
      </c>
      <c r="E287" s="4">
        <v>6086.49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>
      <c r="A288">
        <v>286</v>
      </c>
      <c r="B288" s="3">
        <v>45631</v>
      </c>
      <c r="C288" s="4">
        <v>21550.400559999998</v>
      </c>
      <c r="D288" s="4">
        <v>10652.55647</v>
      </c>
      <c r="E288" s="4">
        <v>6075.11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>
      <c r="A289">
        <v>287</v>
      </c>
      <c r="B289" s="3">
        <v>45632</v>
      </c>
      <c r="C289" s="4">
        <v>21554.686610000001</v>
      </c>
      <c r="D289" s="4">
        <v>10588.49258</v>
      </c>
      <c r="E289" s="4">
        <v>6090.27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>
      <c r="A290">
        <v>288</v>
      </c>
      <c r="B290" s="3">
        <v>45635</v>
      </c>
      <c r="C290" s="4">
        <v>21474.143479999999</v>
      </c>
      <c r="D290" s="4">
        <v>10647.39863</v>
      </c>
      <c r="E290" s="4">
        <v>6052.85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>
      <c r="A291">
        <v>289</v>
      </c>
      <c r="B291" s="3">
        <v>45636</v>
      </c>
      <c r="C291" s="4">
        <v>21409.044979999999</v>
      </c>
      <c r="D291" s="4">
        <v>10581.637650000001</v>
      </c>
      <c r="E291" s="4">
        <v>6034.91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>
      <c r="A292">
        <v>290</v>
      </c>
      <c r="B292" s="3">
        <v>45637</v>
      </c>
      <c r="C292" s="4">
        <v>21431.357499999998</v>
      </c>
      <c r="D292" s="4">
        <v>10597.18396</v>
      </c>
      <c r="E292" s="4">
        <v>6084.19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>
      <c r="A293">
        <v>291</v>
      </c>
      <c r="B293" s="3">
        <v>45638</v>
      </c>
      <c r="C293" s="4">
        <v>21392.228309999999</v>
      </c>
      <c r="D293" s="4">
        <v>10534.74021</v>
      </c>
      <c r="E293" s="4">
        <v>6051.25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>
      <c r="A294">
        <v>292</v>
      </c>
      <c r="B294" s="3">
        <v>45639</v>
      </c>
      <c r="C294" s="4">
        <v>21436.418959999999</v>
      </c>
      <c r="D294" s="4">
        <v>10474.18643</v>
      </c>
      <c r="E294" s="4">
        <v>6051.09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>
      <c r="A295">
        <v>293</v>
      </c>
      <c r="B295" s="3">
        <v>45642</v>
      </c>
      <c r="C295" s="4">
        <v>21362.815149999999</v>
      </c>
      <c r="D295" s="4">
        <v>10485.615519999999</v>
      </c>
      <c r="E295" s="4">
        <v>6074.08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>
      <c r="A296">
        <v>294</v>
      </c>
      <c r="B296" s="3">
        <v>45643</v>
      </c>
      <c r="C296" s="4">
        <v>21247.957920000001</v>
      </c>
      <c r="D296" s="4">
        <v>10416.099200000001</v>
      </c>
      <c r="E296" s="4">
        <v>6050.61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>
      <c r="A297">
        <v>295</v>
      </c>
      <c r="B297" s="3">
        <v>45644</v>
      </c>
      <c r="C297" s="4">
        <v>20950.04782</v>
      </c>
      <c r="D297" s="4">
        <v>10303.73955</v>
      </c>
      <c r="E297" s="4">
        <v>5872.16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>
      <c r="A298">
        <v>296</v>
      </c>
      <c r="B298" s="3">
        <v>45645</v>
      </c>
      <c r="C298" s="4">
        <v>20697.561699999998</v>
      </c>
      <c r="D298" s="4">
        <v>10129.2184</v>
      </c>
      <c r="E298" s="4">
        <v>5867.08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>
      <c r="A299">
        <v>297</v>
      </c>
      <c r="B299" s="3">
        <v>45646</v>
      </c>
      <c r="C299" s="4">
        <v>20739.794249999999</v>
      </c>
      <c r="D299" s="4">
        <v>10161.54631</v>
      </c>
      <c r="E299" s="4">
        <v>5930.85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>
      <c r="A300">
        <v>298</v>
      </c>
      <c r="B300" s="3">
        <v>45649</v>
      </c>
      <c r="C300" s="4">
        <v>20651.85123</v>
      </c>
      <c r="D300" s="4">
        <v>10154.976919999999</v>
      </c>
      <c r="E300" s="4">
        <v>5974.07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>
      <c r="A301">
        <v>299</v>
      </c>
      <c r="B301" s="3">
        <v>45653</v>
      </c>
      <c r="C301" s="4">
        <v>20831.655170000002</v>
      </c>
      <c r="D301" s="4">
        <v>10243.458479999999</v>
      </c>
      <c r="E301" s="4">
        <v>5970.84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>
      <c r="A302">
        <v>300</v>
      </c>
      <c r="B302" s="3">
        <v>45656</v>
      </c>
      <c r="C302" s="4">
        <v>20716.853810000001</v>
      </c>
      <c r="D302" s="4">
        <v>10190.16214</v>
      </c>
      <c r="E302" s="4">
        <v>5906.94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>
      <c r="A303">
        <v>301</v>
      </c>
      <c r="B303" s="3">
        <v>45659</v>
      </c>
      <c r="C303" s="4">
        <v>20560.319660000001</v>
      </c>
      <c r="D303" s="4">
        <v>10225.16541</v>
      </c>
      <c r="E303" s="4">
        <v>5868.55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>
      <c r="A304">
        <v>302</v>
      </c>
      <c r="B304" s="3">
        <v>45660</v>
      </c>
      <c r="C304" s="4">
        <v>20525.159090000001</v>
      </c>
      <c r="D304" s="4">
        <v>10214.18316</v>
      </c>
      <c r="E304" s="4">
        <v>5942.47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>
      <c r="A305">
        <v>303</v>
      </c>
      <c r="B305" s="3">
        <v>45663</v>
      </c>
      <c r="C305" s="4">
        <v>20991.278719999998</v>
      </c>
      <c r="D305" s="4">
        <v>10320.24216</v>
      </c>
      <c r="E305" s="4">
        <v>5975.38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>
      <c r="A306">
        <v>304</v>
      </c>
      <c r="B306" s="3">
        <v>45664</v>
      </c>
      <c r="C306" s="4">
        <v>21039.26858</v>
      </c>
      <c r="D306" s="4">
        <v>10287.306039999999</v>
      </c>
      <c r="E306" s="4">
        <v>5909.03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>
      <c r="A307">
        <v>305</v>
      </c>
      <c r="B307" s="3">
        <v>45665</v>
      </c>
      <c r="C307" s="4">
        <v>20968.503420000001</v>
      </c>
      <c r="D307" s="4">
        <v>10197.365470000001</v>
      </c>
      <c r="E307" s="4">
        <v>5918.25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>
      <c r="A308">
        <v>306</v>
      </c>
      <c r="B308" s="3">
        <v>45666</v>
      </c>
      <c r="C308" s="4">
        <v>20920.51787</v>
      </c>
      <c r="D308" s="4">
        <v>10231.80435</v>
      </c>
      <c r="E308" s="6" t="e">
        <v>#N/A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>
      <c r="A309">
        <v>307</v>
      </c>
      <c r="B309" s="3">
        <v>45667</v>
      </c>
      <c r="C309" s="4">
        <v>20728.24567</v>
      </c>
      <c r="D309" s="4">
        <v>10069.756590000001</v>
      </c>
      <c r="E309" s="4">
        <v>5827.04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>
      <c r="A310">
        <v>308</v>
      </c>
      <c r="B310" s="3">
        <v>45670</v>
      </c>
      <c r="C310" s="4">
        <v>20665.96787</v>
      </c>
      <c r="D310" s="4">
        <v>10059.006789999999</v>
      </c>
      <c r="E310" s="4">
        <v>5836.22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>
      <c r="A311">
        <v>309</v>
      </c>
      <c r="B311" s="3">
        <v>45671</v>
      </c>
      <c r="C311" s="4">
        <v>20891.632699999998</v>
      </c>
      <c r="D311" s="4">
        <v>10014.4084</v>
      </c>
      <c r="E311" s="4">
        <v>5842.91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>
      <c r="A312">
        <v>310</v>
      </c>
      <c r="B312" s="3">
        <v>45672</v>
      </c>
      <c r="C312" s="4">
        <v>21180.604329999998</v>
      </c>
      <c r="D312" s="4">
        <v>10162.49238</v>
      </c>
      <c r="E312" s="4">
        <v>5949.91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>
      <c r="A313">
        <v>311</v>
      </c>
      <c r="B313" s="3">
        <v>45673</v>
      </c>
      <c r="C313" s="4">
        <v>21277.530350000001</v>
      </c>
      <c r="D313" s="4">
        <v>10267.57357</v>
      </c>
      <c r="E313" s="4">
        <v>5937.34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>
      <c r="A314">
        <v>312</v>
      </c>
      <c r="B314" s="3">
        <v>45674</v>
      </c>
      <c r="C314" s="4">
        <v>21534.67238</v>
      </c>
      <c r="D314" s="4">
        <v>10356.80639</v>
      </c>
      <c r="E314" s="4">
        <v>5996.66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>
      <c r="A315">
        <v>313</v>
      </c>
      <c r="B315" s="3">
        <v>45677</v>
      </c>
      <c r="C315" s="4">
        <v>21872.11292</v>
      </c>
      <c r="D315" s="4">
        <v>10506.251850000001</v>
      </c>
      <c r="E315" s="6" t="e">
        <v>#N/A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>
      <c r="A316">
        <v>314</v>
      </c>
      <c r="B316" s="3">
        <v>45678</v>
      </c>
      <c r="C316" s="4">
        <v>21895.463520000001</v>
      </c>
      <c r="D316" s="4">
        <v>10543.97378</v>
      </c>
      <c r="E316" s="4">
        <v>6049.24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>
      <c r="A317">
        <v>315</v>
      </c>
      <c r="B317" s="3">
        <v>45679</v>
      </c>
      <c r="C317" s="4">
        <v>22121.656760000002</v>
      </c>
      <c r="D317" s="4">
        <v>10522.045829999999</v>
      </c>
      <c r="E317" s="4">
        <v>6086.37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>
      <c r="A318">
        <v>316</v>
      </c>
      <c r="B318" s="3">
        <v>45680</v>
      </c>
      <c r="C318" s="4">
        <v>22299.894380000002</v>
      </c>
      <c r="D318" s="4">
        <v>10578.964169999999</v>
      </c>
      <c r="E318" s="4">
        <v>6118.71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>
      <c r="A319">
        <v>317</v>
      </c>
      <c r="B319" s="3">
        <v>45681</v>
      </c>
      <c r="C319" s="4">
        <v>22468.95549</v>
      </c>
      <c r="D319" s="4">
        <v>10610.08257</v>
      </c>
      <c r="E319" s="4">
        <v>6101.24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>
      <c r="A320">
        <v>318</v>
      </c>
      <c r="B320" s="3">
        <v>45684</v>
      </c>
      <c r="C320" s="4">
        <v>22228.172900000001</v>
      </c>
      <c r="D320" s="4">
        <v>10595.027400000001</v>
      </c>
      <c r="E320" s="4">
        <v>6012.28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>
      <c r="A321">
        <v>319</v>
      </c>
      <c r="B321" s="3">
        <v>45685</v>
      </c>
      <c r="C321" s="4">
        <v>22350.38049</v>
      </c>
      <c r="D321" s="4">
        <v>10615.19555</v>
      </c>
      <c r="E321" s="4">
        <v>6067.7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>
      <c r="A322">
        <v>320</v>
      </c>
      <c r="B322" s="3">
        <v>45686</v>
      </c>
      <c r="C322" s="4">
        <v>22555.39402</v>
      </c>
      <c r="D322" s="4">
        <v>10657.98215</v>
      </c>
      <c r="E322" s="4">
        <v>6039.31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>
      <c r="A323">
        <v>321</v>
      </c>
      <c r="B323" s="3">
        <v>45687</v>
      </c>
      <c r="C323" s="4">
        <v>22588.031660000001</v>
      </c>
      <c r="D323" s="4">
        <v>10741.067870000001</v>
      </c>
      <c r="E323" s="4">
        <v>6071.17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>
      <c r="A324">
        <v>322</v>
      </c>
      <c r="B324" s="3">
        <v>45688</v>
      </c>
      <c r="C324" s="4">
        <v>22514.4038</v>
      </c>
      <c r="D324" s="4">
        <v>10755.7104</v>
      </c>
      <c r="E324" s="4">
        <v>6040.53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>
      <c r="A325">
        <v>323</v>
      </c>
      <c r="B325" s="3">
        <v>45691</v>
      </c>
      <c r="C325" s="4">
        <v>22127.229189999998</v>
      </c>
      <c r="D325" s="4">
        <v>10669.450919999999</v>
      </c>
      <c r="E325" s="4">
        <v>5994.57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>
      <c r="A326">
        <v>324</v>
      </c>
      <c r="B326" s="3">
        <v>45692</v>
      </c>
      <c r="C326" s="4">
        <v>22305.066869999999</v>
      </c>
      <c r="D326" s="4">
        <v>10692.978359999999</v>
      </c>
      <c r="E326" s="4">
        <v>6037.88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>
      <c r="A327">
        <v>325</v>
      </c>
      <c r="B327" s="3">
        <v>45693</v>
      </c>
      <c r="C327" s="4">
        <v>22449.583060000001</v>
      </c>
      <c r="D327" s="4">
        <v>10781.35456</v>
      </c>
      <c r="E327" s="4">
        <v>6061.48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>
      <c r="A328">
        <v>326</v>
      </c>
      <c r="B328" s="3">
        <v>45694</v>
      </c>
      <c r="C328" s="4">
        <v>22744.787069999998</v>
      </c>
      <c r="D328" s="4">
        <v>10852.28541</v>
      </c>
      <c r="E328" s="4">
        <v>6083.57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>
      <c r="A329">
        <v>327</v>
      </c>
      <c r="B329" s="3">
        <v>45695</v>
      </c>
      <c r="C329" s="4">
        <v>22505.971000000001</v>
      </c>
      <c r="D329" s="4">
        <v>10792.137409999999</v>
      </c>
      <c r="E329" s="4">
        <v>6025.99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>
      <c r="A330">
        <v>328</v>
      </c>
      <c r="B330" s="3">
        <v>45698</v>
      </c>
      <c r="C330" s="4">
        <v>22570.845140000001</v>
      </c>
      <c r="D330" s="4">
        <v>10835.510270000001</v>
      </c>
      <c r="E330" s="4">
        <v>6066.44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>
      <c r="A331">
        <v>329</v>
      </c>
      <c r="B331" s="3">
        <v>45699</v>
      </c>
      <c r="C331" s="4">
        <v>22838.905119999999</v>
      </c>
      <c r="D331" s="4">
        <v>10928.464970000001</v>
      </c>
      <c r="E331" s="4">
        <v>6068.5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>
      <c r="A332">
        <v>330</v>
      </c>
      <c r="B332" s="3">
        <v>45700</v>
      </c>
      <c r="C332" s="4">
        <v>23016.232779999998</v>
      </c>
      <c r="D332" s="4">
        <v>10964.38206</v>
      </c>
      <c r="E332" s="4">
        <v>6051.97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>
      <c r="A333">
        <v>331</v>
      </c>
      <c r="B333" s="3">
        <v>45701</v>
      </c>
      <c r="C333" s="4">
        <v>23653.077399999998</v>
      </c>
      <c r="D333" s="4">
        <v>11010.6795</v>
      </c>
      <c r="E333" s="4">
        <v>6115.07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>
      <c r="A334">
        <v>332</v>
      </c>
      <c r="B334" s="3">
        <v>45702</v>
      </c>
      <c r="C334" s="4">
        <v>23627.834289999999</v>
      </c>
      <c r="D334" s="4">
        <v>10997.66012</v>
      </c>
      <c r="E334" s="4">
        <v>6114.63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>
      <c r="A335">
        <v>333</v>
      </c>
      <c r="B335" s="3">
        <v>45705</v>
      </c>
      <c r="C335" s="4">
        <v>23901.289580000001</v>
      </c>
      <c r="D335" s="4">
        <v>11064.877899999999</v>
      </c>
      <c r="E335" s="6" t="e">
        <v>#N/A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>
      <c r="A336">
        <v>334</v>
      </c>
      <c r="B336" s="3">
        <v>45706</v>
      </c>
      <c r="C336" s="4">
        <v>23866.106039999999</v>
      </c>
      <c r="D336" s="4">
        <v>11067.47062</v>
      </c>
      <c r="E336" s="4">
        <v>6129.58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>
      <c r="A337">
        <v>335</v>
      </c>
      <c r="B337" s="3">
        <v>45707</v>
      </c>
      <c r="C337" s="4">
        <v>23375.618119999999</v>
      </c>
      <c r="D337" s="4">
        <v>10962.018120000001</v>
      </c>
      <c r="E337" s="4">
        <v>6144.15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>
      <c r="A338">
        <v>336</v>
      </c>
      <c r="B338" s="3">
        <v>45708</v>
      </c>
      <c r="C338" s="4">
        <v>23429.93621</v>
      </c>
      <c r="D338" s="4">
        <v>10975.46321</v>
      </c>
      <c r="E338" s="4">
        <v>6117.52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>
      <c r="A339">
        <v>337</v>
      </c>
      <c r="B339" s="3">
        <v>45709</v>
      </c>
      <c r="C339" s="4">
        <v>23319.474030000001</v>
      </c>
      <c r="D339" s="4">
        <v>10937.650250000001</v>
      </c>
      <c r="E339" s="4">
        <v>6013.13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>
      <c r="A340">
        <v>338</v>
      </c>
      <c r="B340" s="3">
        <v>45712</v>
      </c>
      <c r="C340" s="4">
        <v>23457.747039999998</v>
      </c>
      <c r="D340" s="4">
        <v>10924.515530000001</v>
      </c>
      <c r="E340" s="4">
        <v>5983.25</v>
      </c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>
      <c r="A341">
        <v>339</v>
      </c>
      <c r="B341" s="3">
        <v>45713</v>
      </c>
      <c r="C341" s="4">
        <v>23575.828140000001</v>
      </c>
      <c r="D341" s="4">
        <v>10985.19868</v>
      </c>
      <c r="E341" s="4">
        <v>5955.25</v>
      </c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>
      <c r="A342">
        <v>340</v>
      </c>
      <c r="B342" s="3">
        <v>45714</v>
      </c>
      <c r="C342" s="4">
        <v>23908.741979999999</v>
      </c>
      <c r="D342" s="4">
        <v>11071.49128</v>
      </c>
      <c r="E342" s="4">
        <v>5956.06</v>
      </c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>
      <c r="A343">
        <v>341</v>
      </c>
      <c r="B343" s="3">
        <v>45715</v>
      </c>
      <c r="C343" s="4">
        <v>23439.395069999999</v>
      </c>
      <c r="D343" s="4">
        <v>11030.810670000001</v>
      </c>
      <c r="E343" s="4">
        <v>5861.57</v>
      </c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>
      <c r="A344">
        <v>342</v>
      </c>
      <c r="B344" s="3">
        <v>45716</v>
      </c>
      <c r="C344" s="4">
        <v>23399.36377</v>
      </c>
      <c r="D344" s="4">
        <v>11075.60513</v>
      </c>
      <c r="E344" s="4">
        <v>5954.5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>
      <c r="A345">
        <v>343</v>
      </c>
      <c r="B345" s="3">
        <v>45719</v>
      </c>
      <c r="C345" s="4">
        <v>24267.104299999999</v>
      </c>
      <c r="D345" s="4">
        <v>11266.563700000001</v>
      </c>
      <c r="E345" s="4">
        <v>5849.72</v>
      </c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>
      <c r="A346">
        <v>344</v>
      </c>
      <c r="B346" s="3">
        <v>45720</v>
      </c>
      <c r="C346" s="4">
        <v>23720.002939999998</v>
      </c>
      <c r="D346" s="4">
        <v>11204.60039</v>
      </c>
      <c r="E346" s="4">
        <v>5778.15</v>
      </c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>
      <c r="A347">
        <v>345</v>
      </c>
      <c r="B347" s="3">
        <v>45721</v>
      </c>
      <c r="C347" s="4">
        <v>24913.432970000002</v>
      </c>
      <c r="D347" s="4">
        <v>11286.715550000001</v>
      </c>
      <c r="E347" s="4">
        <v>5842.63</v>
      </c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>
      <c r="A348">
        <v>346</v>
      </c>
      <c r="B348" s="3">
        <v>45722</v>
      </c>
      <c r="C348" s="4">
        <v>25260.953710000002</v>
      </c>
      <c r="D348" s="4">
        <v>11187.05788</v>
      </c>
      <c r="E348" s="4">
        <v>5738.52</v>
      </c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>
      <c r="A349">
        <v>347</v>
      </c>
      <c r="B349" s="3">
        <v>45723</v>
      </c>
      <c r="C349" s="4">
        <v>24923.283810000001</v>
      </c>
      <c r="D349" s="4">
        <v>11204.85709</v>
      </c>
      <c r="E349" s="4">
        <v>5770.2</v>
      </c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>
      <c r="A350">
        <v>348</v>
      </c>
      <c r="B350" s="3">
        <v>45726</v>
      </c>
      <c r="C350" s="4">
        <v>24516.585609999998</v>
      </c>
      <c r="D350" s="4">
        <v>11071.92323</v>
      </c>
      <c r="E350" s="4">
        <v>5614.56</v>
      </c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>
      <c r="A351">
        <v>349</v>
      </c>
      <c r="B351" s="3">
        <v>45727</v>
      </c>
      <c r="C351" s="4">
        <v>24367.609990000001</v>
      </c>
      <c r="D351" s="4">
        <v>10996.95458</v>
      </c>
      <c r="E351" s="4">
        <v>5572.07</v>
      </c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>
      <c r="A352">
        <v>350</v>
      </c>
      <c r="B352" s="3">
        <v>45728</v>
      </c>
      <c r="C352" s="4">
        <v>24683.499049999999</v>
      </c>
      <c r="D352" s="4">
        <v>11071.65941</v>
      </c>
      <c r="E352" s="4">
        <v>5599.3</v>
      </c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>
      <c r="A353">
        <v>351</v>
      </c>
      <c r="B353" s="3">
        <v>45729</v>
      </c>
      <c r="C353" s="4">
        <v>24494.825099999998</v>
      </c>
      <c r="D353" s="4">
        <v>11067.826160000001</v>
      </c>
      <c r="E353" s="4">
        <v>5521.52</v>
      </c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>
      <c r="A354">
        <v>352</v>
      </c>
      <c r="B354" s="3">
        <v>45730</v>
      </c>
      <c r="C354" s="4">
        <v>25101.60744</v>
      </c>
      <c r="D354" s="4">
        <v>11171.96149</v>
      </c>
      <c r="E354" s="4">
        <v>5638.94</v>
      </c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>
      <c r="A355">
        <v>353</v>
      </c>
      <c r="B355" s="3">
        <v>45733</v>
      </c>
      <c r="C355" s="4">
        <v>25279.92798</v>
      </c>
      <c r="D355" s="4">
        <v>11270.31493</v>
      </c>
      <c r="E355" s="4">
        <v>5675.12</v>
      </c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>
      <c r="A356">
        <v>354</v>
      </c>
      <c r="B356" s="3">
        <v>45734</v>
      </c>
      <c r="C356" s="4">
        <v>25571.471590000001</v>
      </c>
      <c r="D356" s="4">
        <v>11316.102580000001</v>
      </c>
      <c r="E356" s="4">
        <v>5614.66</v>
      </c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>
      <c r="A357">
        <v>355</v>
      </c>
      <c r="B357" s="3">
        <v>45735</v>
      </c>
      <c r="C357" s="4">
        <v>25407.27346</v>
      </c>
      <c r="D357" s="4">
        <v>11325.62333</v>
      </c>
      <c r="E357" s="4">
        <v>5675.29</v>
      </c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>
      <c r="A358">
        <v>356</v>
      </c>
      <c r="B358" s="3">
        <v>45736</v>
      </c>
      <c r="C358" s="4">
        <v>24968.107230000001</v>
      </c>
      <c r="D358" s="4">
        <v>11283.43533</v>
      </c>
      <c r="E358" s="4">
        <v>5662.89</v>
      </c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>
      <c r="A359">
        <v>357</v>
      </c>
      <c r="B359" s="3">
        <v>45737</v>
      </c>
      <c r="C359" s="4">
        <v>24892.412830000001</v>
      </c>
      <c r="D359" s="4">
        <v>11169.058639999999</v>
      </c>
      <c r="E359" s="4">
        <v>5667.56</v>
      </c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>
      <c r="A360">
        <v>358</v>
      </c>
      <c r="B360" s="3">
        <v>45740</v>
      </c>
      <c r="C360" s="4">
        <v>24687.271540000002</v>
      </c>
      <c r="D360" s="4">
        <v>11162.641180000001</v>
      </c>
      <c r="E360" s="4">
        <v>5767.57</v>
      </c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>
      <c r="A361">
        <v>359</v>
      </c>
      <c r="B361" s="3">
        <v>45741</v>
      </c>
      <c r="C361" s="4">
        <v>24928.530470000002</v>
      </c>
      <c r="D361" s="4">
        <v>11214.42272</v>
      </c>
      <c r="E361" s="4">
        <v>5776.65</v>
      </c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>
      <c r="A362">
        <v>360</v>
      </c>
      <c r="B362" s="3">
        <v>45742</v>
      </c>
      <c r="C362" s="4">
        <v>24531.402119999999</v>
      </c>
      <c r="D362" s="4">
        <v>11189.411249999999</v>
      </c>
      <c r="E362" s="4">
        <v>5712.2</v>
      </c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>
      <c r="A363">
        <v>361</v>
      </c>
      <c r="B363" s="3">
        <v>45743</v>
      </c>
      <c r="C363" s="4">
        <v>24493.946349999998</v>
      </c>
      <c r="D363" s="4">
        <v>11223.14537</v>
      </c>
      <c r="E363" s="4">
        <v>5693.31</v>
      </c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>
      <c r="A364">
        <v>362</v>
      </c>
      <c r="B364" s="3">
        <v>45744</v>
      </c>
      <c r="C364" s="4">
        <v>24447.11837</v>
      </c>
      <c r="D364" s="4">
        <v>11208.015439999999</v>
      </c>
      <c r="E364" s="4">
        <v>5580.94</v>
      </c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>
      <c r="A365">
        <v>363</v>
      </c>
      <c r="B365" s="3">
        <v>45747</v>
      </c>
      <c r="C365" s="4">
        <v>23976.463479999999</v>
      </c>
      <c r="D365" s="4">
        <v>11088.733039999999</v>
      </c>
      <c r="E365" s="4">
        <v>5611.85</v>
      </c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>
      <c r="A366">
        <v>364</v>
      </c>
      <c r="B366" s="3">
        <v>45748</v>
      </c>
      <c r="C366" s="4">
        <v>24331.232209999998</v>
      </c>
      <c r="D366" s="4">
        <v>11157.974910000001</v>
      </c>
      <c r="E366" s="4">
        <v>5633.07</v>
      </c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>
      <c r="A367">
        <v>365</v>
      </c>
      <c r="B367" s="3">
        <v>45749</v>
      </c>
      <c r="C367" s="4">
        <v>24417.211019999999</v>
      </c>
      <c r="D367" s="4">
        <v>11229.58999</v>
      </c>
      <c r="E367" s="4">
        <v>5670.97</v>
      </c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>
      <c r="A368">
        <v>366</v>
      </c>
      <c r="B368" s="3">
        <v>45750</v>
      </c>
      <c r="C368" s="4">
        <v>23982.513780000001</v>
      </c>
      <c r="D368" s="4">
        <v>11091.146479999999</v>
      </c>
      <c r="E368" s="4">
        <v>5396.52</v>
      </c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>
      <c r="A369">
        <v>367</v>
      </c>
      <c r="B369" s="3">
        <v>45751</v>
      </c>
      <c r="C369" s="4">
        <v>22619.196779999998</v>
      </c>
      <c r="D369" s="4">
        <v>10377.230729999999</v>
      </c>
      <c r="E369" s="4">
        <v>5074.08</v>
      </c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>
      <c r="A370">
        <v>368</v>
      </c>
      <c r="B370" s="3">
        <v>45754</v>
      </c>
      <c r="C370" s="4">
        <v>21598.787059999999</v>
      </c>
      <c r="D370" s="4">
        <v>9807.0584639999997</v>
      </c>
      <c r="E370" s="4">
        <v>5062.25</v>
      </c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>
      <c r="A371">
        <v>369</v>
      </c>
      <c r="B371" s="3">
        <v>45755</v>
      </c>
      <c r="C371" s="4">
        <v>22266.914270000001</v>
      </c>
      <c r="D371" s="4">
        <v>10115.59024</v>
      </c>
      <c r="E371" s="4">
        <v>4982.7700000000004</v>
      </c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>
      <c r="A372">
        <v>370</v>
      </c>
      <c r="B372" s="3">
        <v>45756</v>
      </c>
      <c r="C372" s="4">
        <v>21540.203730000001</v>
      </c>
      <c r="D372" s="4">
        <v>9848.4723310000008</v>
      </c>
      <c r="E372" s="4">
        <v>5456.9</v>
      </c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>
      <c r="A373">
        <v>371</v>
      </c>
      <c r="B373" s="3">
        <v>45757</v>
      </c>
      <c r="C373" s="4">
        <v>23147.67079</v>
      </c>
      <c r="D373" s="4">
        <v>10279.470020000001</v>
      </c>
      <c r="E373" s="4">
        <v>5268.05</v>
      </c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>
      <c r="A374">
        <v>372</v>
      </c>
      <c r="B374" s="3">
        <v>45758</v>
      </c>
      <c r="C374" s="4">
        <v>23140.90278</v>
      </c>
      <c r="D374" s="4">
        <v>10417.943859999999</v>
      </c>
      <c r="E374" s="4">
        <v>5363.36</v>
      </c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>
      <c r="A375">
        <v>373</v>
      </c>
      <c r="B375" s="3">
        <v>45761</v>
      </c>
      <c r="C375" s="4">
        <v>23760.262640000001</v>
      </c>
      <c r="D375" s="4">
        <v>10715.2034</v>
      </c>
      <c r="E375" s="4">
        <v>5405.97</v>
      </c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>
      <c r="A376">
        <v>374</v>
      </c>
      <c r="B376" s="3">
        <v>45762</v>
      </c>
      <c r="C376" s="4">
        <v>23999.465499999998</v>
      </c>
      <c r="D376" s="4">
        <v>10912.92583</v>
      </c>
      <c r="E376" s="4">
        <v>5396.63</v>
      </c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>
      <c r="A377">
        <v>375</v>
      </c>
      <c r="B377" s="3">
        <v>45763</v>
      </c>
      <c r="C377" s="4">
        <v>24284.972839999999</v>
      </c>
      <c r="D377" s="4">
        <v>10950.27392</v>
      </c>
      <c r="E377" s="4">
        <v>5275.7</v>
      </c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>
      <c r="A378">
        <v>376</v>
      </c>
      <c r="B378" s="3">
        <v>45764</v>
      </c>
      <c r="C378" s="4">
        <v>24115.091929999999</v>
      </c>
      <c r="D378" s="4">
        <v>10977.49748</v>
      </c>
      <c r="E378" s="4">
        <v>5282.7</v>
      </c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>
      <c r="A379">
        <v>377</v>
      </c>
      <c r="B379" s="3">
        <v>45769</v>
      </c>
      <c r="C379" s="4">
        <v>24169.221229999999</v>
      </c>
      <c r="D379" s="4">
        <v>11053.63463</v>
      </c>
      <c r="E379" s="4">
        <v>5287.76</v>
      </c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>
      <c r="A380">
        <v>378</v>
      </c>
      <c r="B380" s="3">
        <v>45770</v>
      </c>
      <c r="C380" s="4">
        <v>24874.566459999998</v>
      </c>
      <c r="D380" s="4">
        <v>11145.641820000001</v>
      </c>
      <c r="E380" s="4">
        <v>5375.86</v>
      </c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>
      <c r="A381">
        <v>379</v>
      </c>
      <c r="B381" s="3">
        <v>45771</v>
      </c>
      <c r="C381" s="4">
        <v>25088.671740000002</v>
      </c>
      <c r="D381" s="4">
        <v>11202.9138</v>
      </c>
      <c r="E381" s="4">
        <v>5484.77</v>
      </c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>
      <c r="A382">
        <v>380</v>
      </c>
      <c r="B382" s="3">
        <v>45772</v>
      </c>
      <c r="C382" s="4">
        <v>25367.514230000001</v>
      </c>
      <c r="D382" s="4">
        <v>11202.380800000001</v>
      </c>
      <c r="E382" s="4">
        <v>5525.21</v>
      </c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>
      <c r="A383">
        <v>381</v>
      </c>
      <c r="B383" s="3">
        <v>45775</v>
      </c>
      <c r="C383" s="4">
        <v>25406.852989999999</v>
      </c>
      <c r="D383" s="4">
        <v>11308.3596</v>
      </c>
      <c r="E383" s="4">
        <v>5528.75</v>
      </c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>
      <c r="A384">
        <v>382</v>
      </c>
      <c r="B384" s="3">
        <v>45776</v>
      </c>
      <c r="C384" s="4">
        <v>25538.759460000001</v>
      </c>
      <c r="D384" s="4">
        <v>11349.161319999999</v>
      </c>
      <c r="E384" s="4">
        <v>5560.83</v>
      </c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>
      <c r="A385">
        <v>383</v>
      </c>
      <c r="B385" s="3">
        <v>45777</v>
      </c>
      <c r="C385" s="4">
        <v>25475.580150000002</v>
      </c>
      <c r="D385" s="4">
        <v>11317.178959999999</v>
      </c>
      <c r="E385" s="4">
        <v>5569.06</v>
      </c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>
      <c r="A386">
        <v>384</v>
      </c>
      <c r="B386" s="3">
        <v>45779</v>
      </c>
      <c r="C386" s="4">
        <v>26094.840499999998</v>
      </c>
      <c r="D386" s="4">
        <v>11409.935359999999</v>
      </c>
      <c r="E386" s="4">
        <v>5686.67</v>
      </c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>
      <c r="A387">
        <v>385</v>
      </c>
      <c r="B387" s="3">
        <v>45782</v>
      </c>
      <c r="C387" s="4">
        <v>26407.343649999999</v>
      </c>
      <c r="D387" s="6" t="e">
        <v>#N/A</v>
      </c>
      <c r="E387" s="4">
        <v>5650.38</v>
      </c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>
      <c r="A388">
        <v>386</v>
      </c>
      <c r="B388" s="3">
        <v>45783</v>
      </c>
      <c r="C388" s="4">
        <v>26368.125550000001</v>
      </c>
      <c r="D388" s="4">
        <v>11480.99467</v>
      </c>
      <c r="E388" s="4">
        <v>5606.91</v>
      </c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>
      <c r="A389">
        <v>387</v>
      </c>
      <c r="B389" s="3">
        <v>45784</v>
      </c>
      <c r="C389" s="4">
        <v>26133.055100000001</v>
      </c>
      <c r="D389" s="4">
        <v>11376.2055</v>
      </c>
      <c r="E389" s="4">
        <v>5631.28</v>
      </c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>
      <c r="A390">
        <v>388</v>
      </c>
      <c r="B390" s="3">
        <v>45785</v>
      </c>
      <c r="C390" s="4">
        <v>26204.053449999999</v>
      </c>
      <c r="D390" s="4">
        <v>11291.07394</v>
      </c>
      <c r="E390" s="4">
        <v>5663.94</v>
      </c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>
      <c r="A391">
        <v>389</v>
      </c>
      <c r="B391" s="3">
        <v>45786</v>
      </c>
      <c r="C391" s="4">
        <v>26441.434860000001</v>
      </c>
      <c r="D391" s="4">
        <v>11380.450440000001</v>
      </c>
      <c r="E391" s="4">
        <v>5659.91</v>
      </c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>
      <c r="A392">
        <v>390</v>
      </c>
      <c r="B392" s="3">
        <v>45789</v>
      </c>
      <c r="C392" s="4">
        <v>26149.432779999999</v>
      </c>
      <c r="D392" s="4">
        <v>11338.0077</v>
      </c>
      <c r="E392" s="4">
        <v>5844.19</v>
      </c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>
      <c r="A393">
        <v>391</v>
      </c>
      <c r="B393" s="3">
        <v>45790</v>
      </c>
      <c r="C393" s="4">
        <v>26439.256590000001</v>
      </c>
      <c r="D393" s="4">
        <v>11444.120360000001</v>
      </c>
      <c r="E393" s="4">
        <v>5886.55</v>
      </c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>
      <c r="A394">
        <v>392</v>
      </c>
      <c r="B394" s="3">
        <v>45791</v>
      </c>
      <c r="C394" s="4">
        <v>26306.255690000002</v>
      </c>
      <c r="D394" s="4">
        <v>11385.95536</v>
      </c>
      <c r="E394" s="4">
        <v>5892.58</v>
      </c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>
      <c r="A395">
        <v>393</v>
      </c>
      <c r="B395" s="3">
        <v>45792</v>
      </c>
      <c r="C395" s="4">
        <v>26522.473890000001</v>
      </c>
      <c r="D395" s="4">
        <v>11486.77269</v>
      </c>
      <c r="E395" s="4">
        <v>5916.93</v>
      </c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>
      <c r="A396">
        <v>394</v>
      </c>
      <c r="B396" s="3">
        <v>45793</v>
      </c>
      <c r="C396" s="4">
        <v>26524.451880000001</v>
      </c>
      <c r="D396" s="4">
        <v>11533.96414</v>
      </c>
      <c r="E396" s="4">
        <v>5958.38</v>
      </c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>
      <c r="A397">
        <v>395</v>
      </c>
      <c r="B397" s="3">
        <v>45796</v>
      </c>
      <c r="C397" s="4">
        <v>26883.530190000001</v>
      </c>
      <c r="D397" s="4">
        <v>11621.408229999999</v>
      </c>
      <c r="E397" s="4">
        <v>5963.6</v>
      </c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>
      <c r="A398">
        <v>396</v>
      </c>
      <c r="B398" s="3">
        <v>45797</v>
      </c>
      <c r="C398" s="4">
        <v>27130.278439999998</v>
      </c>
      <c r="D398" s="4">
        <v>11763.276159999999</v>
      </c>
      <c r="E398" s="4">
        <v>5940.46</v>
      </c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>
      <c r="A399">
        <v>397</v>
      </c>
      <c r="B399" s="3">
        <v>45798</v>
      </c>
      <c r="C399" s="4">
        <v>27330.920419999999</v>
      </c>
      <c r="D399" s="4">
        <v>11789.23271</v>
      </c>
      <c r="E399" s="4">
        <v>5844.61</v>
      </c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>
      <c r="A400">
        <v>398</v>
      </c>
      <c r="B400" s="3">
        <v>45799</v>
      </c>
      <c r="C400" s="4">
        <v>27072.983690000001</v>
      </c>
      <c r="D400" s="4">
        <v>11726.33907</v>
      </c>
      <c r="E400" s="4">
        <v>5842.01</v>
      </c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>
      <c r="A401">
        <v>399</v>
      </c>
      <c r="B401" s="3">
        <v>45800</v>
      </c>
      <c r="C401" s="4">
        <v>26859.743589999998</v>
      </c>
      <c r="D401" s="4">
        <v>11805.00318</v>
      </c>
      <c r="E401" s="4">
        <v>5802.82</v>
      </c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>
      <c r="A402">
        <v>400</v>
      </c>
      <c r="B402" s="3">
        <v>45803</v>
      </c>
      <c r="C402" s="4">
        <v>27360.765609999999</v>
      </c>
      <c r="D402" s="6" t="e">
        <v>#N/A</v>
      </c>
      <c r="E402" s="6" t="e">
        <v>#N/A</v>
      </c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>
      <c r="A403">
        <v>401</v>
      </c>
      <c r="B403" s="3">
        <v>45804</v>
      </c>
      <c r="C403" s="4">
        <v>27462.906800000001</v>
      </c>
      <c r="D403" s="4">
        <v>11860.901159999999</v>
      </c>
      <c r="E403" s="4">
        <v>5921.54</v>
      </c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>
      <c r="A404">
        <v>402</v>
      </c>
      <c r="B404" s="3">
        <v>45805</v>
      </c>
      <c r="C404" s="4">
        <v>27001.137299999999</v>
      </c>
      <c r="D404" s="4">
        <v>11718.68239</v>
      </c>
      <c r="E404" s="4">
        <v>5888.55</v>
      </c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>
      <c r="A405">
        <v>403</v>
      </c>
      <c r="B405" s="3">
        <v>45806</v>
      </c>
      <c r="C405" s="4">
        <v>27228.357110000001</v>
      </c>
      <c r="D405" s="4">
        <v>11764.592570000001</v>
      </c>
      <c r="E405" s="4">
        <v>5912.17</v>
      </c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>
      <c r="A406">
        <v>404</v>
      </c>
      <c r="B406" s="3">
        <v>45807</v>
      </c>
      <c r="C406" s="4">
        <v>27223.941190000001</v>
      </c>
      <c r="D406" s="4">
        <v>11808.50072</v>
      </c>
      <c r="E406" s="4">
        <v>5911.69</v>
      </c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>
      <c r="A407">
        <v>405</v>
      </c>
      <c r="B407" s="3">
        <v>45810</v>
      </c>
      <c r="C407" s="4">
        <v>27403.01022</v>
      </c>
      <c r="D407" s="4">
        <v>11893.68492</v>
      </c>
      <c r="E407" s="4">
        <v>5935.94</v>
      </c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>
      <c r="A408">
        <v>406</v>
      </c>
      <c r="B408" s="3">
        <v>45811</v>
      </c>
      <c r="C408" s="4">
        <v>27424.213790000002</v>
      </c>
      <c r="D408" s="4">
        <v>11888.750190000001</v>
      </c>
      <c r="E408" s="4">
        <v>5970.37</v>
      </c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>
      <c r="A409">
        <v>407</v>
      </c>
      <c r="B409" s="3">
        <v>45812</v>
      </c>
      <c r="C409" s="4">
        <v>27726.653340000001</v>
      </c>
      <c r="D409" s="4">
        <v>11926.540069999999</v>
      </c>
      <c r="E409" s="4">
        <v>5970.81</v>
      </c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>
      <c r="A410">
        <v>408</v>
      </c>
      <c r="B410" s="3">
        <v>45813</v>
      </c>
      <c r="C410" s="4">
        <v>27857.066470000002</v>
      </c>
      <c r="D410" s="4">
        <v>11965.2161</v>
      </c>
      <c r="E410" s="4">
        <v>5939.3</v>
      </c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>
      <c r="A411">
        <v>409</v>
      </c>
      <c r="B411" s="3">
        <v>45814</v>
      </c>
      <c r="C411" s="4">
        <v>27714.375739999999</v>
      </c>
      <c r="D411" s="4">
        <v>11955.040859999999</v>
      </c>
      <c r="E411" s="4">
        <v>6000.36</v>
      </c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>
      <c r="A412">
        <v>410</v>
      </c>
      <c r="B412" s="3">
        <v>45817</v>
      </c>
      <c r="C412" s="4">
        <v>27624.720689999998</v>
      </c>
      <c r="D412" s="4">
        <v>11972.508830000001</v>
      </c>
      <c r="E412" s="4">
        <v>6005.88</v>
      </c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>
      <c r="A413">
        <v>411</v>
      </c>
      <c r="B413" s="3">
        <v>45818</v>
      </c>
      <c r="C413" s="4">
        <v>27433.612870000001</v>
      </c>
      <c r="D413" s="4">
        <v>11957.94369</v>
      </c>
      <c r="E413" s="4">
        <v>6038.81</v>
      </c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>
      <c r="A414">
        <v>412</v>
      </c>
      <c r="B414" s="3">
        <v>45819</v>
      </c>
      <c r="C414" s="4">
        <v>27561.352080000001</v>
      </c>
      <c r="D414" s="4">
        <v>12024.49078</v>
      </c>
      <c r="E414" s="4">
        <v>6022.24</v>
      </c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>
      <c r="A415">
        <v>413</v>
      </c>
      <c r="B415" s="3">
        <v>45820</v>
      </c>
      <c r="C415" s="4">
        <v>27572.504860000001</v>
      </c>
      <c r="D415" s="4">
        <v>12105.7035</v>
      </c>
      <c r="E415" s="4">
        <v>6045.26</v>
      </c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>
      <c r="A416">
        <v>414</v>
      </c>
      <c r="B416" s="3">
        <v>45821</v>
      </c>
      <c r="C416" s="4">
        <v>27170.652139999998</v>
      </c>
      <c r="D416" s="4">
        <v>12002.33934</v>
      </c>
      <c r="E416" s="4">
        <v>5976.97</v>
      </c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>
      <c r="A417">
        <v>415</v>
      </c>
      <c r="B417" s="3">
        <v>45824</v>
      </c>
      <c r="C417" s="4">
        <v>27373.19457</v>
      </c>
      <c r="D417" s="4">
        <v>12038.170899999999</v>
      </c>
      <c r="E417" s="4">
        <v>6033.11</v>
      </c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>
      <c r="A418">
        <v>416</v>
      </c>
      <c r="B418" s="3">
        <v>45825</v>
      </c>
      <c r="C418" s="4">
        <v>26907.430779999999</v>
      </c>
      <c r="D418" s="4">
        <v>11862.953869999999</v>
      </c>
      <c r="E418" s="4">
        <v>5982.72</v>
      </c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>
      <c r="A419">
        <v>417</v>
      </c>
      <c r="B419" s="3">
        <v>45826</v>
      </c>
      <c r="C419" s="4">
        <v>26760.917819999999</v>
      </c>
      <c r="D419" s="4">
        <v>11863.42657</v>
      </c>
      <c r="E419" s="4">
        <v>5980.87</v>
      </c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>
      <c r="A420">
        <v>418</v>
      </c>
      <c r="B420" s="3">
        <v>45827</v>
      </c>
      <c r="C420" s="4">
        <v>26540.427820000001</v>
      </c>
      <c r="D420" s="4">
        <v>11847.214250000001</v>
      </c>
      <c r="E420" s="6" t="e">
        <v>#N/A</v>
      </c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>
      <c r="A421">
        <v>419</v>
      </c>
      <c r="B421" s="3">
        <v>45828</v>
      </c>
      <c r="C421" s="4">
        <v>26904.503710000001</v>
      </c>
      <c r="D421" s="4">
        <v>11808.04651</v>
      </c>
      <c r="E421" s="4">
        <v>5967.84</v>
      </c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>
      <c r="A422">
        <v>420</v>
      </c>
      <c r="B422" s="3">
        <v>45831</v>
      </c>
      <c r="C422" s="4">
        <v>26987.165110000002</v>
      </c>
      <c r="D422" s="4">
        <v>11861.97696</v>
      </c>
      <c r="E422" s="4">
        <v>6025.17</v>
      </c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>
      <c r="A423">
        <v>421</v>
      </c>
      <c r="B423" s="3">
        <v>45832</v>
      </c>
      <c r="C423" s="4">
        <v>27451.657029999998</v>
      </c>
      <c r="D423" s="4">
        <v>11924.138629999999</v>
      </c>
      <c r="E423" s="4">
        <v>6092.18</v>
      </c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>
      <c r="A424">
        <v>422</v>
      </c>
      <c r="B424" s="3">
        <v>45833</v>
      </c>
      <c r="C424" s="4">
        <v>27453.803889999999</v>
      </c>
      <c r="D424" s="4">
        <v>11936.66625</v>
      </c>
      <c r="E424" s="4">
        <v>6092.16</v>
      </c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>
      <c r="A425">
        <v>423</v>
      </c>
      <c r="B425" s="3">
        <v>45834</v>
      </c>
      <c r="C425" s="4">
        <v>27649.3426</v>
      </c>
      <c r="D425" s="4">
        <v>11988.47537</v>
      </c>
      <c r="E425" s="4">
        <v>6141.02</v>
      </c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>
      <c r="A426">
        <v>424</v>
      </c>
      <c r="B426" s="3">
        <v>45835</v>
      </c>
      <c r="C426" s="4">
        <v>28169.337159999999</v>
      </c>
      <c r="D426" s="4">
        <v>12073.864299999999</v>
      </c>
      <c r="E426" s="4">
        <v>6173.07</v>
      </c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>
      <c r="A427">
        <v>425</v>
      </c>
      <c r="B427" s="3">
        <v>45838</v>
      </c>
      <c r="C427" s="4">
        <v>28180.82273</v>
      </c>
      <c r="D427" s="4">
        <v>12028.71047</v>
      </c>
      <c r="E427" s="4">
        <v>6204.95</v>
      </c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>
      <c r="A428">
        <v>426</v>
      </c>
      <c r="B428" s="3">
        <v>45839</v>
      </c>
      <c r="C428" s="4">
        <v>27946.31885</v>
      </c>
      <c r="D428" s="4">
        <v>12075.436089999999</v>
      </c>
      <c r="E428" s="4">
        <v>6198.01</v>
      </c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>
      <c r="A429">
        <v>427</v>
      </c>
      <c r="B429" s="3">
        <v>45840</v>
      </c>
      <c r="C429" s="4">
        <v>28072.3298</v>
      </c>
      <c r="D429" s="4">
        <v>11976.925370000001</v>
      </c>
      <c r="E429" s="4">
        <v>6227.42</v>
      </c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>
      <c r="A430">
        <v>428</v>
      </c>
      <c r="B430" s="3">
        <v>45841</v>
      </c>
      <c r="C430" s="4">
        <v>28172.385740000002</v>
      </c>
      <c r="D430" s="4">
        <v>12058.04982</v>
      </c>
      <c r="E430" s="4">
        <v>6279.35</v>
      </c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>
      <c r="A431">
        <v>429</v>
      </c>
      <c r="B431" s="3">
        <v>45842</v>
      </c>
      <c r="C431" s="4">
        <v>28012.101119999999</v>
      </c>
      <c r="D431" s="4">
        <v>12045.03673</v>
      </c>
      <c r="E431" s="6" t="e">
        <v>#N/A</v>
      </c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>
      <c r="A432">
        <v>430</v>
      </c>
      <c r="B432" s="3">
        <v>45845</v>
      </c>
      <c r="C432" s="4">
        <v>28251.414690000001</v>
      </c>
      <c r="D432" s="4">
        <v>11995.990970000001</v>
      </c>
      <c r="E432" s="4">
        <v>6229.98</v>
      </c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>
      <c r="A433">
        <v>431</v>
      </c>
      <c r="B433" s="3">
        <v>45846</v>
      </c>
      <c r="C433" s="4">
        <v>28377.760590000002</v>
      </c>
      <c r="D433" s="4">
        <v>12027.42957</v>
      </c>
      <c r="E433" s="4">
        <v>6225.52</v>
      </c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>
      <c r="A434">
        <v>432</v>
      </c>
      <c r="B434" s="3">
        <v>45847</v>
      </c>
      <c r="C434" s="4">
        <v>28797.12487</v>
      </c>
      <c r="D434" s="4">
        <v>12052.05358</v>
      </c>
      <c r="E434" s="4">
        <v>6263.26</v>
      </c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>
      <c r="A435">
        <v>433</v>
      </c>
      <c r="B435" s="3">
        <v>45848</v>
      </c>
      <c r="C435" s="4">
        <v>28615.69054</v>
      </c>
      <c r="D435" s="4">
        <v>12187.061390000001</v>
      </c>
      <c r="E435" s="4">
        <v>6280.46</v>
      </c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>
      <c r="A436">
        <v>434</v>
      </c>
      <c r="B436" s="3">
        <v>45849</v>
      </c>
      <c r="C436" s="4">
        <v>28361.733980000001</v>
      </c>
      <c r="D436" s="4">
        <v>12068.72378</v>
      </c>
      <c r="E436" s="4">
        <v>6259.75</v>
      </c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>
      <c r="A437">
        <v>435</v>
      </c>
      <c r="B437" s="3">
        <v>45852</v>
      </c>
      <c r="C437" s="4">
        <v>28184.594590000001</v>
      </c>
      <c r="D437" s="4">
        <v>12081.695159999999</v>
      </c>
      <c r="E437" s="4">
        <v>6268.56</v>
      </c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>
      <c r="A438">
        <v>436</v>
      </c>
      <c r="B438" s="3">
        <v>45853</v>
      </c>
      <c r="C438" s="4">
        <v>27925.816190000001</v>
      </c>
      <c r="D438" s="4">
        <v>11970.376910000001</v>
      </c>
      <c r="E438" s="4">
        <v>6243.76</v>
      </c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>
      <c r="A439">
        <v>437</v>
      </c>
      <c r="B439" s="3">
        <v>45854</v>
      </c>
      <c r="C439" s="4">
        <v>27934.913629999999</v>
      </c>
      <c r="D439" s="4">
        <v>11970.057220000001</v>
      </c>
      <c r="E439" s="4">
        <v>6263.7</v>
      </c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>
      <c r="A440">
        <v>438</v>
      </c>
      <c r="B440" s="3">
        <v>45855</v>
      </c>
      <c r="C440" s="4">
        <v>28306.104070000001</v>
      </c>
      <c r="D440" s="4">
        <v>12051.42196</v>
      </c>
      <c r="E440" s="4">
        <v>6297.36</v>
      </c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>
      <c r="A441">
        <v>439</v>
      </c>
      <c r="B441" s="3">
        <v>45856</v>
      </c>
      <c r="C441" s="4">
        <v>28241.413280000001</v>
      </c>
      <c r="D441" s="4">
        <v>12059.332130000001</v>
      </c>
      <c r="E441" s="4">
        <v>6296.79</v>
      </c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>
      <c r="A442">
        <v>440</v>
      </c>
      <c r="B442" s="3">
        <v>45859</v>
      </c>
      <c r="C442" s="4">
        <v>28425.29824</v>
      </c>
      <c r="D442" s="4">
        <v>12156.811040000001</v>
      </c>
      <c r="E442" s="4">
        <v>6305.6</v>
      </c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>
      <c r="A443">
        <v>441</v>
      </c>
      <c r="B443" s="3">
        <v>45860</v>
      </c>
      <c r="C443" s="4">
        <v>28221.103480000002</v>
      </c>
      <c r="D443" s="4">
        <v>12200.732550000001</v>
      </c>
      <c r="E443" s="4">
        <v>6309.62</v>
      </c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>
      <c r="A444">
        <v>442</v>
      </c>
      <c r="B444" s="3">
        <v>45861</v>
      </c>
      <c r="C444" s="4">
        <v>28538.959790000001</v>
      </c>
      <c r="D444" s="4">
        <v>12304.59727</v>
      </c>
      <c r="E444" s="4">
        <v>6358.91</v>
      </c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>
      <c r="A445">
        <v>443</v>
      </c>
      <c r="B445" s="3">
        <v>45862</v>
      </c>
      <c r="C445" s="4">
        <v>28559.865720000002</v>
      </c>
      <c r="D445" s="4">
        <v>12344.56711</v>
      </c>
      <c r="E445" s="4">
        <v>6363.35</v>
      </c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>
      <c r="A446">
        <v>444</v>
      </c>
      <c r="B446" s="3">
        <v>45863</v>
      </c>
      <c r="C446" s="4">
        <v>28445.875499999998</v>
      </c>
      <c r="D446" s="4">
        <v>12253.136490000001</v>
      </c>
      <c r="E446" s="4">
        <v>6388.64</v>
      </c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>
      <c r="A447">
        <v>445</v>
      </c>
      <c r="B447" s="3">
        <v>45866</v>
      </c>
      <c r="C447" s="4">
        <v>27798.426490000002</v>
      </c>
      <c r="D447" s="4">
        <v>12131.895699999999</v>
      </c>
      <c r="E447" s="4">
        <v>6389.77</v>
      </c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>
      <c r="A448">
        <v>446</v>
      </c>
      <c r="B448" s="3">
        <v>45867</v>
      </c>
      <c r="C448" s="4">
        <v>27970.33583</v>
      </c>
      <c r="D448" s="4">
        <v>12198.81446</v>
      </c>
      <c r="E448" s="4">
        <v>6370.86</v>
      </c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>
      <c r="A449">
        <v>447</v>
      </c>
      <c r="B449" s="3">
        <v>45868</v>
      </c>
      <c r="C449" s="4">
        <v>27726.865020000001</v>
      </c>
      <c r="D449" s="4">
        <v>12112.019029999999</v>
      </c>
      <c r="E449" s="4">
        <v>6362.9</v>
      </c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>
      <c r="A450">
        <v>448</v>
      </c>
      <c r="B450" s="3">
        <v>45869</v>
      </c>
      <c r="C450" s="4">
        <v>27489.02376</v>
      </c>
      <c r="D450" s="4">
        <v>12062.70678</v>
      </c>
      <c r="E450" s="4">
        <v>6339.39</v>
      </c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>
      <c r="A451">
        <v>449</v>
      </c>
      <c r="B451" s="3">
        <v>45870</v>
      </c>
      <c r="C451" s="4">
        <v>27148.356629999998</v>
      </c>
      <c r="D451" s="4">
        <v>12043.981100000001</v>
      </c>
      <c r="E451" s="4">
        <v>6238.01</v>
      </c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>
      <c r="A452">
        <v>450</v>
      </c>
      <c r="B452" s="3">
        <v>45873</v>
      </c>
      <c r="C452" s="4">
        <v>27518.532329999998</v>
      </c>
      <c r="D452" s="4">
        <v>12137.078960000001</v>
      </c>
      <c r="E452" s="4">
        <v>6329.94</v>
      </c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>
      <c r="A453">
        <v>451</v>
      </c>
      <c r="B453" s="3">
        <v>45874</v>
      </c>
      <c r="C453" s="4">
        <v>27608.97985</v>
      </c>
      <c r="D453" s="4">
        <v>12158.002350000001</v>
      </c>
      <c r="E453" s="4">
        <v>6299.19</v>
      </c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>
      <c r="A454">
        <v>452</v>
      </c>
      <c r="B454" s="3">
        <v>45875</v>
      </c>
      <c r="C454" s="4">
        <v>27898.196199999998</v>
      </c>
      <c r="D454" s="4">
        <v>12240.49394</v>
      </c>
      <c r="E454" s="4">
        <v>6345.06</v>
      </c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>
      <c r="A455">
        <v>453</v>
      </c>
      <c r="B455" s="3">
        <v>45876</v>
      </c>
      <c r="C455" s="4">
        <v>28244.985680000002</v>
      </c>
      <c r="D455" s="4">
        <v>12240.89968</v>
      </c>
      <c r="E455" s="4">
        <v>6340</v>
      </c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>
      <c r="A456">
        <v>454</v>
      </c>
      <c r="B456" s="3">
        <v>45877</v>
      </c>
      <c r="C456" s="4">
        <v>28147.315610000001</v>
      </c>
      <c r="D456" s="4">
        <v>12231.9377</v>
      </c>
      <c r="E456" s="4">
        <v>6389.45</v>
      </c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>
      <c r="A457">
        <v>455</v>
      </c>
      <c r="B457" s="3">
        <v>45880</v>
      </c>
      <c r="C457" s="4">
        <v>27972.884539999999</v>
      </c>
      <c r="D457" s="4">
        <v>12264.85241</v>
      </c>
      <c r="E457" s="4">
        <v>6373.45</v>
      </c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>
      <c r="A458">
        <v>456</v>
      </c>
      <c r="B458" s="3">
        <v>45881</v>
      </c>
      <c r="C458" s="4">
        <v>28053.73561</v>
      </c>
      <c r="D458" s="4">
        <v>12351.37306</v>
      </c>
      <c r="E458" s="4">
        <v>6445.76</v>
      </c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>
      <c r="A459">
        <v>457</v>
      </c>
      <c r="B459" s="3">
        <v>45882</v>
      </c>
      <c r="C459" s="4">
        <v>28326.404859999999</v>
      </c>
      <c r="D459" s="4">
        <v>12450.140079999999</v>
      </c>
      <c r="E459" s="4">
        <v>6466.58</v>
      </c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>
      <c r="A460">
        <v>458</v>
      </c>
      <c r="B460" s="3">
        <v>45883</v>
      </c>
      <c r="C460" s="4">
        <v>28399.787499999999</v>
      </c>
      <c r="D460" s="4">
        <v>12416.16331</v>
      </c>
      <c r="E460" s="4">
        <v>6468.54</v>
      </c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>
      <c r="A461">
        <v>459</v>
      </c>
      <c r="B461" s="3">
        <v>45884</v>
      </c>
      <c r="C461" s="4">
        <v>28507.68879</v>
      </c>
      <c r="D461" s="4">
        <v>12386.86506</v>
      </c>
      <c r="E461" s="4">
        <v>6449.8</v>
      </c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>
      <c r="A462">
        <v>460</v>
      </c>
      <c r="B462" s="3">
        <v>45887</v>
      </c>
      <c r="C462" s="4">
        <v>28369.501049999999</v>
      </c>
      <c r="D462" s="4">
        <v>12369.54257</v>
      </c>
      <c r="E462" s="4">
        <v>6449.15</v>
      </c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>
      <c r="A463">
        <v>461</v>
      </c>
      <c r="B463" s="3">
        <v>45888</v>
      </c>
      <c r="C463" s="4">
        <v>28432.849630000001</v>
      </c>
      <c r="D463" s="4">
        <v>12392.58209</v>
      </c>
      <c r="E463" s="4">
        <v>6411.37</v>
      </c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>
      <c r="A464">
        <v>462</v>
      </c>
      <c r="B464" s="3">
        <v>45889</v>
      </c>
      <c r="C464" s="4">
        <v>28284.126670000001</v>
      </c>
      <c r="D464" s="4">
        <v>12506.94492</v>
      </c>
      <c r="E464" s="4">
        <v>6395.78</v>
      </c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>
      <c r="A465">
        <v>463</v>
      </c>
      <c r="B465" s="3">
        <v>45890</v>
      </c>
      <c r="C465" s="4">
        <v>28209.912270000001</v>
      </c>
      <c r="D465" s="4">
        <v>12490.991470000001</v>
      </c>
      <c r="E465" s="4">
        <v>6370.17</v>
      </c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>
      <c r="A466">
        <v>464</v>
      </c>
      <c r="B466" s="3">
        <v>45891</v>
      </c>
      <c r="C466" s="4">
        <v>28555.977790000001</v>
      </c>
      <c r="D466" s="4">
        <v>12605.32922</v>
      </c>
      <c r="E466" s="4">
        <v>6466.91</v>
      </c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>
      <c r="A467">
        <v>465</v>
      </c>
      <c r="B467" s="3">
        <v>45894</v>
      </c>
      <c r="C467" s="4">
        <v>28190.558840000002</v>
      </c>
      <c r="D467" s="6" t="e">
        <v>#N/A</v>
      </c>
      <c r="E467" s="4">
        <v>6439.32</v>
      </c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>
      <c r="A468">
        <v>466</v>
      </c>
      <c r="B468" s="3">
        <v>45895</v>
      </c>
      <c r="C468" s="4">
        <v>28109.59316</v>
      </c>
      <c r="D468" s="4">
        <v>12488.07461</v>
      </c>
      <c r="E468" s="4">
        <v>6465.94</v>
      </c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>
      <c r="A469">
        <v>467</v>
      </c>
      <c r="B469" s="3">
        <v>45896</v>
      </c>
      <c r="C469" s="4">
        <v>28006.38032</v>
      </c>
      <c r="D469" s="4">
        <v>12497.516540000001</v>
      </c>
      <c r="E469" s="4">
        <v>6481.4</v>
      </c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>
      <c r="A470">
        <v>468</v>
      </c>
      <c r="B470" s="3">
        <v>45897</v>
      </c>
      <c r="C470" s="4">
        <v>28080.30935</v>
      </c>
      <c r="D470" s="4">
        <v>12452.10816</v>
      </c>
      <c r="E470" s="4">
        <v>6501.86</v>
      </c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>
      <c r="A471">
        <v>469</v>
      </c>
      <c r="B471" s="3">
        <v>45898</v>
      </c>
      <c r="C471" s="4">
        <v>27927.34216</v>
      </c>
      <c r="D471" s="4">
        <v>12401.99027</v>
      </c>
      <c r="E471" s="4">
        <v>6460.26</v>
      </c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>
      <c r="A472">
        <v>470</v>
      </c>
      <c r="B472" s="3">
        <v>45901</v>
      </c>
      <c r="C472" s="4">
        <v>28159.732100000001</v>
      </c>
      <c r="D472" s="4">
        <v>12458.189829999999</v>
      </c>
      <c r="E472" s="6" t="e">
        <v>#N/A</v>
      </c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>
      <c r="A473">
        <v>471</v>
      </c>
      <c r="B473" s="3">
        <v>45902</v>
      </c>
      <c r="C473" s="4">
        <v>27323.045859999998</v>
      </c>
      <c r="D473" s="4">
        <v>12200.04572</v>
      </c>
      <c r="E473" s="4">
        <v>6415.54</v>
      </c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>
      <c r="A474">
        <v>472</v>
      </c>
      <c r="B474" s="3">
        <v>45903</v>
      </c>
      <c r="C474" s="4">
        <v>27510.828959999999</v>
      </c>
      <c r="D474" s="4">
        <v>12335.31034</v>
      </c>
      <c r="E474" s="4">
        <v>6448.26</v>
      </c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>
      <c r="A475">
        <v>473</v>
      </c>
      <c r="B475" s="3">
        <v>45904</v>
      </c>
      <c r="C475" s="4">
        <v>27706.93435</v>
      </c>
      <c r="D475" s="4">
        <v>12390.42268</v>
      </c>
      <c r="E475" s="4">
        <v>6502.08</v>
      </c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>
      <c r="A476">
        <v>474</v>
      </c>
      <c r="B476" s="3">
        <v>45905</v>
      </c>
      <c r="C476" s="4">
        <v>27655.66056</v>
      </c>
      <c r="D476" s="4">
        <v>12435.779689999999</v>
      </c>
      <c r="E476" s="4">
        <v>6481.5</v>
      </c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>
      <c r="A477">
        <v>475</v>
      </c>
      <c r="B477" s="3">
        <v>45908</v>
      </c>
      <c r="C477" s="4">
        <v>28016.468659999999</v>
      </c>
      <c r="D477" s="4">
        <v>12496.895490000001</v>
      </c>
      <c r="E477" s="4">
        <v>6495.15</v>
      </c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>
      <c r="A478">
        <v>476</v>
      </c>
      <c r="B478" s="3">
        <v>45909</v>
      </c>
      <c r="C478" s="4">
        <v>27754.618640000001</v>
      </c>
      <c r="D478" s="4">
        <v>12495.71571</v>
      </c>
      <c r="E478" s="4">
        <v>6512.61</v>
      </c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>
      <c r="A479">
        <v>477</v>
      </c>
      <c r="B479" s="3">
        <v>45910</v>
      </c>
      <c r="C479" s="4">
        <v>27656.932400000002</v>
      </c>
      <c r="D479" s="4">
        <v>12485.0893</v>
      </c>
      <c r="E479" s="4">
        <v>6532.04</v>
      </c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>
      <c r="A480">
        <v>478</v>
      </c>
      <c r="B480" s="3">
        <v>45911</v>
      </c>
      <c r="C480" s="4">
        <v>27812.91476</v>
      </c>
      <c r="D480" s="4">
        <v>12621.92973</v>
      </c>
      <c r="E480" s="4">
        <v>6587.47</v>
      </c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>
      <c r="A481">
        <v>479</v>
      </c>
      <c r="B481" s="3">
        <v>45912</v>
      </c>
      <c r="C481" s="4">
        <v>27805.039400000001</v>
      </c>
      <c r="D481" s="4">
        <v>12584.42792</v>
      </c>
      <c r="E481" s="4">
        <v>6584.29</v>
      </c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>
      <c r="A482">
        <v>480</v>
      </c>
      <c r="B482" s="3">
        <v>45915</v>
      </c>
      <c r="C482" s="4">
        <v>27936.021509999999</v>
      </c>
      <c r="D482" s="4">
        <v>12618.3379</v>
      </c>
      <c r="E482" s="4">
        <v>6615.28</v>
      </c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>
      <c r="A483">
        <v>481</v>
      </c>
      <c r="B483" s="3">
        <v>45916</v>
      </c>
      <c r="C483" s="4">
        <v>27693.207630000001</v>
      </c>
      <c r="D483" s="4">
        <v>12553.91503</v>
      </c>
      <c r="E483" s="4">
        <v>6606.76</v>
      </c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>
      <c r="A484">
        <v>482</v>
      </c>
      <c r="B484" s="3">
        <v>45917</v>
      </c>
      <c r="C484" s="4">
        <v>27622.697530000001</v>
      </c>
      <c r="D484" s="4">
        <v>12550.08747</v>
      </c>
      <c r="E484" s="4">
        <v>6600.35</v>
      </c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>
      <c r="A485">
        <v>483</v>
      </c>
      <c r="B485" s="3">
        <v>45918</v>
      </c>
      <c r="C485" s="4">
        <v>27909.429929999998</v>
      </c>
      <c r="D485" s="4">
        <v>12508.795389999999</v>
      </c>
      <c r="E485" s="4">
        <v>6631.96</v>
      </c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>
      <c r="A486">
        <v>484</v>
      </c>
      <c r="B486" s="3">
        <v>45919</v>
      </c>
      <c r="C486" s="4">
        <v>27764.48705</v>
      </c>
      <c r="D486" s="4">
        <v>12418.541160000001</v>
      </c>
      <c r="E486" s="4">
        <v>6664.36</v>
      </c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>
      <c r="A487">
        <v>485</v>
      </c>
      <c r="B487" s="3">
        <v>45922</v>
      </c>
      <c r="C487" s="4">
        <v>27762.624810000001</v>
      </c>
      <c r="D487" s="4">
        <v>12468.750819999999</v>
      </c>
      <c r="E487" s="4">
        <v>6693.75</v>
      </c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>
      <c r="A488">
        <v>486</v>
      </c>
      <c r="B488" s="3">
        <v>45923</v>
      </c>
      <c r="C488" s="4">
        <v>27893.244699999999</v>
      </c>
      <c r="D488" s="4">
        <v>12471.957770000001</v>
      </c>
      <c r="E488" s="4">
        <v>6656.92</v>
      </c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>
      <c r="A489">
        <v>487</v>
      </c>
      <c r="B489" s="3">
        <v>45924</v>
      </c>
      <c r="C489" s="4">
        <v>27793.35499</v>
      </c>
      <c r="D489" s="4">
        <v>12443.67844</v>
      </c>
      <c r="E489" s="4">
        <v>6637.97</v>
      </c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>
      <c r="A490">
        <v>488</v>
      </c>
      <c r="B490" s="3">
        <v>45925</v>
      </c>
      <c r="C490" s="2">
        <v>27638.362959999999</v>
      </c>
      <c r="D490" s="4">
        <v>12287.026610000001</v>
      </c>
      <c r="E490" s="4">
        <v>6604.72</v>
      </c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>
      <c r="A491">
        <v>489</v>
      </c>
      <c r="B491" s="3">
        <v>45926</v>
      </c>
      <c r="C491" s="4">
        <v>27767.820660000001</v>
      </c>
      <c r="D491" s="4">
        <v>12437.12263</v>
      </c>
      <c r="E491" s="4">
        <v>6643.7</v>
      </c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>
      <c r="A492">
        <v>490</v>
      </c>
      <c r="B492" s="3">
        <v>45929</v>
      </c>
      <c r="C492" s="4">
        <v>27855.09244</v>
      </c>
      <c r="D492" s="4">
        <v>12496.195009999999</v>
      </c>
      <c r="E492" s="4">
        <v>6661.21</v>
      </c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>
      <c r="A493">
        <v>491</v>
      </c>
      <c r="B493" s="3">
        <v>45930</v>
      </c>
      <c r="C493" s="4">
        <v>28023.786110000001</v>
      </c>
      <c r="D493" s="4">
        <v>12567.91296</v>
      </c>
      <c r="E493" s="4">
        <v>6688.46</v>
      </c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>
      <c r="A494">
        <v>492</v>
      </c>
      <c r="B494" s="3">
        <v>45931</v>
      </c>
      <c r="C494" s="4">
        <v>28292.51035</v>
      </c>
      <c r="D494" s="4">
        <v>12732.843000000001</v>
      </c>
      <c r="E494" s="4">
        <v>6711.2</v>
      </c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>
      <c r="A495">
        <v>493</v>
      </c>
      <c r="B495" s="3">
        <v>45932</v>
      </c>
      <c r="C495" s="4">
        <v>28635.4516</v>
      </c>
      <c r="D495" s="4">
        <v>12676.3372</v>
      </c>
      <c r="E495" s="4">
        <v>6715.35</v>
      </c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>
      <c r="A496">
        <v>494</v>
      </c>
      <c r="B496" s="3">
        <v>45933</v>
      </c>
      <c r="C496" s="4">
        <v>28623.149079999999</v>
      </c>
      <c r="D496" s="4">
        <v>12791.35763</v>
      </c>
      <c r="E496" s="4">
        <v>6715.79</v>
      </c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>
      <c r="A497">
        <v>495</v>
      </c>
      <c r="B497" s="3">
        <v>45936</v>
      </c>
      <c r="C497" s="4">
        <v>28546.00246</v>
      </c>
      <c r="D497" s="4">
        <v>12781.29321</v>
      </c>
      <c r="E497" s="4">
        <v>6740.28</v>
      </c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>
      <c r="A498">
        <v>496</v>
      </c>
      <c r="B498" s="3">
        <v>45937</v>
      </c>
      <c r="C498" s="4">
        <v>28416.993289999999</v>
      </c>
      <c r="D498" s="4">
        <v>12726.58502</v>
      </c>
      <c r="E498" s="4">
        <v>6714.59</v>
      </c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>
      <c r="A499">
        <v>497</v>
      </c>
      <c r="B499" s="3">
        <v>45938</v>
      </c>
      <c r="C499" s="4">
        <v>28604.248449999999</v>
      </c>
      <c r="D499" s="4">
        <v>12795.4858</v>
      </c>
      <c r="E499" s="4">
        <v>6753.72</v>
      </c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>
      <c r="A500">
        <v>498</v>
      </c>
      <c r="B500" s="3">
        <v>45939</v>
      </c>
      <c r="C500" s="4">
        <v>28465.125639999998</v>
      </c>
      <c r="D500" s="4">
        <v>12651.11557</v>
      </c>
      <c r="E500" s="4">
        <v>6735.11</v>
      </c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>
      <c r="A501">
        <v>499</v>
      </c>
      <c r="B501" s="3">
        <v>45940</v>
      </c>
      <c r="C501" s="4">
        <v>28168.576519999999</v>
      </c>
      <c r="D501" s="4">
        <v>12584.7297</v>
      </c>
      <c r="E501" s="4">
        <v>6552.51</v>
      </c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>
      <c r="A502">
        <v>500</v>
      </c>
      <c r="B502" s="3">
        <v>45943</v>
      </c>
      <c r="C502" s="4">
        <v>28206.592079999999</v>
      </c>
      <c r="D502" s="4">
        <v>12588.950999999999</v>
      </c>
      <c r="E502" s="4">
        <v>6654.72</v>
      </c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>
      <c r="A503">
        <v>501</v>
      </c>
      <c r="B503" s="3">
        <v>45944</v>
      </c>
      <c r="C503" s="4">
        <v>28119.213049999998</v>
      </c>
      <c r="D503" s="4">
        <v>12591.278700000001</v>
      </c>
      <c r="E503" s="4">
        <v>6644.31</v>
      </c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>
      <c r="A504">
        <v>502</v>
      </c>
      <c r="B504" s="3">
        <v>45945</v>
      </c>
      <c r="C504" s="4">
        <v>28161.139869999999</v>
      </c>
      <c r="D504" s="4">
        <v>12632.74641</v>
      </c>
      <c r="E504" s="4">
        <v>6671.06</v>
      </c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>
      <c r="A505">
        <v>503</v>
      </c>
      <c r="B505" s="3">
        <v>45946</v>
      </c>
      <c r="C505" s="4">
        <v>28396.035080000001</v>
      </c>
      <c r="D505" s="4">
        <v>12686.539919999999</v>
      </c>
      <c r="E505" s="4">
        <v>6629.07</v>
      </c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>
      <c r="A506">
        <v>504</v>
      </c>
      <c r="B506" s="3">
        <v>45947</v>
      </c>
      <c r="C506" s="4">
        <v>27784.551240000001</v>
      </c>
      <c r="D506" s="4">
        <v>12559.445680000001</v>
      </c>
      <c r="E506" s="4">
        <v>6664.01</v>
      </c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>
      <c r="A507">
        <v>505</v>
      </c>
      <c r="B507" s="3">
        <v>45950</v>
      </c>
      <c r="C507" s="4">
        <v>28245.97637</v>
      </c>
      <c r="D507" s="4">
        <v>12604.63926</v>
      </c>
      <c r="E507" s="4">
        <v>6735.13</v>
      </c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>
      <c r="A508">
        <v>506</v>
      </c>
      <c r="B508" s="3">
        <v>45951</v>
      </c>
      <c r="C508" s="4">
        <v>28224.051299999999</v>
      </c>
      <c r="D508" s="4">
        <v>12598.842189999999</v>
      </c>
      <c r="E508" s="4">
        <v>6735.35</v>
      </c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>
      <c r="A509">
        <v>507</v>
      </c>
      <c r="B509" s="3">
        <v>45952</v>
      </c>
      <c r="C509" s="4">
        <v>28035.839260000001</v>
      </c>
      <c r="D509" s="4">
        <v>12703.714379999999</v>
      </c>
      <c r="E509" s="4">
        <v>6699.4</v>
      </c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2:26" ht="15" thickBot="1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2:26" ht="15" thickBot="1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2:26" ht="15" thickBot="1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2:26" ht="15" thickBot="1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2:26" ht="15" thickBot="1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2:26" ht="15" thickBot="1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2:26" ht="15" thickBot="1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2:26" ht="15" thickBot="1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2:26" ht="15" thickBot="1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2:26" ht="15" thickBot="1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2:26" ht="15" thickBot="1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2:26" ht="15" thickBot="1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2:26" ht="15" thickBot="1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2:26" ht="15" thickBot="1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2:26" ht="15" thickBot="1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2:26" ht="15" thickBot="1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2:26" ht="15" thickBot="1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2:26" ht="15" thickBot="1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2:26" ht="15" thickBot="1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2:26" ht="15" thickBot="1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2:26" ht="15" thickBot="1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2:26" ht="15" thickBot="1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2:26" ht="15" thickBot="1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2:26" ht="15" thickBot="1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2:26" ht="15" thickBot="1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2:26" ht="15" thickBot="1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2:26" ht="15" thickBot="1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2:26" ht="15" thickBot="1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2:26" ht="15" thickBot="1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2:26" ht="15" thickBot="1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2:26" ht="15" thickBot="1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2:26" ht="15" thickBot="1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2:26" ht="15" thickBot="1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2:26" ht="15" thickBot="1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2:26" ht="15" thickBot="1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2:26" ht="15" thickBot="1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2:26" ht="15" thickBot="1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2:26" ht="15" thickBot="1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2:26" ht="15" thickBot="1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2:26" ht="15" thickBot="1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2:26" ht="15" thickBot="1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2:26" ht="15" thickBot="1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2:26" ht="15" thickBot="1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2:26" ht="15" thickBot="1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2:26" ht="15" thickBot="1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2:26" ht="15" thickBot="1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2:26" ht="15" thickBot="1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2:26" ht="15" thickBot="1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2:26" ht="15" thickBot="1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2:26" ht="15" thickBot="1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2:26" ht="15" thickBot="1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2:26" ht="15" thickBot="1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2:26" ht="15" thickBot="1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2:26" ht="15" thickBot="1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2:26" ht="15" thickBot="1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2:26" ht="15" thickBot="1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2:26" ht="15" thickBot="1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2:26" ht="15" thickBot="1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2:26" ht="15" thickBot="1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2:26" ht="15" thickBot="1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2:26" ht="15" thickBot="1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2:26" ht="15" thickBot="1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2:26" ht="15" thickBot="1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2:26" ht="15" thickBot="1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2:26" ht="15" thickBot="1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2:26" ht="15" thickBot="1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2:26" ht="15" thickBot="1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2:26" ht="15" thickBot="1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2:26" ht="15" thickBot="1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2:26" ht="15" thickBot="1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2:26" ht="15" thickBot="1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2:26" ht="15" thickBot="1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2:26" ht="15" thickBot="1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2:26" ht="15" thickBot="1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2:26" ht="15" thickBot="1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2:26" ht="15" thickBot="1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2:26" ht="15" thickBot="1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2:26" ht="15" thickBot="1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2:26" ht="15" thickBot="1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2:26" ht="15" thickBot="1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2:26" ht="15" thickBot="1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2:26" ht="15" thickBot="1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2:26" ht="15" thickBot="1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2:26" ht="15" thickBot="1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2:26" ht="15" thickBot="1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2:26" ht="15" thickBot="1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2:26" ht="15" thickBot="1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2:26" ht="15" thickBot="1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2:26" ht="15" thickBot="1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2:26" ht="15" thickBot="1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2:26" ht="15" thickBot="1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2:26" ht="15" thickBot="1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2:26" ht="15" thickBot="1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2:26" ht="15" thickBot="1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2:26" ht="15" thickBot="1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2:26" ht="15" thickBot="1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2:26" ht="15" thickBot="1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2:26" ht="15" thickBot="1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2:26" ht="15" thickBot="1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2:26" ht="15" thickBot="1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2:26" ht="15" thickBot="1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2:26" ht="15" thickBot="1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2:26" ht="15" thickBot="1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2:26" ht="15" thickBot="1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2:26" ht="15" thickBot="1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2:26" ht="15" thickBot="1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2:26" ht="15" thickBot="1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2:26" ht="15" thickBot="1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2:26" ht="15" thickBot="1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2:26" ht="15" thickBot="1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2:26" ht="15" thickBot="1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2:26" ht="15" thickBot="1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2:26" ht="15" thickBot="1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2:26" ht="15" thickBot="1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2:26" ht="15" thickBot="1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2:26" ht="15" thickBot="1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2:26" ht="15" thickBot="1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2:26" ht="15" thickBot="1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2:26" ht="15" thickBot="1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2:26" ht="15" thickBot="1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2:26" ht="15" thickBot="1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2:26" ht="15" thickBot="1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2:26" ht="15" thickBot="1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2:26" ht="15" thickBot="1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2:26" ht="15" thickBot="1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2:26" ht="15" thickBot="1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2:26" ht="15" thickBot="1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2:26" ht="15" thickBot="1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2:26" ht="15" thickBot="1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2:26" ht="15" thickBot="1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2:26" ht="15" thickBot="1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2:26" ht="15" thickBot="1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2:26" ht="15" thickBot="1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2:26" ht="15" thickBot="1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2:26" ht="15" thickBot="1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2:26" ht="15" thickBot="1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2:26" ht="15" thickBot="1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2:26" ht="15" thickBot="1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2:26" ht="15" thickBot="1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2:26" ht="15" thickBot="1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2:26" ht="15" thickBot="1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2:26" ht="15" thickBot="1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2:26" ht="15" thickBot="1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2:26" ht="15" thickBot="1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2:26" ht="15" thickBot="1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2:26" ht="15" thickBot="1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2:26" ht="15" thickBot="1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2:26" ht="15" thickBot="1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2:26" ht="15" thickBot="1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2:26" ht="15" thickBot="1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2:26" ht="15" thickBot="1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2:26" ht="15" thickBot="1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2:26" ht="15" thickBot="1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2:26" ht="15" thickBot="1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2:26" ht="15" thickBot="1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2:26" ht="15" thickBot="1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2:26" ht="15" thickBot="1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2:26" ht="15" thickBot="1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2:26" ht="15" thickBot="1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2:26" ht="15" thickBot="1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2:26" ht="15" thickBot="1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2:26" ht="15" thickBot="1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2:26" ht="15" thickBot="1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2:26" ht="15" thickBot="1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2:26" ht="15" thickBot="1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2:26" ht="15" thickBot="1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2:26" ht="15" thickBot="1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2:26" ht="15" thickBot="1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2:26" ht="15" thickBot="1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2:26" ht="15" thickBot="1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2:26" ht="15" thickBot="1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2:26" ht="15" thickBot="1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2:26" ht="15" thickBot="1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2:26" ht="15" thickBot="1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2:26" ht="15" thickBot="1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2:26" ht="15" thickBot="1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2:26" ht="15" thickBot="1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2:26" ht="15" thickBot="1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2:26" ht="15" thickBot="1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2:26" ht="15" thickBot="1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2:26" ht="15" thickBot="1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2:26" ht="15" thickBot="1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2:26" ht="15" thickBot="1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2:26" ht="15" thickBot="1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2:26" ht="15" thickBot="1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2:26" ht="15" thickBot="1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2:26" ht="15" thickBot="1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2:26" ht="15" thickBot="1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2:26" ht="15" thickBot="1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2:26" ht="15" thickBot="1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2:26" ht="15" thickBot="1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2:26" ht="15" thickBot="1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2:26" ht="15" thickBot="1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2:26" ht="15" thickBot="1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2:26" ht="15" thickBot="1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2:26" ht="15" thickBot="1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2:26" ht="15" thickBot="1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2:26" ht="15" thickBot="1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2:26" ht="15" thickBot="1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2:26" ht="15" thickBot="1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2:26" ht="15" thickBot="1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2:26" ht="15" thickBot="1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2:26" ht="15" thickBot="1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2:26" ht="15" thickBot="1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2:26" ht="15" thickBot="1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2:26" ht="15" thickBot="1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2:26" ht="15" thickBot="1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2:26" ht="15" thickBot="1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2:26" ht="15" thickBot="1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2:26" ht="15" thickBot="1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2:26" ht="15" thickBot="1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2:26" ht="15" thickBot="1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2:26" ht="15" thickBot="1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2:26" ht="15" thickBot="1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2:26" ht="15" thickBot="1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2:26" ht="15" thickBot="1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2:26" ht="15" thickBot="1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2:26" ht="15" thickBot="1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2:26" ht="15" thickBot="1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2:26" ht="15" thickBot="1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2:26" ht="15" thickBot="1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2:26" ht="15" thickBot="1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2:26" ht="15" thickBot="1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2:26" ht="15" thickBot="1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2:26" ht="15" thickBot="1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2:26" ht="15" thickBot="1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2:26" ht="15" thickBot="1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2:26" ht="15" thickBot="1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2:26" ht="15" thickBot="1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2:26" ht="15" thickBot="1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2:26" ht="15" thickBot="1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2:26" ht="15" thickBot="1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2:26" ht="15" thickBot="1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2:26" ht="15" thickBot="1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2:26" ht="15" thickBot="1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2:26" ht="15" thickBot="1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2:26" ht="15" thickBot="1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2:26" ht="15" thickBot="1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2:26" ht="15" thickBot="1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2:26" ht="15" thickBot="1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2:26" ht="15" thickBot="1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2:26" ht="15" thickBot="1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2:26" ht="15" thickBot="1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2:26" ht="15" thickBot="1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2:26" ht="15" thickBot="1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2:26" ht="15" thickBot="1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2:26" ht="15" thickBot="1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2:26" ht="15" thickBot="1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2:26" ht="15" thickBot="1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2:26" ht="15" thickBot="1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2:26" ht="15" thickBot="1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2:26" ht="15" thickBot="1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2:26" ht="15" thickBot="1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2:26" ht="15" thickBot="1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2:26" ht="15" thickBot="1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2:26" ht="15" thickBot="1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2:26" ht="15" thickBot="1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2:26" ht="15" thickBot="1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2:26" ht="15" thickBot="1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2:26" ht="15" thickBot="1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2:26" ht="15" thickBot="1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2:26" ht="15" thickBot="1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2:26" ht="15" thickBot="1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2:26" ht="15" thickBot="1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2:26" ht="15" thickBot="1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2:26" ht="15" thickBot="1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2:26" ht="15" thickBot="1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2:26" ht="15" thickBot="1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2:26" ht="15" thickBot="1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2:26" ht="15" thickBot="1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2:26" ht="15" thickBot="1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2:26" ht="15" thickBot="1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2:26" ht="15" thickBot="1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2:26" ht="15" thickBot="1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2:26" ht="15" thickBot="1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2:26" ht="15" thickBot="1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2:26" ht="15" thickBot="1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2:26" ht="15" thickBot="1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2:26" ht="15" thickBot="1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2:26" ht="15" thickBot="1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2:26" ht="15" thickBot="1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2:26" ht="15" thickBot="1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2:26" ht="15" thickBot="1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2:26" ht="15" thickBot="1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2:26" ht="15" thickBot="1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2:26" ht="15" thickBot="1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2:26" ht="15" thickBot="1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2:26" ht="15" thickBot="1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2:26" ht="15" thickBot="1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2:26" ht="15" thickBot="1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2:26" ht="15" thickBot="1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2:26" ht="15" thickBot="1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2:26" ht="15" thickBot="1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2:26" ht="15" thickBot="1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2:26" ht="15" thickBot="1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2:26" ht="15" thickBot="1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2:26" ht="15" thickBot="1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2:26" ht="15" thickBot="1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2:26" ht="15" thickBot="1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2:26" ht="15" thickBot="1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2:26" ht="15" thickBot="1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2:26" ht="15" thickBot="1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2:26" ht="15" thickBot="1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2:26" ht="15" thickBot="1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2:26" ht="15" thickBot="1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2:26" ht="15" thickBot="1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2:26" ht="15" thickBot="1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2:26" ht="15" thickBot="1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2:26" ht="15" thickBot="1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2:26" ht="15" thickBot="1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2:26" ht="15" thickBot="1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2:26" ht="15" thickBot="1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2:26" ht="15" thickBot="1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2:26" ht="15" thickBot="1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2:26" ht="15" thickBot="1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2:26" ht="15" thickBot="1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2:26" ht="15" thickBot="1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2:26" ht="15" thickBot="1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2:26" ht="15" thickBot="1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2:26" ht="15" thickBot="1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2:26" ht="15" thickBot="1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2:26" ht="15" thickBot="1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2:26" ht="15" thickBot="1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2:26" ht="15" thickBot="1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2:26" ht="15" thickBot="1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2:26" ht="15" thickBot="1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2:26" ht="15" thickBot="1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2:26" ht="15" thickBot="1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2:26" ht="15" thickBot="1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2:26" ht="15" thickBot="1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2:26" ht="15" thickBot="1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2:26" ht="15" thickBot="1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2:26" ht="15" thickBot="1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2:26" ht="15" thickBot="1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2:26" ht="15" thickBot="1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2:26" ht="15" thickBot="1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2:26" ht="15" thickBot="1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2:26" ht="15" thickBot="1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2:26" ht="15" thickBot="1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2:26" ht="15" thickBot="1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2:26" ht="15" thickBot="1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2:26" ht="15" thickBot="1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2:26" ht="15" thickBot="1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2:26" ht="15" thickBot="1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2:26" ht="15" thickBot="1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2:26" ht="15" thickBot="1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2:26" ht="15" thickBot="1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2:26" ht="15" thickBot="1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2:26" ht="15" thickBot="1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2:26" ht="15" thickBot="1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2:26" ht="15" thickBot="1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2:26" ht="15" thickBot="1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2:26" ht="15" thickBot="1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2:26" ht="15" thickBot="1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2:26" ht="15" thickBot="1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2:26" ht="15" thickBot="1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2:26" ht="15" thickBot="1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2:26" ht="15" thickBot="1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2:26" ht="15" thickBot="1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2:26" ht="15" thickBot="1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2:26" ht="15" thickBot="1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2:26" ht="15" thickBot="1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2:26" ht="15" thickBot="1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2:26" ht="15" thickBot="1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2:26" ht="15" thickBot="1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2:26" ht="15" thickBot="1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2:26" ht="15" thickBot="1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2:26" ht="15" thickBot="1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2:26" ht="15" thickBot="1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2:26" ht="15" thickBot="1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2:26" ht="15" thickBot="1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2:26" ht="15" thickBot="1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2:26" ht="15" thickBot="1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2:26" ht="15" thickBot="1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2:26" ht="15" thickBot="1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2:26" ht="15" thickBot="1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2:26" ht="15" thickBot="1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2:26" ht="15" thickBot="1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2:26" ht="15" thickBot="1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2:26" ht="15" thickBot="1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2:26" ht="15" thickBot="1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2:26" ht="15" thickBot="1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2:26" ht="15" thickBot="1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2:26" ht="15" thickBot="1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2:26" ht="15" thickBot="1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2:26" ht="15" thickBot="1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2:26" ht="15" thickBot="1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2:26" ht="15" thickBot="1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2:26" ht="15" thickBot="1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2:26" ht="15" thickBot="1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2:26" ht="15" thickBot="1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2:26" ht="15" thickBot="1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2:26" ht="15" thickBot="1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2:26" ht="15" thickBot="1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2:26" ht="15" thickBot="1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2:26" ht="15" thickBot="1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2:26" ht="15" thickBot="1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2:26" ht="15" thickBot="1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2:26" ht="15" thickBot="1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2:26" ht="15" thickBot="1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2:26" ht="15" thickBot="1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2:26" ht="15" thickBot="1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2:26" ht="15" thickBot="1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2:26" ht="15" thickBot="1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2:26" ht="15" thickBot="1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2:26" ht="15" thickBot="1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2:26" ht="15" thickBot="1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2:26" ht="15" thickBot="1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2:26" ht="15" thickBot="1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2:26" ht="15" thickBot="1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2:26" ht="15" thickBot="1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2:26" ht="15" thickBot="1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2:26" ht="15" thickBot="1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2:26" ht="15" thickBot="1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2:26" ht="15" thickBot="1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2:26" ht="15" thickBot="1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2:26" ht="15" thickBot="1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2:26" ht="15" thickBot="1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2:26" ht="15" thickBot="1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2:26" ht="15" thickBot="1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2:26" ht="15" thickBot="1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2:26" ht="15" thickBot="1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2:26" ht="15" thickBot="1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2:26" ht="15" thickBot="1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2:26" ht="15" thickBot="1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2:26" ht="15" thickBot="1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2:26" ht="15" thickBot="1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2:26" ht="15" thickBot="1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2:26" ht="15" thickBot="1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2:26" ht="15" thickBot="1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2:26" ht="15" thickBot="1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2:26" ht="15" thickBot="1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2:26" ht="15" thickBot="1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2:26" ht="15" thickBot="1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2:26" ht="15" thickBot="1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2:26" ht="15" thickBot="1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2:26" ht="15" thickBot="1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2:26" ht="15" thickBot="1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2:26" ht="15" thickBot="1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2:26" ht="15" thickBot="1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2:26" ht="15" thickBot="1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2:26" ht="15" thickBot="1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2:26" ht="15" thickBot="1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2:26" ht="15" thickBot="1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2:26" ht="15" thickBot="1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2:26" ht="15" thickBot="1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2:26" ht="15" thickBot="1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2:26" ht="15" thickBot="1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2:26" ht="15" thickBot="1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2:26" ht="15" thickBot="1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2:26" ht="15" thickBot="1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2:26" ht="15" thickBot="1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2:26" ht="15" thickBot="1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2:26" ht="15" thickBot="1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2:26" ht="15" thickBot="1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2:26" ht="15" thickBot="1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2:26" ht="15" thickBot="1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2:26" ht="15" thickBot="1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2:26" ht="15" thickBot="1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2:26" ht="15" thickBot="1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2:26" ht="15" thickBot="1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2:26" ht="15" thickBot="1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2:26" ht="15" thickBot="1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2:26" ht="15" thickBot="1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2:26" ht="15" thickBot="1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2:26" ht="15" thickBot="1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2:26" ht="15" thickBot="1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2:26" ht="15" thickBot="1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2:26" ht="15" thickBot="1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2:26" ht="15" thickBot="1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2:26" ht="15" thickBot="1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2:26" ht="15" thickBot="1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2:26" ht="15" thickBot="1"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2:26" ht="15" thickBot="1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2:26" ht="15" thickBot="1"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2:26" ht="15" thickBot="1"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2:26" ht="15" thickBot="1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2:26" ht="15" thickBot="1"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2:26" ht="15" thickBot="1"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2:26" ht="15" thickBot="1"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2:26" ht="15" thickBot="1"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2:26" ht="15" thickBot="1"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2:26" ht="15" thickBot="1"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2:26" ht="15" thickBot="1"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2:26" ht="15" thickBot="1"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2:26" ht="15" thickBot="1"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2:26" ht="15" thickBot="1"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2:26" ht="15" thickBot="1"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2:26" ht="15" thickBot="1"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2:26" ht="15" thickBot="1"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2:26" ht="15" thickBot="1"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2:26" ht="15" thickBot="1"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2:26" ht="15" thickBot="1"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2:26" ht="15" thickBot="1"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2:26" ht="15" thickBot="1"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2:26" ht="15" thickBot="1"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2:26" ht="15" thickBot="1"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2:26" ht="15" thickBot="1"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2:26" ht="15" thickBot="1"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2:26" ht="15" thickBot="1"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2:26" ht="15" thickBot="1"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2:26" ht="15" thickBot="1"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2:26" ht="15" thickBot="1"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2:26" ht="15" thickBot="1"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2:26" ht="15" thickBot="1"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2:26" ht="15" thickBot="1"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2:26" ht="15" thickBot="1"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2:26" ht="15" thickBot="1"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2:26" ht="15" thickBot="1"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2:26" ht="15" thickBot="1"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2:26" ht="15" thickBot="1"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2:26" ht="15" thickBot="1"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2:26" ht="15" thickBot="1"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2:26" ht="15" thickBot="1"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2:26" ht="15" thickBot="1"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2:26" ht="15" thickBot="1"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2:26" ht="15" thickBot="1"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2:26" ht="15" thickBot="1"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2:26" ht="15" thickBot="1"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2:26" ht="15" thickBot="1"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2:26" ht="15" thickBot="1"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2:26" ht="15" thickBot="1"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2:26" ht="15" thickBot="1"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2:26" ht="15" thickBot="1"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2:26" ht="15" thickBot="1"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2:26" ht="15" thickBot="1"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2:26" ht="15" thickBot="1"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2:26" ht="15" thickBot="1"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2:26" ht="15" thickBot="1"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2:26" ht="15" thickBot="1"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2:26" ht="15" thickBot="1"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2:26" ht="15" thickBot="1"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2:26" ht="15" thickBot="1"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2:26" ht="15" thickBot="1"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2:26" ht="15" thickBot="1"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2:26" ht="15" thickBot="1"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2:26" ht="15" thickBot="1"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2:26" ht="15" thickBot="1"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2:26" ht="15" thickBot="1"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2:26" ht="15" thickBot="1"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2:26" ht="15" thickBot="1"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2:26" ht="15" thickBot="1"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2:26" ht="15" thickBot="1"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2:26" ht="15" thickBot="1"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2:26" ht="15" thickBot="1"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2:26" ht="15" thickBot="1"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2:26" ht="15" thickBot="1"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2:26" ht="15" thickBot="1"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2:26" ht="15" thickBot="1"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2:26" ht="15" thickBot="1"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2:26" ht="15" thickBot="1"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2:26" ht="15" thickBot="1"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2:26" ht="15" thickBot="1"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2:26" ht="15" thickBot="1"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2:26" ht="15" thickBot="1"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2:26" ht="15" thickBot="1"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2:26" ht="15" thickBot="1"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2:26" ht="15" thickBot="1"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2:26" ht="15" thickBot="1"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2:26" ht="15" thickBot="1"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2:26" ht="15" thickBot="1"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2:26" ht="15" thickBot="1"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2:26" ht="15" thickBot="1"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2:26" ht="15" thickBot="1"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2:26" ht="15" thickBot="1"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2:26" ht="15" thickBot="1"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2:26" ht="15" thickBot="1"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2:26" ht="15" thickBot="1"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2:26" ht="15" thickBot="1"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2:26" ht="15" thickBot="1"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2:26" ht="15" thickBot="1"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2:26" ht="15" thickBot="1"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2:26" ht="15" thickBot="1"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2:26" ht="15" thickBot="1"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2:26" ht="15" thickBot="1"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2:26" ht="15" thickBot="1"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2:26" ht="15" thickBot="1"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2:26" ht="15" thickBot="1"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2:26" ht="15" thickBot="1"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2:26" ht="15" thickBot="1"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2:26" ht="15" thickBot="1"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2:26" ht="15" thickBot="1"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2:26" ht="15" thickBot="1"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2:26" ht="15" thickBot="1"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2:26" ht="15" thickBot="1"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2:26" ht="15" thickBot="1"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2:26" ht="15" thickBot="1"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2:26" ht="15" thickBot="1"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2:26" ht="15" thickBot="1"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2:26" ht="15" thickBot="1"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2:26" ht="15" thickBot="1"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2:26" ht="15" thickBot="1"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2:26" ht="15" thickBot="1"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2:26" ht="15" thickBot="1"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2:26" ht="15" thickBot="1"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2:26" ht="15" thickBot="1"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2:26" ht="15" thickBot="1"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2:26" ht="15" thickBot="1"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2:26" ht="15" thickBot="1"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2:26" ht="15" thickBot="1"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2:26" ht="15" thickBot="1"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2:26" ht="15" thickBot="1"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2:26" ht="15" thickBot="1"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2:26" ht="15" thickBot="1"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2:26" ht="15" thickBot="1"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2:26" ht="15" thickBot="1"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2:26" ht="15" thickBot="1"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2:26" ht="15" thickBot="1"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2:26" ht="15" thickBot="1"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2:26" ht="15" thickBot="1"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2:26" ht="15" thickBot="1"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2:26" ht="15" thickBot="1"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2:26" ht="15" thickBot="1"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2:26" ht="15" thickBot="1"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2:26" ht="15" thickBot="1"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2:26" ht="15" thickBot="1"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2:26" ht="15" thickBot="1"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2:26" ht="15" thickBot="1"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2:26" ht="15" thickBot="1"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2:26" ht="15" thickBot="1"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2:26" ht="15" thickBot="1"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2:26" ht="15" thickBot="1"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2:26" ht="15" thickBot="1"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2:26" ht="15" thickBot="1"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2:26" ht="15" thickBot="1"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2:26" ht="15" thickBot="1"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2:26" ht="15" thickBot="1"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2:26" ht="15" thickBot="1"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2:26" ht="15" thickBot="1"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2:26" ht="15" thickBot="1"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2:26" ht="15" thickBot="1"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2:26" ht="15" thickBot="1"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2:26" ht="15" thickBot="1"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2:26" ht="15" thickBot="1"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2:26" ht="15" thickBot="1"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2:26" ht="15" thickBot="1"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2:26" ht="15" thickBot="1"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2:26" ht="15" thickBot="1"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2:26" ht="15" thickBot="1"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2:26" ht="15" thickBot="1"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2:26" ht="15" thickBot="1"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2:26" ht="15" thickBot="1"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2:26" ht="15" thickBot="1"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2:26" ht="15" thickBot="1"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2:26" ht="15" thickBot="1"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2:26" ht="15" thickBot="1"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2:26" ht="15" thickBot="1"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2:26" ht="15" thickBot="1"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2:26" ht="15" thickBot="1"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2:26" ht="15" thickBot="1"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2:26" ht="15" thickBot="1"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2:26" ht="15" thickBot="1"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2:26" ht="15" thickBot="1"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2:26" ht="15" thickBot="1"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2:26" ht="15" thickBot="1"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2:26" ht="15" thickBot="1"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2:26" ht="15" thickBot="1"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2:26" ht="15" thickBot="1"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2:26" ht="15" thickBot="1"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2:26" ht="15" thickBot="1"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2:26" ht="15" thickBot="1"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2:26" ht="15" thickBot="1"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2:26" ht="15" thickBot="1"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2:26" ht="15" thickBot="1"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2:26" ht="15" thickBot="1"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2:26" ht="15" thickBot="1"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2:26" ht="15" thickBot="1"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2:26" ht="15" thickBot="1"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2:26" ht="15" thickBot="1"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2:26" ht="15" thickBot="1"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2:26" ht="15" thickBot="1"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2:26" ht="15" thickBot="1"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2:26" ht="15" thickBot="1"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2:26" ht="15" thickBot="1"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2:26" ht="15" thickBot="1"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2:26" ht="15" thickBot="1"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2:26" ht="15" thickBot="1"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2:26" ht="15" thickBot="1"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2:26" ht="15" thickBot="1"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2:26" ht="15" thickBot="1"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2:26" ht="15" thickBot="1"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2:26" ht="15" thickBot="1"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2:26" ht="15" thickBot="1"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2:26" ht="15" thickBot="1"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2:26" ht="15" thickBot="1"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2:26" ht="15" thickBot="1"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2:26" ht="15" thickBot="1"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2:26" ht="15" thickBot="1"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2:26" ht="15" thickBot="1"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2:26" ht="15" thickBot="1"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2:26" ht="15" thickBot="1"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2:26" ht="15" thickBot="1"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2:26" ht="15" thickBot="1"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2:26" ht="15" thickBot="1"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2:26" ht="15" thickBot="1"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2:26" ht="15" thickBot="1"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2:26" ht="15" thickBot="1"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2:26" ht="15" thickBot="1"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2:26" ht="15" thickBot="1"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2:26" ht="15" thickBot="1"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2:26" ht="15" thickBot="1"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2:26" ht="15" thickBot="1"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2:26" ht="15" thickBot="1"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2:26" ht="15" thickBot="1"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2:26" ht="15" thickBot="1"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2:26" ht="15" thickBot="1"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2:26" ht="15" thickBot="1"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2:26" ht="15" thickBot="1"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2:26" ht="15" thickBot="1"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2:26" ht="15" thickBot="1"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2:26" ht="15" thickBot="1"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2:26" ht="15" thickBot="1"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2:26" ht="15" thickBot="1"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2:26" ht="15" thickBot="1"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2:26" ht="15" thickBot="1"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2:26" ht="15" thickBot="1"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2:26" ht="15" thickBot="1"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2:26" ht="15" thickBot="1"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2:26" ht="15" thickBot="1"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2:26" ht="15" thickBot="1"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2:26" ht="15" thickBot="1"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2:26" ht="15" thickBot="1"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2:26" ht="15" thickBot="1"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2:26" ht="15" thickBot="1"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2:26" ht="15" thickBot="1"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2:26" ht="15" thickBot="1"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2:26" ht="15" thickBot="1"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2:26" ht="15" thickBot="1"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2:26" ht="15" thickBot="1"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2:26" ht="15" thickBot="1"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2:26" ht="15" thickBot="1"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2:26" ht="15" thickBot="1"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2:26" ht="15" thickBot="1"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2:26" ht="15" thickBot="1"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2:26" ht="15" thickBot="1"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2:26" ht="15" thickBot="1"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2:26" ht="15" thickBot="1"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2:26" ht="15" thickBot="1"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2:26" ht="15" thickBot="1"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2:26" ht="15" thickBot="1"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2:26" ht="15" thickBot="1"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2:26" ht="15" thickBot="1"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2:26" ht="15" thickBot="1"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2:26" ht="15" thickBot="1"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2:26" ht="15" thickBot="1"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2:26" ht="15" thickBot="1"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2:26" ht="15" thickBot="1"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2:26" ht="15" thickBot="1"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2:26" ht="15" thickBot="1"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2:26" ht="15" thickBot="1"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2:26" ht="15" thickBot="1"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2:26" ht="15" thickBot="1"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2:26" ht="15" thickBot="1"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2:26" ht="15" thickBot="1"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2:26" ht="15" thickBot="1"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2:26" ht="15" thickBot="1"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2:26" ht="15" thickBot="1"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2:26" ht="15" thickBot="1"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2:26" ht="15" thickBot="1"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2:26" ht="15" thickBot="1"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2:26" ht="15" thickBot="1"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2:26" ht="15" thickBot="1"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2:26" ht="15" thickBot="1"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2:26" ht="15" thickBot="1"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2:26" ht="15" thickBot="1"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2:26" ht="15" thickBot="1"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2:26" ht="15" thickBot="1"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2:26" ht="15" thickBot="1"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2:26" ht="15" thickBot="1"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2:26" ht="15" thickBot="1"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2:26" ht="15" thickBot="1"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2:26" ht="15" thickBot="1"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2:26" ht="15" thickBot="1"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2:26" ht="15" thickBot="1"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2:26" ht="15" thickBot="1"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2:26" ht="15" thickBot="1"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2:26" ht="15" thickBot="1"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2:26" ht="15" thickBot="1"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2:26" ht="15" thickBot="1"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2:26" ht="15" thickBot="1"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2:26" ht="15" thickBot="1"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2:26" ht="15" thickBot="1"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2:26" ht="15" thickBot="1"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2:26" ht="15" thickBot="1"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2:26" ht="15" thickBot="1"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2:26" ht="15" thickBot="1"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2:26" ht="15" thickBot="1"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2:26" ht="15" thickBot="1"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2:26" ht="15" thickBot="1"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2:26" ht="15" thickBot="1"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2:26" ht="15" thickBot="1"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2:26" ht="15" thickBot="1"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2:26" ht="15" thickBot="1"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2:26" ht="15" thickBot="1"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2:26" ht="15" thickBot="1"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2:26" ht="15" thickBot="1"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2:26" ht="15" thickBot="1"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2:26" ht="15" thickBot="1"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2:26" ht="15" thickBot="1"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2:26" ht="15" thickBot="1"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2:26" ht="15" thickBot="1"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2:26" ht="15" thickBot="1"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2:26" ht="15" thickBot="1"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2:26" ht="15" thickBot="1"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2:26" ht="15" thickBot="1"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2:26" ht="15" thickBot="1"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2:26" ht="15" thickBot="1"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2:26" ht="15" thickBot="1"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2:26" ht="15" thickBot="1"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2:26" ht="15" thickBot="1"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2:26" ht="15" thickBot="1"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2:26" ht="15" thickBot="1"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2:26" ht="15" thickBot="1"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2:26" ht="15" thickBot="1"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2:26" ht="15" thickBot="1"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2:26" ht="15" thickBot="1"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2:26" ht="15" thickBot="1"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2:26" ht="15" thickBot="1"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2:26" ht="15" thickBot="1"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2:26" ht="15" thickBot="1"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2:26" ht="15" thickBot="1"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2:26" ht="15" thickBot="1"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2:26" ht="15" thickBot="1"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2:26" ht="15" thickBot="1"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2:26" ht="15" thickBot="1"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2:26" ht="15" thickBot="1"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2:26" ht="15" thickBot="1"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2:26" ht="15" thickBot="1"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2:26" ht="15" thickBot="1"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2:26" ht="15" thickBot="1"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2:26" ht="15" thickBot="1"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2:26" ht="15" thickBot="1"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2:26" ht="15" thickBot="1"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2:26" ht="15" thickBot="1"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2:26" ht="15" thickBot="1"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2:26" ht="15" thickBot="1"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2:26" ht="15" thickBot="1"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2:26" ht="15" thickBot="1"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2:26" ht="15" thickBot="1"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2:26" ht="15" thickBot="1"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2:26" ht="15" thickBot="1"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2:26" ht="15" thickBot="1"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2:26" ht="15" thickBot="1"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2:26" ht="15" thickBot="1"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2:26" ht="15" thickBot="1"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2:26" ht="15" thickBot="1"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2:26" ht="15" thickBot="1"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2:26" ht="15" thickBot="1"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2:26" ht="15" thickBot="1"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2:26" ht="15" thickBot="1"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2:26" ht="15" thickBot="1"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2:26" ht="15" thickBot="1"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2:26" ht="15" thickBot="1"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2:26" ht="15" thickBot="1"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2:26" ht="15" thickBot="1"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2:26" ht="15" thickBot="1"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2:26" ht="15" thickBot="1"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2:26" ht="15" thickBot="1"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2:26" ht="15" thickBot="1"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2:26" ht="15" thickBot="1"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2:26" ht="15" thickBot="1"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2:26" ht="15" thickBot="1"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2:26" ht="15" thickBot="1"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2:26" ht="15" thickBot="1"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2:26" ht="15" thickBot="1"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2:26" ht="15" thickBot="1"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2:26" ht="15" thickBot="1"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2:26" ht="15" thickBot="1"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2:26" ht="15" thickBot="1"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2:26" ht="15" thickBot="1"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2:26" ht="15" thickBot="1"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2:26" ht="15" thickBot="1"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2:26" ht="15" thickBot="1"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2:26" ht="15" thickBot="1"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2:26" ht="15" thickBot="1"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2:26" ht="15" thickBot="1"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2:26" ht="15" thickBot="1"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2:26" ht="15" thickBot="1"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2:26" ht="15" thickBot="1"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2:26" ht="15" thickBot="1"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2:26" ht="15" thickBot="1"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2:26" ht="15" thickBot="1"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2:26" ht="15" thickBot="1"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2:26" ht="15" thickBot="1"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2:26" ht="15" thickBot="1"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2:26" ht="15" thickBot="1"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2:26" ht="15" thickBot="1"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2:26" ht="15" thickBot="1"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2:26" ht="15" thickBot="1"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2:26" ht="15" thickBot="1"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2:26" ht="15" thickBot="1"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2:26" ht="15" thickBot="1"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2:26" ht="15" thickBot="1"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2:26" ht="15" thickBot="1"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2:26" ht="15" thickBot="1"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2:26" ht="15" thickBot="1"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2:26" ht="15" thickBot="1"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2:26" ht="15" thickBot="1"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2:26" ht="15" thickBot="1"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2:26" ht="15" thickBot="1"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2:26" ht="15" thickBot="1"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2:26" ht="15" thickBot="1"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2:26" ht="15" thickBot="1"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2:26" ht="15" thickBot="1"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2:26" ht="15" thickBot="1"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2:26" ht="15" thickBot="1"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2:26" ht="15" thickBot="1"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2:26" ht="15" thickBot="1"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2:26" ht="15" thickBot="1"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2:26" ht="15" thickBot="1"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2:26" ht="15" thickBot="1"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2:26" ht="15" thickBot="1"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2:26" ht="15" thickBot="1"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2:26" ht="15" thickBot="1"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2:26" ht="15" thickBot="1"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2:26" ht="15" thickBot="1"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2:26" ht="15" thickBot="1"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2:26" ht="15" thickBot="1"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2:26" ht="15" thickBot="1"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2:26" ht="15" thickBot="1"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2:26" ht="15" thickBot="1"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2:26" ht="15" thickBot="1"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2:26" ht="15" thickBot="1"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2:26" ht="15" thickBot="1"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2:26" ht="15" thickBot="1"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2:26" ht="15" thickBot="1"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2:26" ht="15" thickBot="1"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2:26" ht="15" thickBot="1"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2:26" ht="15" thickBot="1"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2:26" ht="15" thickBot="1"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2:26" ht="15" thickBot="1"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2:26" ht="15" thickBot="1"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2:26" ht="15" thickBot="1"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2:26" ht="15" thickBot="1"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2:26" ht="15" thickBot="1"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2:26" ht="15" thickBot="1"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2:26" ht="15" thickBot="1"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2:26" ht="15" thickBot="1"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2:26" ht="15" thickBot="1"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2:26" ht="15" thickBot="1"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2:26" ht="15" thickBot="1"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2:26" ht="15" thickBot="1"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2:26" ht="15" thickBot="1"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2:26" ht="15" thickBot="1"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2:26" ht="15" thickBot="1"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2:26" ht="15" thickBot="1"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2:26" ht="15" thickBot="1"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2:26" ht="15" thickBot="1"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2:26" ht="15" thickBot="1"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2:26" ht="15" thickBot="1"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2:26" ht="15" thickBot="1"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2:26" ht="15" thickBot="1"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2:26" ht="15" thickBot="1"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2:26" ht="15" thickBot="1"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2:26" ht="15" thickBot="1"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2:26" ht="15" thickBot="1"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2:26" ht="15" thickBot="1"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2:26" ht="15" thickBot="1"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2:26" ht="15" thickBot="1"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2:26" ht="15" thickBot="1"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2:26" ht="15" thickBot="1"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2:26" ht="15" thickBot="1"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2:26" ht="15" thickBot="1"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2:26" ht="15" thickBot="1"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2:26" ht="15" thickBot="1"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2:26" ht="15" thickBot="1"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2:26" ht="15" thickBot="1"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2:26" ht="15" thickBot="1"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2:26" ht="15" thickBot="1"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2:26" ht="15" thickBot="1"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2:26" ht="15" thickBot="1"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2:26" ht="15" thickBot="1"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2:26" ht="15" thickBot="1"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2:26" ht="15" thickBot="1"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2:26" ht="15" thickBot="1"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2:26" ht="15" thickBot="1"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2:26" ht="15" thickBot="1"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2:26" ht="15" thickBot="1"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2:26" ht="15" thickBot="1"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2:26" ht="15" thickBot="1"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2:26" ht="15" thickBot="1"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2:26" ht="15" thickBot="1"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2:26" ht="15" thickBot="1"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2:26" ht="15" thickBot="1"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2:26" ht="15" thickBot="1"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2:26" ht="15" thickBot="1"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2:26" ht="15" thickBot="1"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2:26" ht="15" thickBot="1"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2:26" ht="15" thickBot="1"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2:26" ht="15" thickBot="1"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2:26" ht="15" thickBot="1"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2:26" ht="15" thickBot="1"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2:26" ht="15" thickBot="1"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2:26" ht="15" thickBot="1"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2:26" ht="15" thickBot="1"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2:26" ht="15" thickBot="1"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2:26" ht="15" thickBot="1"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2:26" ht="15" thickBot="1"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2:26" ht="15" thickBot="1"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2:26" ht="15" thickBot="1"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2:26" ht="15" thickBot="1"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2:26" ht="15" thickBot="1"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2:26" ht="15" thickBot="1"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2:26" ht="15" thickBot="1"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2:26" ht="15" thickBot="1"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2:26" ht="15" thickBot="1"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2:26" ht="15" thickBot="1"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2:26" ht="15" thickBot="1"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2:26" ht="15" thickBot="1"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2:26" ht="15" thickBot="1"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2:26" ht="15" thickBot="1"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2:26" ht="15" thickBot="1"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2:26" ht="15" thickBot="1"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2:26" ht="15" thickBot="1"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2:26" ht="15" thickBot="1"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2:26" ht="15" thickBot="1"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2:26" ht="15" thickBot="1"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2:26" ht="15" thickBot="1"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2:26" ht="15" thickBot="1"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2:26" ht="15" thickBot="1"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2:26" ht="15" thickBot="1"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2:26" ht="15" thickBot="1"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2:26" ht="15" thickBot="1"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2:26" ht="15" thickBot="1"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2:26" ht="15" thickBot="1"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2:26" ht="15" thickBot="1"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2:26" ht="15" thickBot="1"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2:26" ht="15" thickBot="1"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2:26" ht="15" thickBot="1"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2:26" ht="15" thickBot="1"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2:26" ht="15" thickBot="1"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2:26" ht="15" thickBot="1"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2:26" ht="15" thickBot="1"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2:26" ht="15" thickBot="1"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2:26" ht="15" thickBot="1"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2:26" ht="15" thickBot="1"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2:26" ht="15" thickBot="1"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2:26" ht="15" thickBot="1"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2:26" ht="15" thickBot="1"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2:26" ht="15" thickBot="1"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2:26" ht="15" thickBot="1"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2:26" ht="15" thickBot="1"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2:26" ht="15" thickBot="1"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2:26" ht="15" thickBot="1"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2:26" ht="15" thickBot="1"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2:26" ht="15" thickBot="1"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2:26" ht="15" thickBot="1"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2:26" ht="15" thickBot="1"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2:26" ht="15" thickBot="1"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2:26" ht="15" thickBot="1"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2:26" ht="15" thickBot="1"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2:26" ht="15" thickBot="1"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2:26" ht="15" thickBot="1"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2:26" ht="15" thickBot="1"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2:26" ht="15" thickBot="1"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2:26" ht="15" thickBot="1"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2:26" ht="15" thickBot="1"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2:26" ht="15" thickBot="1"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2:26" ht="15" thickBot="1"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2:26" ht="15" thickBot="1"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2:26" ht="15" thickBot="1"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2:26" ht="15" thickBot="1"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2:26" ht="15" thickBot="1"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2:26" ht="15" thickBot="1"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2:26" ht="15" thickBot="1"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2:26" ht="15" thickBot="1"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2:26" ht="15" thickBot="1"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2:26" ht="15" thickBot="1"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2:26" ht="15" thickBot="1"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2:26" ht="15" thickBot="1"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2:26" ht="15" thickBot="1"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2:26" ht="15" thickBot="1"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2:26" ht="15" thickBot="1"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2:26" ht="15" thickBot="1"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2:26" ht="15" thickBot="1"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2:26" ht="15" thickBot="1"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2:26" ht="15" thickBot="1"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2:26" ht="15" thickBot="1"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2:26" ht="15" thickBot="1"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2:26" ht="15" thickBot="1"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2:26" ht="15" thickBot="1"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2:26" ht="15" thickBot="1"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2:26" ht="15" thickBot="1"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2:26" ht="15" thickBot="1"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2:26" ht="15" thickBot="1"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2:26" ht="15" thickBot="1"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2:26" ht="15" thickBot="1"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2:26" ht="15" thickBot="1"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2:26" ht="15" thickBot="1"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2:26" ht="15" thickBot="1"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2:26" ht="15" thickBot="1"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2:26" ht="15" thickBot="1"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2:26" ht="15" thickBot="1"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2:26" ht="15" thickBot="1"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2:26" ht="15" thickBot="1"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2:26" ht="15" thickBot="1"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2:26" ht="15" thickBot="1"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2:26" ht="15" thickBot="1"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2:26" ht="15" thickBot="1"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2:26" ht="15" thickBot="1"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2:26" ht="15" thickBot="1"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2:26" ht="15" thickBot="1"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2:26" ht="15" thickBot="1"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2:26" ht="15" thickBot="1"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2:26" ht="15" thickBot="1"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2:26" ht="15" thickBot="1"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2:26" ht="15" thickBot="1"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2:26" ht="15" thickBot="1"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2:26" ht="15" thickBot="1"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2:26" ht="15" thickBot="1"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2:26" ht="15" thickBot="1"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2:26" ht="15" thickBot="1"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2:26" ht="15" thickBot="1"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2:26" ht="15" thickBot="1"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2:26" ht="15" thickBot="1"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2:26" ht="15" thickBot="1"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2:26" ht="15" thickBot="1"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2:26" ht="15" thickBot="1"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2:26" ht="15" thickBot="1"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2:26" ht="15" thickBot="1"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2:26" ht="15" thickBot="1"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2:26" ht="15" thickBot="1"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2:26" ht="15" thickBot="1"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2:26" ht="15" thickBot="1"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2:26" ht="15" thickBot="1"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2:26" ht="15" thickBot="1"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2:26" ht="15" thickBot="1"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2:26" ht="15" thickBot="1"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2:26" ht="15" thickBot="1"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2:26" ht="15" thickBot="1"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2:26" ht="15" thickBot="1"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2:26" ht="15" thickBot="1"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2:26" ht="15" thickBot="1"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2:26" ht="15" thickBot="1"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2:26" ht="15" thickBot="1"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2:26" ht="15" thickBot="1"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2:26" ht="15" thickBot="1"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2:26" ht="15" thickBot="1"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2:26" ht="15" thickBot="1"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2:26" ht="15" thickBot="1"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2:26" ht="15" thickBot="1"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2:26" ht="15" thickBot="1"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2:26" ht="15" thickBot="1"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2:26" ht="15" thickBot="1"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2:26" ht="15" thickBot="1"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2:26" ht="15" thickBot="1"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2:26" ht="15" thickBot="1"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2:26" ht="15" thickBot="1"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2:26" ht="15" thickBot="1"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 spans="2:26" ht="15" thickBot="1"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</row>
    <row r="1663" spans="2:26" ht="15" thickBot="1"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</row>
    <row r="1664" spans="2:26" ht="15" thickBot="1"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</row>
    <row r="1665" spans="2:26" ht="15" thickBot="1"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</row>
    <row r="1666" spans="2:26" ht="15" thickBot="1"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</row>
    <row r="1667" spans="2:26" ht="15" thickBot="1"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</row>
    <row r="1668" spans="2:26" ht="15" thickBot="1"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</row>
    <row r="1669" spans="2:26" ht="15" thickBot="1"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</row>
    <row r="1670" spans="2:26" ht="15" thickBot="1"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</row>
    <row r="1671" spans="2:26" ht="15" thickBot="1"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</row>
    <row r="1672" spans="2:26" ht="15" thickBot="1"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</row>
    <row r="1673" spans="2:26" ht="15" thickBot="1"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</row>
    <row r="1674" spans="2:26" ht="15" thickBot="1"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</row>
    <row r="1675" spans="2:26" ht="15" thickBot="1"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</row>
    <row r="1676" spans="2:26" ht="15" thickBot="1"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</row>
    <row r="1677" spans="2:26" ht="15" thickBot="1"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</row>
    <row r="1678" spans="2:26" ht="15" thickBot="1"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</row>
    <row r="1679" spans="2:26" ht="15" thickBot="1"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</row>
    <row r="1680" spans="2:26" ht="15" thickBot="1"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</row>
    <row r="1681" spans="2:26" ht="15" thickBot="1"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</row>
    <row r="1682" spans="2:26" ht="15" thickBot="1"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</row>
    <row r="1683" spans="2:26" ht="15" thickBot="1"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</row>
    <row r="1684" spans="2:26" ht="15" thickBot="1"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</row>
    <row r="1685" spans="2:26" ht="15" thickBot="1"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</row>
    <row r="1686" spans="2:26" ht="15" thickBot="1"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</row>
    <row r="1687" spans="2:26" ht="15" thickBot="1"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</row>
    <row r="1688" spans="2:26" ht="15" thickBot="1"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</row>
    <row r="1689" spans="2:26" ht="15" thickBot="1"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</row>
    <row r="1690" spans="2:26" ht="15" thickBot="1"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</row>
    <row r="1691" spans="2:26" ht="15" thickBot="1"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</row>
    <row r="1692" spans="2:26" ht="15" thickBot="1"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</row>
    <row r="1693" spans="2:26" ht="15" thickBot="1"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</row>
    <row r="1694" spans="2:26" ht="15" thickBot="1"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</row>
    <row r="1695" spans="2:26" ht="15" thickBot="1"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</row>
    <row r="1696" spans="2:26" ht="15" thickBot="1"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</row>
    <row r="1697" spans="2:26" ht="15" thickBot="1"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</row>
    <row r="1698" spans="2:26" ht="15" thickBot="1"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</row>
    <row r="1699" spans="2:26" ht="15" thickBot="1"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</row>
    <row r="1700" spans="2:26" ht="15" thickBot="1"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</row>
    <row r="1701" spans="2:26" ht="15" thickBot="1"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</row>
    <row r="1702" spans="2:26" ht="15" thickBot="1"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</row>
    <row r="1703" spans="2:26" ht="15" thickBot="1"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</row>
    <row r="1704" spans="2:26" ht="15" thickBot="1"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</row>
    <row r="1705" spans="2:26" ht="15" thickBot="1"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</row>
    <row r="1706" spans="2:26" ht="15" thickBot="1"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</row>
    <row r="1707" spans="2:26" ht="15" thickBot="1"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</row>
    <row r="1708" spans="2:26" ht="15" thickBot="1"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</row>
    <row r="1709" spans="2:26" ht="15" thickBot="1"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</row>
    <row r="1710" spans="2:26" ht="15" thickBot="1"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</row>
    <row r="1711" spans="2:26" ht="15" thickBot="1"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</row>
    <row r="1712" spans="2:26" ht="15" thickBot="1"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</row>
    <row r="1713" spans="2:26" ht="15" thickBot="1"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</row>
    <row r="1714" spans="2:26" ht="15" thickBot="1"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</row>
    <row r="1715" spans="2:26" ht="15" thickBot="1"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</row>
    <row r="1716" spans="2:26" ht="15" thickBot="1"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</row>
    <row r="1717" spans="2:26" ht="15" thickBot="1"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</row>
    <row r="1718" spans="2:26" ht="15" thickBot="1"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</row>
    <row r="1719" spans="2:26" ht="15" thickBot="1"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</row>
    <row r="1720" spans="2:26" ht="15" thickBot="1"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</row>
    <row r="1721" spans="2:26" ht="15" thickBot="1"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</row>
    <row r="1722" spans="2:26" ht="15" thickBot="1"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</row>
    <row r="1723" spans="2:26" ht="15" thickBot="1"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</row>
    <row r="1724" spans="2:26" ht="15" thickBot="1"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</row>
    <row r="1725" spans="2:26" ht="15" thickBot="1"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</row>
    <row r="1726" spans="2:26" ht="15" thickBot="1"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</row>
    <row r="1727" spans="2:26" ht="15" thickBot="1"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</row>
    <row r="1728" spans="2:26" ht="15" thickBot="1"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</row>
    <row r="1729" spans="2:26" ht="15" thickBot="1"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</row>
    <row r="1730" spans="2:26" ht="15" thickBot="1"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</row>
    <row r="1731" spans="2:26" ht="15" thickBot="1"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</row>
    <row r="1732" spans="2:26" ht="15" thickBot="1"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</row>
    <row r="1733" spans="2:26" ht="15" thickBot="1"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</row>
    <row r="1734" spans="2:26" ht="15" thickBot="1"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</row>
    <row r="1735" spans="2:26" ht="15" thickBot="1"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</row>
    <row r="1736" spans="2:26" ht="15" thickBot="1"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</row>
    <row r="1737" spans="2:26" ht="15" thickBot="1"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</row>
    <row r="1738" spans="2:26" ht="15" thickBot="1"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</row>
    <row r="1739" spans="2:26" ht="15" thickBot="1"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</row>
    <row r="1740" spans="2:26" ht="15" thickBot="1"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</row>
    <row r="1741" spans="2:26" ht="15" thickBot="1"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</row>
    <row r="1742" spans="2:26" ht="15" thickBot="1"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</row>
    <row r="1743" spans="2:26" ht="15" thickBot="1"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</row>
    <row r="1744" spans="2:26" ht="15" thickBot="1"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</row>
    <row r="1745" spans="2:26" ht="15" thickBot="1"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</row>
    <row r="1746" spans="2:26" ht="15" thickBot="1"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</row>
    <row r="1747" spans="2:26" ht="15" thickBot="1"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</row>
    <row r="1748" spans="2:26" ht="15" thickBot="1"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</row>
    <row r="1749" spans="2:26" ht="15" thickBot="1"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</row>
    <row r="1750" spans="2:26" ht="15" thickBot="1"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</row>
    <row r="1751" spans="2:26" ht="15" thickBot="1"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</row>
    <row r="1752" spans="2:26" ht="15" thickBot="1"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</row>
    <row r="1753" spans="2:26" ht="15" thickBot="1"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</row>
    <row r="1754" spans="2:26" ht="15" thickBot="1"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</row>
    <row r="1755" spans="2:26" ht="15" thickBot="1"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</row>
    <row r="1756" spans="2:26" ht="15" thickBot="1"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</row>
    <row r="1757" spans="2:26" ht="15" thickBot="1"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</row>
    <row r="1758" spans="2:26" ht="15" thickBot="1"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</row>
    <row r="1759" spans="2:26" ht="15" thickBot="1"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</row>
    <row r="1760" spans="2:26" ht="15" thickBot="1"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</row>
    <row r="1761" spans="2:26" ht="15" thickBot="1"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</row>
    <row r="1762" spans="2:26" ht="15" thickBot="1"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</row>
    <row r="1763" spans="2:26" ht="15" thickBot="1"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</row>
    <row r="1764" spans="2:26" ht="15" thickBot="1"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</row>
    <row r="1765" spans="2:26" ht="15" thickBot="1"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</row>
    <row r="1766" spans="2:26" ht="15" thickBot="1"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</row>
    <row r="1767" spans="2:26" ht="15" thickBot="1"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</row>
    <row r="1768" spans="2:26" ht="15" thickBot="1"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</row>
    <row r="1769" spans="2:26" ht="15" thickBot="1"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</row>
    <row r="1770" spans="2:26" ht="15" thickBot="1"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</row>
    <row r="1771" spans="2:26" ht="15" thickBot="1"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</row>
    <row r="1772" spans="2:26" ht="15" thickBot="1"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</row>
    <row r="1773" spans="2:26" ht="15" thickBot="1"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</row>
    <row r="1774" spans="2:26" ht="15" thickBot="1"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</row>
    <row r="1775" spans="2:26" ht="15" thickBot="1"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</row>
    <row r="1776" spans="2:26" ht="15" thickBot="1"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</row>
    <row r="1777" spans="2:26" ht="15" thickBot="1"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</row>
    <row r="1778" spans="2:26" ht="15" thickBot="1"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</row>
    <row r="1779" spans="2:26" ht="15" thickBot="1"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</row>
    <row r="1780" spans="2:26" ht="15" thickBot="1"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</row>
    <row r="1781" spans="2:26" ht="15" thickBot="1"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</row>
    <row r="1782" spans="2:26" ht="15" thickBot="1"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</row>
    <row r="1783" spans="2:26" ht="15" thickBot="1"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</row>
    <row r="1784" spans="2:26" ht="15" thickBot="1"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</row>
    <row r="1785" spans="2:26" ht="15" thickBot="1"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</row>
    <row r="1786" spans="2:26" ht="15" thickBot="1"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</row>
    <row r="1787" spans="2:26" ht="15" thickBot="1"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</row>
    <row r="1788" spans="2:26" ht="15" thickBot="1"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</row>
    <row r="1789" spans="2:26" ht="15" thickBot="1"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</row>
    <row r="1790" spans="2:26" ht="15" thickBot="1"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</row>
    <row r="1791" spans="2:26" ht="15" thickBot="1"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</row>
    <row r="1792" spans="2:26" ht="15" thickBot="1"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</row>
    <row r="1793" spans="2:26" ht="15" thickBot="1"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</row>
    <row r="1794" spans="2:26" ht="15" thickBot="1"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</row>
    <row r="1795" spans="2:26" ht="15" thickBot="1"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</row>
    <row r="1796" spans="2:26" ht="15" thickBot="1"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</row>
    <row r="1797" spans="2:26" ht="15" thickBot="1"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</row>
    <row r="1798" spans="2:26" ht="15" thickBot="1"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</row>
    <row r="1799" spans="2:26" ht="15" thickBot="1"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</row>
    <row r="1800" spans="2:26" ht="15" thickBot="1"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</row>
    <row r="1801" spans="2:26" ht="15" thickBot="1"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</row>
    <row r="1802" spans="2:26" ht="15" thickBot="1"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</row>
    <row r="1803" spans="2:26" ht="15" thickBot="1"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</row>
    <row r="1804" spans="2:26" ht="15" thickBot="1"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</row>
    <row r="1805" spans="2:26" ht="15" thickBot="1"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</row>
    <row r="1806" spans="2:26" ht="15" thickBot="1"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</row>
    <row r="1807" spans="2:26" ht="15" thickBot="1"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</row>
    <row r="1808" spans="2:26" ht="15" thickBot="1"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</row>
    <row r="1809" spans="2:26" ht="15" thickBot="1"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</row>
    <row r="1810" spans="2:26" ht="15" thickBot="1"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</row>
    <row r="1811" spans="2:26" ht="15" thickBot="1"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</row>
    <row r="1812" spans="2:26" ht="15" thickBot="1"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</row>
    <row r="1813" spans="2:26" ht="15" thickBot="1"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</row>
    <row r="1814" spans="2:26" ht="15" thickBot="1"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</row>
    <row r="1815" spans="2:26" ht="15" thickBot="1"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</row>
    <row r="1816" spans="2:26" ht="15" thickBot="1"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</row>
    <row r="1817" spans="2:26" ht="15" thickBot="1"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</row>
    <row r="1818" spans="2:26" ht="15" thickBot="1"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</row>
    <row r="1819" spans="2:26" ht="15" thickBot="1"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</row>
    <row r="1820" spans="2:26" ht="15" thickBot="1"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</row>
    <row r="1821" spans="2:26" ht="15" thickBot="1"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</row>
    <row r="1822" spans="2:26" ht="15" thickBot="1"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</row>
    <row r="1823" spans="2:26" ht="15" thickBot="1"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</row>
    <row r="1824" spans="2:26" ht="15" thickBot="1"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</row>
    <row r="1825" spans="2:26" ht="15" thickBot="1"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</row>
    <row r="1826" spans="2:26" ht="15" thickBot="1"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</row>
    <row r="1827" spans="2:26" ht="15" thickBot="1"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</row>
    <row r="1828" spans="2:26" ht="15" thickBot="1"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</row>
    <row r="1829" spans="2:26" ht="15" thickBot="1"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</row>
    <row r="1830" spans="2:26" ht="15" thickBot="1"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</row>
    <row r="1831" spans="2:26" ht="15" thickBot="1"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</row>
    <row r="1832" spans="2:26" ht="15" thickBot="1"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</row>
    <row r="1833" spans="2:26" ht="15" thickBot="1"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</row>
    <row r="1834" spans="2:26" ht="15" thickBot="1"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</row>
    <row r="1835" spans="2:26" ht="15" thickBot="1"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</row>
    <row r="1836" spans="2:26" ht="15" thickBot="1"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</row>
    <row r="1837" spans="2:26" ht="15" thickBot="1"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</row>
    <row r="1838" spans="2:26" ht="15" thickBot="1"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</row>
    <row r="1839" spans="2:26" ht="15" thickBot="1"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</row>
    <row r="1840" spans="2:26" ht="15" thickBot="1"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</row>
    <row r="1841" spans="2:26" ht="15" thickBot="1"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</row>
    <row r="1842" spans="2:26" ht="15" thickBot="1"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</row>
    <row r="1843" spans="2:26" ht="15" thickBot="1"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</row>
    <row r="1844" spans="2:26" ht="15" thickBot="1"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</row>
    <row r="1845" spans="2:26" ht="15" thickBot="1"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</row>
    <row r="1846" spans="2:26" ht="15" thickBot="1"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</row>
    <row r="1847" spans="2:26" ht="15" thickBot="1"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</row>
    <row r="1848" spans="2:26" ht="15" thickBot="1"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</row>
    <row r="1849" spans="2:26" ht="15" thickBot="1"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</row>
    <row r="1850" spans="2:26" ht="15" thickBot="1"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</row>
    <row r="1851" spans="2:26" ht="15" thickBot="1"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</row>
    <row r="1852" spans="2:26" ht="15" thickBot="1"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</row>
    <row r="1853" spans="2:26" ht="15" thickBot="1"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</row>
    <row r="1854" spans="2:26" ht="15" thickBot="1"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</row>
    <row r="1855" spans="2:26" ht="15" thickBot="1"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</row>
    <row r="1856" spans="2:26" ht="15" thickBot="1"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</row>
    <row r="1857" spans="2:26" ht="15" thickBot="1"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</row>
    <row r="1858" spans="2:26" ht="15" thickBot="1"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</row>
    <row r="1859" spans="2:26" ht="15" thickBot="1"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</row>
    <row r="1860" spans="2:26" ht="15" thickBot="1"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</row>
    <row r="1861" spans="2:26" ht="15" thickBot="1"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</row>
    <row r="1862" spans="2:26" ht="15" thickBot="1"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</row>
    <row r="1863" spans="2:26" ht="15" thickBot="1"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</row>
    <row r="1864" spans="2:26" ht="15" thickBot="1"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</row>
    <row r="1865" spans="2:26" ht="15" thickBot="1"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</row>
    <row r="1866" spans="2:26" ht="15" thickBot="1"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</row>
    <row r="1867" spans="2:26" ht="15" thickBot="1"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</row>
    <row r="1868" spans="2:26" ht="15" thickBot="1"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</row>
    <row r="1869" spans="2:26" ht="15" thickBot="1"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</row>
    <row r="1870" spans="2:26" ht="15" thickBot="1"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</row>
    <row r="1871" spans="2:26" ht="15" thickBot="1"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</row>
    <row r="1872" spans="2:26" ht="15" thickBot="1"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</row>
    <row r="1873" spans="2:26" ht="15" thickBot="1"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</row>
    <row r="1874" spans="2:26" ht="15" thickBot="1"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</row>
    <row r="1875" spans="2:26" ht="15" thickBot="1"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</row>
    <row r="1876" spans="2:26" ht="15" thickBot="1"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</row>
    <row r="1877" spans="2:26" ht="15" thickBot="1"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</row>
    <row r="1878" spans="2:26" ht="15" thickBot="1"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</row>
    <row r="1879" spans="2:26" ht="15" thickBot="1"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</row>
    <row r="1880" spans="2:26" ht="15" thickBot="1"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</row>
    <row r="1881" spans="2:26" ht="15" thickBot="1"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</row>
    <row r="1882" spans="2:26" ht="15" thickBot="1"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</row>
    <row r="1883" spans="2:26" ht="15" thickBot="1"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</row>
    <row r="1884" spans="2:26" ht="15" thickBot="1"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</row>
    <row r="1885" spans="2:26" ht="15" thickBot="1"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</row>
    <row r="1886" spans="2:26" ht="15" thickBot="1"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</row>
    <row r="1887" spans="2:26" ht="15" thickBot="1"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</row>
    <row r="1888" spans="2:26" ht="15" thickBot="1"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</row>
    <row r="1889" spans="2:26" ht="15" thickBot="1"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</row>
    <row r="1890" spans="2:26" ht="15" thickBot="1"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</row>
    <row r="1891" spans="2:26" ht="15" thickBot="1"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</row>
    <row r="1892" spans="2:26" ht="15" thickBot="1"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</row>
    <row r="1893" spans="2:26" ht="15" thickBot="1"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</row>
    <row r="1894" spans="2:26" ht="15" thickBot="1"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</row>
    <row r="1895" spans="2:26" ht="15" thickBot="1"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</row>
    <row r="1896" spans="2:26" ht="15" thickBot="1"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</row>
    <row r="1897" spans="2:26" ht="15" thickBot="1"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</row>
    <row r="1898" spans="2:26" ht="15" thickBot="1"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</row>
    <row r="1899" spans="2:26" ht="15" thickBot="1"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</row>
    <row r="1900" spans="2:26" ht="15" thickBot="1"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</row>
    <row r="1901" spans="2:26" ht="15" thickBot="1"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</row>
    <row r="1902" spans="2:26" ht="15" thickBot="1"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</row>
    <row r="1903" spans="2:26" ht="15" thickBot="1"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</row>
    <row r="1904" spans="2:26" ht="15" thickBot="1"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</row>
    <row r="1905" spans="2:26" ht="15" thickBot="1"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</row>
    <row r="1906" spans="2:26" ht="15" thickBot="1"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</row>
    <row r="1907" spans="2:26" ht="15" thickBot="1"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</row>
    <row r="1908" spans="2:26" ht="15" thickBot="1"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</row>
    <row r="1909" spans="2:26" ht="15" thickBot="1"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</row>
    <row r="1910" spans="2:26" ht="15" thickBot="1"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</row>
    <row r="1911" spans="2:26" ht="15" thickBot="1"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</row>
    <row r="1912" spans="2:26" ht="15" thickBot="1"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</row>
    <row r="1913" spans="2:26" ht="15" thickBot="1"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</row>
    <row r="1914" spans="2:26" ht="15" thickBot="1"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</row>
    <row r="1915" spans="2:26" ht="15" thickBot="1"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</row>
    <row r="1916" spans="2:26" ht="15" thickBot="1"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</row>
    <row r="1917" spans="2:26" ht="15" thickBot="1"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</row>
    <row r="1918" spans="2:26" ht="15" thickBot="1"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</row>
    <row r="1919" spans="2:26" ht="15" thickBot="1"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</row>
    <row r="1920" spans="2:26" ht="15" thickBot="1"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</row>
    <row r="1921" spans="2:26" ht="15" thickBot="1"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</row>
    <row r="1922" spans="2:26" ht="15" thickBot="1"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</row>
    <row r="1923" spans="2:26" ht="15" thickBot="1"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</row>
    <row r="1924" spans="2:26" ht="15" thickBot="1"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</row>
    <row r="1925" spans="2:26" ht="15" thickBot="1"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</row>
    <row r="1926" spans="2:26" ht="15" thickBot="1"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</row>
    <row r="1927" spans="2:26" ht="15" thickBot="1"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</row>
    <row r="1928" spans="2:26" ht="15" thickBot="1"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</row>
    <row r="1929" spans="2:26" ht="15" thickBot="1"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</row>
    <row r="1930" spans="2:26" ht="15" thickBot="1"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</row>
    <row r="1931" spans="2:26" ht="15" thickBot="1"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</row>
    <row r="1932" spans="2:26" ht="15" thickBot="1"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</row>
    <row r="1933" spans="2:26" ht="15" thickBot="1"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</row>
    <row r="1934" spans="2:26" ht="15" thickBot="1"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</row>
    <row r="1935" spans="2:26" ht="15" thickBot="1"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</row>
    <row r="1936" spans="2:26" ht="15" thickBot="1"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</row>
    <row r="1937" spans="2:26" ht="15" thickBot="1"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</row>
    <row r="1938" spans="2:26" ht="15" thickBot="1"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</row>
    <row r="1939" spans="2:26" ht="15" thickBot="1"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</row>
    <row r="1940" spans="2:26" ht="15" thickBot="1"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</row>
    <row r="1941" spans="2:26" ht="15" thickBot="1"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</row>
    <row r="1942" spans="2:26" ht="15" thickBot="1"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</row>
    <row r="1943" spans="2:26" ht="15" thickBot="1"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</row>
    <row r="1944" spans="2:26" ht="15" thickBot="1"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</row>
    <row r="1945" spans="2:26" ht="15" thickBot="1"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</row>
    <row r="1946" spans="2:26" ht="15" thickBot="1"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</row>
    <row r="1947" spans="2:26" ht="15" thickBot="1"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</row>
    <row r="1948" spans="2:26" ht="15" thickBot="1"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</row>
    <row r="1949" spans="2:26" ht="15" thickBot="1"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</row>
    <row r="1950" spans="2:26" ht="15" thickBot="1"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</row>
    <row r="1951" spans="2:26" ht="15" thickBot="1"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</row>
    <row r="1952" spans="2:26" ht="15" thickBot="1"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</row>
    <row r="1953" spans="2:26" ht="15" thickBot="1"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</row>
    <row r="1954" spans="2:26" ht="15" thickBot="1"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</row>
    <row r="1955" spans="2:26" ht="15" thickBot="1"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</row>
    <row r="1956" spans="2:26" ht="15" thickBot="1"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</row>
    <row r="1957" spans="2:26" ht="15" thickBot="1"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</row>
    <row r="1958" spans="2:26" ht="15" thickBot="1"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</row>
    <row r="1959" spans="2:26" ht="15" thickBot="1"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</row>
    <row r="1960" spans="2:26" ht="15" thickBot="1"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</row>
    <row r="1961" spans="2:26" ht="15" thickBot="1"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</row>
    <row r="1962" spans="2:26" ht="15" thickBot="1"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</row>
    <row r="1963" spans="2:26" ht="15" thickBot="1"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</row>
    <row r="1964" spans="2:26" ht="15" thickBot="1"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</row>
    <row r="1965" spans="2:26" ht="15" thickBot="1"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</row>
    <row r="1966" spans="2:26" ht="15" thickBot="1"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</row>
    <row r="1967" spans="2:26" ht="15" thickBot="1"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</row>
    <row r="1968" spans="2:26" ht="15" thickBot="1"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</row>
    <row r="1969" spans="2:26" ht="15" thickBot="1"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</row>
    <row r="1970" spans="2:26" ht="15" thickBot="1"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</row>
    <row r="1971" spans="2:26" ht="15" thickBot="1"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</row>
    <row r="1972" spans="2:26" ht="15" thickBot="1"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</row>
    <row r="1973" spans="2:26" ht="15" thickBot="1"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</row>
    <row r="1974" spans="2:26" ht="15" thickBot="1"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</row>
    <row r="1975" spans="2:26" ht="15" thickBot="1"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</row>
    <row r="1976" spans="2:26" ht="15" thickBot="1"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</row>
    <row r="1977" spans="2:26" ht="15" thickBot="1"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</row>
    <row r="1978" spans="2:26" ht="15" thickBot="1"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</row>
    <row r="1979" spans="2:26" ht="15" thickBot="1"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</row>
    <row r="1980" spans="2:26" ht="15" thickBot="1"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</row>
    <row r="1981" spans="2:26" ht="15" thickBot="1"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</row>
    <row r="1982" spans="2:26" ht="15" thickBot="1"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</row>
    <row r="1983" spans="2:26" ht="15" thickBot="1"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</row>
    <row r="1984" spans="2:26" ht="15" thickBot="1"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</row>
    <row r="1985" spans="2:26" ht="15" thickBot="1"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</row>
    <row r="1986" spans="2:26" ht="15" thickBot="1"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</row>
    <row r="1987" spans="2:26" ht="15" thickBot="1"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</row>
    <row r="1988" spans="2:26" ht="15" thickBot="1"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</row>
    <row r="1989" spans="2:26" ht="15" thickBot="1"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</row>
    <row r="1990" spans="2:26" ht="15" thickBot="1"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</row>
    <row r="1991" spans="2:26" ht="15" thickBot="1"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</row>
    <row r="1992" spans="2:26" ht="15" thickBot="1"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</row>
    <row r="1993" spans="2:26" ht="15" thickBot="1"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</row>
    <row r="1994" spans="2:26" ht="15" thickBot="1"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</row>
    <row r="1995" spans="2:26" ht="15" thickBot="1"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</row>
    <row r="1996" spans="2:26" ht="15" thickBot="1"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</row>
    <row r="1997" spans="2:26" ht="15" thickBot="1"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</row>
    <row r="1998" spans="2:26" ht="15" thickBot="1"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</row>
    <row r="1999" spans="2:26" ht="15" thickBot="1"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</row>
    <row r="2000" spans="2:26" ht="15" thickBot="1"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</row>
    <row r="2001" spans="2:26" ht="15" thickBot="1"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</row>
    <row r="2002" spans="2:26" ht="15" thickBot="1"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</row>
    <row r="2003" spans="2:26" ht="15" thickBot="1"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</row>
    <row r="2004" spans="2:26" ht="15" thickBot="1"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</row>
    <row r="2005" spans="2:26" ht="15" thickBot="1"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</row>
    <row r="2006" spans="2:26" ht="15" thickBot="1"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</row>
    <row r="2007" spans="2:26" ht="15" thickBot="1"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</row>
    <row r="2008" spans="2:26" ht="15" thickBot="1"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</row>
    <row r="2009" spans="2:26" ht="15" thickBot="1"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</row>
    <row r="2010" spans="2:26" ht="15" thickBot="1"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</row>
    <row r="2011" spans="2:26" ht="15" thickBot="1"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</row>
    <row r="2012" spans="2:26" ht="15" thickBot="1"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</row>
    <row r="2013" spans="2:26" ht="15" thickBot="1"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</row>
    <row r="2014" spans="2:26" ht="15" thickBot="1"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</row>
    <row r="2015" spans="2:26" ht="15" thickBot="1"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</row>
  </sheetData>
  <conditionalFormatting sqref="D1:D1048576">
    <cfRule type="cellIs" priority="1" operator="equal">
      <formula>#N/A</formula>
    </cfRule>
    <cfRule type="containsText" dxfId="11" priority="2" operator="containsText" text="#N/A">
      <formula>NOT(ISERROR(SEARCH("#N/A",D1)))</formula>
    </cfRule>
    <cfRule type="cellIs" dxfId="10" priority="3" operator="equal">
      <formula>#N/A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9E4D1-C7BD-4443-B1E7-7FDAFAF5BFCA}">
  <dimension ref="A1:Y1994"/>
  <sheetViews>
    <sheetView topLeftCell="A3" workbookViewId="0">
      <selection activeCell="Q21" sqref="Q21"/>
    </sheetView>
  </sheetViews>
  <sheetFormatPr defaultRowHeight="14.4"/>
  <cols>
    <col min="1" max="1" width="17" customWidth="1"/>
    <col min="2" max="2" width="9.21875" customWidth="1"/>
    <col min="4" max="4" width="11.5546875" bestFit="1" customWidth="1"/>
  </cols>
  <sheetData>
    <row r="1" spans="1:25" ht="27.6" thickBot="1">
      <c r="A1" s="1" t="s">
        <v>0</v>
      </c>
      <c r="B1" s="1" t="s">
        <v>7</v>
      </c>
      <c r="C1" s="1" t="s">
        <v>4</v>
      </c>
      <c r="D1" s="1" t="s">
        <v>5</v>
      </c>
      <c r="E1" s="1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" thickBot="1">
      <c r="A2" s="3">
        <v>45223</v>
      </c>
      <c r="B2" s="4">
        <v>0</v>
      </c>
      <c r="C2" s="4">
        <v>15764.99883</v>
      </c>
      <c r="D2" s="4">
        <v>8985.1362300000001</v>
      </c>
      <c r="E2" s="4">
        <v>4247.68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" thickBot="1">
      <c r="A3" s="3">
        <v>45224</v>
      </c>
      <c r="B3" s="4">
        <v>1</v>
      </c>
      <c r="C3" s="4">
        <v>15735.97092</v>
      </c>
      <c r="D3" s="4">
        <v>8972.2411209999991</v>
      </c>
      <c r="E3" s="4">
        <v>4186.7700000000004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" thickBot="1">
      <c r="A4" s="3">
        <v>45225</v>
      </c>
      <c r="B4" s="4">
        <v>2</v>
      </c>
      <c r="C4" s="4">
        <v>15561.881219999999</v>
      </c>
      <c r="D4" s="4">
        <v>8924.402967</v>
      </c>
      <c r="E4" s="4">
        <v>4137.2299999999996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" thickBot="1">
      <c r="A5" s="3">
        <v>45226</v>
      </c>
      <c r="B5" s="4">
        <v>3</v>
      </c>
      <c r="C5" s="4">
        <v>15536.3423</v>
      </c>
      <c r="D5" s="4">
        <v>8839.9478720000006</v>
      </c>
      <c r="E5" s="4">
        <v>4117.37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" thickBot="1">
      <c r="A6" s="3">
        <v>45229</v>
      </c>
      <c r="B6" s="4">
        <v>4</v>
      </c>
      <c r="C6" s="4">
        <v>15620.135560000001</v>
      </c>
      <c r="D6" s="4">
        <v>8913.6966609999999</v>
      </c>
      <c r="E6" s="4">
        <v>4166.82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" thickBot="1">
      <c r="A7" s="3">
        <v>45230</v>
      </c>
      <c r="B7" s="4">
        <v>5</v>
      </c>
      <c r="C7" s="4">
        <v>15666.37765</v>
      </c>
      <c r="D7" s="4">
        <v>8895.230845</v>
      </c>
      <c r="E7" s="4">
        <v>4193.8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" thickBot="1">
      <c r="A8" s="3">
        <v>45231</v>
      </c>
      <c r="B8" s="4">
        <v>6</v>
      </c>
      <c r="C8" s="4">
        <v>15798.51979</v>
      </c>
      <c r="D8" s="4">
        <v>8943.3734370000002</v>
      </c>
      <c r="E8" s="4">
        <v>4237.8599999999997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" thickBot="1">
      <c r="A9" s="3">
        <v>45232</v>
      </c>
      <c r="B9" s="4">
        <v>7</v>
      </c>
      <c r="C9" s="4">
        <v>16075.53714</v>
      </c>
      <c r="D9" s="4">
        <v>9077.0966740000003</v>
      </c>
      <c r="E9" s="4">
        <v>4317.78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" thickBot="1">
      <c r="A10" s="3">
        <v>45233</v>
      </c>
      <c r="B10" s="4">
        <v>8</v>
      </c>
      <c r="C10" s="4">
        <v>16305.659879999999</v>
      </c>
      <c r="D10" s="4">
        <v>9178.6991020000005</v>
      </c>
      <c r="E10" s="4">
        <v>4358.34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" thickBot="1">
      <c r="A11" s="3">
        <v>45236</v>
      </c>
      <c r="B11" s="4">
        <v>9</v>
      </c>
      <c r="C11" s="4">
        <v>16223.186729999999</v>
      </c>
      <c r="D11" s="4">
        <v>9156.0378779999992</v>
      </c>
      <c r="E11" s="4">
        <v>4365.9799999999996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" thickBot="1">
      <c r="A12" s="3">
        <v>45237</v>
      </c>
      <c r="B12" s="4">
        <v>10</v>
      </c>
      <c r="C12" s="4">
        <v>16206.809160000001</v>
      </c>
      <c r="D12" s="4">
        <v>9106.7168590000001</v>
      </c>
      <c r="E12" s="4">
        <v>4378.38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" thickBot="1">
      <c r="A13" s="3">
        <v>45238</v>
      </c>
      <c r="B13" s="4">
        <v>11</v>
      </c>
      <c r="C13" s="4">
        <v>16310.901599999999</v>
      </c>
      <c r="D13" s="4">
        <v>9092.2728480000005</v>
      </c>
      <c r="E13" s="4">
        <v>4382.78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" thickBot="1">
      <c r="A14" s="3">
        <v>45239</v>
      </c>
      <c r="B14" s="4">
        <v>12</v>
      </c>
      <c r="C14" s="4">
        <v>16376.55442</v>
      </c>
      <c r="D14" s="4">
        <v>9106.3553379999994</v>
      </c>
      <c r="E14" s="4">
        <v>4347.3500000000004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" thickBot="1">
      <c r="A15" s="3">
        <v>45240</v>
      </c>
      <c r="B15" s="4">
        <v>13</v>
      </c>
      <c r="C15" s="4">
        <v>16322.12545</v>
      </c>
      <c r="D15" s="4">
        <v>8996.0642100000005</v>
      </c>
      <c r="E15" s="4">
        <v>4415.24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" thickBot="1">
      <c r="A16" s="3">
        <v>45243</v>
      </c>
      <c r="B16" s="4">
        <v>14</v>
      </c>
      <c r="C16" s="4">
        <v>16419.610349999999</v>
      </c>
      <c r="D16" s="4">
        <v>9118.7707229999996</v>
      </c>
      <c r="E16" s="4">
        <v>4411.55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" thickBot="1">
      <c r="A17" s="3">
        <v>45244</v>
      </c>
      <c r="B17" s="4">
        <v>15</v>
      </c>
      <c r="C17" s="4">
        <v>16984.44009</v>
      </c>
      <c r="D17" s="4">
        <v>9295.3047659999993</v>
      </c>
      <c r="E17" s="4">
        <v>4495.7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" thickBot="1">
      <c r="A18" s="3">
        <v>45245</v>
      </c>
      <c r="B18" s="4">
        <v>16</v>
      </c>
      <c r="C18" s="4">
        <v>17093.53616</v>
      </c>
      <c r="D18" s="4">
        <v>9299.3411730000007</v>
      </c>
      <c r="E18" s="4">
        <v>4502.88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" thickBot="1">
      <c r="A19" s="3">
        <v>45246</v>
      </c>
      <c r="B19" s="4">
        <v>17</v>
      </c>
      <c r="C19" s="4">
        <v>17132.576369999999</v>
      </c>
      <c r="D19" s="4">
        <v>9199.1629510000002</v>
      </c>
      <c r="E19" s="4">
        <v>4508.24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" thickBot="1">
      <c r="A20" s="3">
        <v>45247</v>
      </c>
      <c r="B20" s="4">
        <v>18</v>
      </c>
      <c r="C20" s="4">
        <v>17377.355060000002</v>
      </c>
      <c r="D20" s="4">
        <v>9347.2937999999995</v>
      </c>
      <c r="E20" s="4">
        <v>4514.0200000000004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" thickBot="1">
      <c r="A21" s="3">
        <v>45250</v>
      </c>
      <c r="B21" s="4">
        <v>19</v>
      </c>
      <c r="C21" s="4">
        <v>17404.323710000001</v>
      </c>
      <c r="D21" s="4">
        <v>9376.0722700000006</v>
      </c>
      <c r="E21" s="4">
        <v>4547.38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" thickBot="1">
      <c r="A22" s="3">
        <v>45251</v>
      </c>
      <c r="B22" s="4">
        <v>20</v>
      </c>
      <c r="C22" s="4">
        <v>17355.428500000002</v>
      </c>
      <c r="D22" s="4">
        <v>9382.4154600000002</v>
      </c>
      <c r="E22" s="4">
        <v>4538.1899999999996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" thickBot="1">
      <c r="A23" s="3">
        <v>45252</v>
      </c>
      <c r="B23" s="4">
        <v>21</v>
      </c>
      <c r="C23" s="4">
        <v>17374.555260000001</v>
      </c>
      <c r="D23" s="4">
        <v>9327.7746979999993</v>
      </c>
      <c r="E23" s="4">
        <v>4556.62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" thickBot="1">
      <c r="A24" s="3">
        <v>45254</v>
      </c>
      <c r="B24" s="4">
        <v>23</v>
      </c>
      <c r="C24" s="4">
        <v>17549.085650000001</v>
      </c>
      <c r="D24" s="4">
        <v>9435.1319999999996</v>
      </c>
      <c r="E24" s="4">
        <v>4559.34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" thickBot="1">
      <c r="A25" s="3">
        <v>45257</v>
      </c>
      <c r="B25" s="4">
        <v>24</v>
      </c>
      <c r="C25" s="4">
        <v>17495.78858</v>
      </c>
      <c r="D25" s="4">
        <v>9425.1769170000007</v>
      </c>
      <c r="E25" s="4">
        <v>4550.43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" thickBot="1">
      <c r="A26" s="3">
        <v>45258</v>
      </c>
      <c r="B26" s="4">
        <v>25</v>
      </c>
      <c r="C26" s="4">
        <v>17598.334070000001</v>
      </c>
      <c r="D26" s="4">
        <v>9476.3555639999995</v>
      </c>
      <c r="E26" s="4">
        <v>4554.8900000000003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" thickBot="1">
      <c r="A27" s="3">
        <v>45259</v>
      </c>
      <c r="B27" s="4">
        <v>26</v>
      </c>
      <c r="C27" s="4">
        <v>17736.212299999999</v>
      </c>
      <c r="D27" s="4">
        <v>9423.8597659999996</v>
      </c>
      <c r="E27" s="4">
        <v>4550.58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" thickBot="1">
      <c r="A28" s="3">
        <v>45260</v>
      </c>
      <c r="B28" s="4">
        <v>27</v>
      </c>
      <c r="C28" s="4">
        <v>17661.35989</v>
      </c>
      <c r="D28" s="4">
        <v>9414.0117129999999</v>
      </c>
      <c r="E28" s="4">
        <v>4567.8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" thickBot="1">
      <c r="A29" s="3">
        <v>45261</v>
      </c>
      <c r="B29" s="4">
        <v>28</v>
      </c>
      <c r="C29" s="4">
        <v>17858.53903</v>
      </c>
      <c r="D29" s="4">
        <v>9560.7686300000005</v>
      </c>
      <c r="E29" s="4">
        <v>4594.63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" thickBot="1">
      <c r="A30" s="3">
        <v>45264</v>
      </c>
      <c r="B30" s="4">
        <v>29</v>
      </c>
      <c r="C30" s="4">
        <v>17777.674360000001</v>
      </c>
      <c r="D30" s="4">
        <v>9490.8969789999992</v>
      </c>
      <c r="E30" s="4">
        <v>4569.78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" thickBot="1">
      <c r="A31" s="3">
        <v>45265</v>
      </c>
      <c r="B31" s="4">
        <v>30</v>
      </c>
      <c r="C31" s="4">
        <v>17844.18562</v>
      </c>
      <c r="D31" s="4">
        <v>9432.0304099999994</v>
      </c>
      <c r="E31" s="4">
        <v>4567.18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" thickBot="1">
      <c r="A32" s="3">
        <v>45266</v>
      </c>
      <c r="B32" s="4">
        <v>31</v>
      </c>
      <c r="C32" s="4">
        <v>17932.823</v>
      </c>
      <c r="D32" s="4">
        <v>9436.3111279999994</v>
      </c>
      <c r="E32" s="4">
        <v>4549.34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" thickBot="1">
      <c r="A33" s="3">
        <v>45267</v>
      </c>
      <c r="B33" s="4">
        <v>32</v>
      </c>
      <c r="C33" s="4">
        <v>17942.8465</v>
      </c>
      <c r="D33" s="4">
        <v>9457.1436780000004</v>
      </c>
      <c r="E33" s="4">
        <v>4585.59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" thickBot="1">
      <c r="A34" s="3">
        <v>45268</v>
      </c>
      <c r="B34" s="4">
        <v>33</v>
      </c>
      <c r="C34" s="4">
        <v>18053.031780000001</v>
      </c>
      <c r="D34" s="4">
        <v>9480.8598500000007</v>
      </c>
      <c r="E34" s="4">
        <v>4604.37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" thickBot="1">
      <c r="A35" s="3">
        <v>45271</v>
      </c>
      <c r="B35" s="4">
        <v>34</v>
      </c>
      <c r="C35" s="4">
        <v>18079.2039</v>
      </c>
      <c r="D35" s="4">
        <v>9471.1004169999997</v>
      </c>
      <c r="E35" s="4">
        <v>4622.4399999999996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" thickBot="1">
      <c r="A36" s="3">
        <v>45272</v>
      </c>
      <c r="B36" s="4">
        <v>35</v>
      </c>
      <c r="C36" s="4">
        <v>18131.385020000002</v>
      </c>
      <c r="D36" s="4">
        <v>9480.4321849999997</v>
      </c>
      <c r="E36" s="4">
        <v>4643.7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" thickBot="1">
      <c r="A37" s="3">
        <v>45273</v>
      </c>
      <c r="B37" s="4">
        <v>36</v>
      </c>
      <c r="C37" s="4">
        <v>18245.989229999999</v>
      </c>
      <c r="D37" s="4">
        <v>9526.8861240000006</v>
      </c>
      <c r="E37" s="4">
        <v>4707.09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" thickBot="1">
      <c r="A38" s="3">
        <v>45274</v>
      </c>
      <c r="B38" s="4">
        <v>37</v>
      </c>
      <c r="C38" s="4">
        <v>18415.893960000001</v>
      </c>
      <c r="D38" s="4">
        <v>9766.6766029999999</v>
      </c>
      <c r="E38" s="4">
        <v>4719.55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" thickBot="1">
      <c r="A39" s="3">
        <v>45275</v>
      </c>
      <c r="B39" s="4">
        <v>38</v>
      </c>
      <c r="C39" s="4">
        <v>18270.795610000001</v>
      </c>
      <c r="D39" s="4">
        <v>9612.8855679999997</v>
      </c>
      <c r="E39" s="4">
        <v>4719.1899999999996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" thickBot="1">
      <c r="A40" s="3">
        <v>45278</v>
      </c>
      <c r="B40" s="4">
        <v>39</v>
      </c>
      <c r="C40" s="4">
        <v>18187.895280000001</v>
      </c>
      <c r="D40" s="4">
        <v>9632.3171999999995</v>
      </c>
      <c r="E40" s="4">
        <v>4740.5600000000004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" thickBot="1">
      <c r="A41" s="3">
        <v>45279</v>
      </c>
      <c r="B41" s="4">
        <v>40</v>
      </c>
      <c r="C41" s="4">
        <v>18386.03196</v>
      </c>
      <c r="D41" s="4">
        <v>9723.8996129999996</v>
      </c>
      <c r="E41" s="4">
        <v>4768.37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" thickBot="1">
      <c r="A42" s="3">
        <v>45280</v>
      </c>
      <c r="B42" s="4">
        <v>41</v>
      </c>
      <c r="C42" s="4">
        <v>18310.976620000001</v>
      </c>
      <c r="D42" s="4">
        <v>9752.0794220000007</v>
      </c>
      <c r="E42" s="4">
        <v>4698.3500000000004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" thickBot="1">
      <c r="A43" s="3">
        <v>45281</v>
      </c>
      <c r="B43" s="4">
        <v>42</v>
      </c>
      <c r="C43" s="4">
        <v>18365.506959999999</v>
      </c>
      <c r="D43" s="4">
        <v>9758.3026910000008</v>
      </c>
      <c r="E43" s="4">
        <v>4746.75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" thickBot="1">
      <c r="A44" s="3">
        <v>45282</v>
      </c>
      <c r="B44" s="4">
        <v>43</v>
      </c>
      <c r="C44" s="4">
        <v>18420.234069999999</v>
      </c>
      <c r="D44" s="4">
        <v>9774.2981980000004</v>
      </c>
      <c r="E44" s="4">
        <v>4754.63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" thickBot="1">
      <c r="A45" s="3">
        <v>45287</v>
      </c>
      <c r="B45" s="4">
        <v>44</v>
      </c>
      <c r="C45" s="4">
        <v>18597.091359999999</v>
      </c>
      <c r="D45" s="4">
        <v>9886.3910099999994</v>
      </c>
      <c r="E45" s="4">
        <v>4781.58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" thickBot="1">
      <c r="A46" s="3">
        <v>45288</v>
      </c>
      <c r="B46" s="4">
        <v>45</v>
      </c>
      <c r="C46" s="4">
        <v>18481.935229999999</v>
      </c>
      <c r="D46" s="4">
        <v>9832.592568</v>
      </c>
      <c r="E46" s="4">
        <v>4783.3500000000004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" thickBot="1">
      <c r="A47" s="3">
        <v>45289</v>
      </c>
      <c r="B47" s="4">
        <v>46</v>
      </c>
      <c r="C47" s="4">
        <v>18517.262859999999</v>
      </c>
      <c r="D47" s="4">
        <v>9851.3744360000001</v>
      </c>
      <c r="E47" s="4">
        <v>4769.83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" thickBot="1">
      <c r="A48" s="3">
        <v>45293</v>
      </c>
      <c r="B48" s="4">
        <v>47</v>
      </c>
      <c r="C48" s="4">
        <v>18347.52447</v>
      </c>
      <c r="D48" s="4">
        <v>9746.0253290000001</v>
      </c>
      <c r="E48" s="4">
        <v>4742.83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" thickBot="1">
      <c r="A49" s="3">
        <v>45294</v>
      </c>
      <c r="B49" s="4">
        <v>48</v>
      </c>
      <c r="C49" s="4">
        <v>18069.183379999999</v>
      </c>
      <c r="D49" s="4">
        <v>9734.9717529999998</v>
      </c>
      <c r="E49" s="4">
        <v>4704.8100000000004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" thickBot="1">
      <c r="A50" s="3">
        <v>45295</v>
      </c>
      <c r="B50" s="4">
        <v>49</v>
      </c>
      <c r="C50" s="4">
        <v>18190.947359999998</v>
      </c>
      <c r="D50" s="4">
        <v>9794.8607580000007</v>
      </c>
      <c r="E50" s="4">
        <v>4688.68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" thickBot="1">
      <c r="A51" s="3">
        <v>45296</v>
      </c>
      <c r="B51" s="4">
        <v>50</v>
      </c>
      <c r="C51" s="4">
        <v>18180.616480000001</v>
      </c>
      <c r="D51" s="4">
        <v>9784.2597640000004</v>
      </c>
      <c r="E51" s="4">
        <v>4697.24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" thickBot="1">
      <c r="A52" s="3">
        <v>45299</v>
      </c>
      <c r="B52" s="4">
        <v>51</v>
      </c>
      <c r="C52" s="4">
        <v>18304.367490000001</v>
      </c>
      <c r="D52" s="4">
        <v>9804.7063170000001</v>
      </c>
      <c r="E52" s="4">
        <v>4763.54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" thickBot="1">
      <c r="A53" s="3">
        <v>45300</v>
      </c>
      <c r="B53" s="4">
        <v>52</v>
      </c>
      <c r="C53" s="4">
        <v>18243.548269999999</v>
      </c>
      <c r="D53" s="4">
        <v>9766.5436790000003</v>
      </c>
      <c r="E53" s="4">
        <v>4756.5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" thickBot="1">
      <c r="A54" s="3">
        <v>45301</v>
      </c>
      <c r="B54" s="4">
        <v>53</v>
      </c>
      <c r="C54" s="4">
        <v>18315.56439</v>
      </c>
      <c r="D54" s="4">
        <v>9752.1681200000003</v>
      </c>
      <c r="E54" s="4">
        <v>4783.45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" thickBot="1">
      <c r="A55" s="3">
        <v>45302</v>
      </c>
      <c r="B55" s="4">
        <v>54</v>
      </c>
      <c r="C55" s="4">
        <v>18169.79723</v>
      </c>
      <c r="D55" s="4">
        <v>9769.7810840000002</v>
      </c>
      <c r="E55" s="4">
        <v>4780.24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" thickBot="1">
      <c r="A56" s="3">
        <v>45303</v>
      </c>
      <c r="B56" s="4">
        <v>55</v>
      </c>
      <c r="C56" s="4">
        <v>18314.879580000001</v>
      </c>
      <c r="D56" s="4">
        <v>9717.973285</v>
      </c>
      <c r="E56" s="4">
        <v>4783.83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" thickBot="1">
      <c r="A57" s="3">
        <v>45307</v>
      </c>
      <c r="B57" s="4">
        <v>57</v>
      </c>
      <c r="C57" s="4">
        <v>18026.50779</v>
      </c>
      <c r="D57" s="4">
        <v>9550.7184240000006</v>
      </c>
      <c r="E57" s="4">
        <v>4765.9799999999996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" thickBot="1">
      <c r="A58" s="3">
        <v>45308</v>
      </c>
      <c r="B58" s="4">
        <v>58</v>
      </c>
      <c r="C58" s="4">
        <v>17886.05888</v>
      </c>
      <c r="D58" s="4">
        <v>9437.9491859999998</v>
      </c>
      <c r="E58" s="4">
        <v>4739.21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" thickBot="1">
      <c r="A59" s="3">
        <v>45309</v>
      </c>
      <c r="B59" s="4">
        <v>59</v>
      </c>
      <c r="C59" s="4">
        <v>18023.123039999999</v>
      </c>
      <c r="D59" s="4">
        <v>9479.0115719999994</v>
      </c>
      <c r="E59" s="4">
        <v>4780.9399999999996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" thickBot="1">
      <c r="A60" s="3">
        <v>45310</v>
      </c>
      <c r="B60" s="4">
        <v>60</v>
      </c>
      <c r="C60" s="4">
        <v>18066.613369999999</v>
      </c>
      <c r="D60" s="4">
        <v>9478.8896789999999</v>
      </c>
      <c r="E60" s="4">
        <v>4839.8100000000004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" thickBot="1">
      <c r="A61" s="3">
        <v>45313</v>
      </c>
      <c r="B61" s="4">
        <v>61</v>
      </c>
      <c r="C61" s="4">
        <v>18146.490669999999</v>
      </c>
      <c r="D61" s="4">
        <v>9513.6596950000003</v>
      </c>
      <c r="E61" s="4">
        <v>4850.43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" thickBot="1">
      <c r="A62" s="3">
        <v>45314</v>
      </c>
      <c r="B62" s="4">
        <v>62</v>
      </c>
      <c r="C62" s="4">
        <v>18052.364150000001</v>
      </c>
      <c r="D62" s="4">
        <v>9499.1667980000002</v>
      </c>
      <c r="E62" s="4">
        <v>4864.6000000000004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" thickBot="1">
      <c r="A63" s="3">
        <v>45315</v>
      </c>
      <c r="B63" s="4">
        <v>63</v>
      </c>
      <c r="C63" s="4">
        <v>18377.415249999998</v>
      </c>
      <c r="D63" s="4">
        <v>9573.0884920000008</v>
      </c>
      <c r="E63" s="4">
        <v>4868.55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" thickBot="1">
      <c r="A64" s="3">
        <v>45316</v>
      </c>
      <c r="B64" s="4">
        <v>64</v>
      </c>
      <c r="C64" s="4">
        <v>18337.414499999999</v>
      </c>
      <c r="D64" s="4">
        <v>9568.7808839999998</v>
      </c>
      <c r="E64" s="4">
        <v>4894.16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" thickBot="1">
      <c r="A65" s="3">
        <v>45317</v>
      </c>
      <c r="B65" s="4">
        <v>65</v>
      </c>
      <c r="C65" s="4">
        <v>18423.46182</v>
      </c>
      <c r="D65" s="4">
        <v>9704.1993899999998</v>
      </c>
      <c r="E65" s="4">
        <v>4890.97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" thickBot="1">
      <c r="A66" s="3">
        <v>45320</v>
      </c>
      <c r="B66" s="4">
        <v>66</v>
      </c>
      <c r="C66" s="4">
        <v>18353.801530000001</v>
      </c>
      <c r="D66" s="4">
        <v>9702.4337780000005</v>
      </c>
      <c r="E66" s="4">
        <v>4927.93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" thickBot="1">
      <c r="A67" s="3">
        <v>45321</v>
      </c>
      <c r="B67" s="4">
        <v>67</v>
      </c>
      <c r="C67" s="4">
        <v>18403.108260000001</v>
      </c>
      <c r="D67" s="4">
        <v>9730.0806520000006</v>
      </c>
      <c r="E67" s="4">
        <v>4924.97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" thickBot="1">
      <c r="A68" s="3">
        <v>45322</v>
      </c>
      <c r="B68" s="4">
        <v>68</v>
      </c>
      <c r="C68" s="4">
        <v>18261.13193</v>
      </c>
      <c r="D68" s="4">
        <v>9673.2735890000004</v>
      </c>
      <c r="E68" s="4">
        <v>4845.6499999999996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" thickBot="1">
      <c r="A69" s="3">
        <v>45323</v>
      </c>
      <c r="B69" s="4">
        <v>69</v>
      </c>
      <c r="C69" s="4">
        <v>18332.85728</v>
      </c>
      <c r="D69" s="4">
        <v>9713.6807040000003</v>
      </c>
      <c r="E69" s="4">
        <v>4906.1899999999996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" thickBot="1">
      <c r="A70" s="3">
        <v>45324</v>
      </c>
      <c r="B70" s="4">
        <v>70</v>
      </c>
      <c r="C70" s="4">
        <v>18280.125909999999</v>
      </c>
      <c r="D70" s="4">
        <v>9619.9501280000004</v>
      </c>
      <c r="E70" s="4">
        <v>4958.6099999999997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" thickBot="1">
      <c r="A71" s="3">
        <v>45327</v>
      </c>
      <c r="B71" s="4">
        <v>71</v>
      </c>
      <c r="C71" s="4">
        <v>18153.27003</v>
      </c>
      <c r="D71" s="4">
        <v>9540.588409</v>
      </c>
      <c r="E71" s="4">
        <v>4942.8100000000004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" thickBot="1">
      <c r="A72" s="3">
        <v>45328</v>
      </c>
      <c r="B72" s="4">
        <v>72</v>
      </c>
      <c r="C72" s="4">
        <v>18322.656269999999</v>
      </c>
      <c r="D72" s="4">
        <v>9679.9160420000007</v>
      </c>
      <c r="E72" s="4">
        <v>4954.2299999999996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" thickBot="1">
      <c r="A73" s="3">
        <v>45329</v>
      </c>
      <c r="B73" s="4">
        <v>73</v>
      </c>
      <c r="C73" s="4">
        <v>18231.719700000001</v>
      </c>
      <c r="D73" s="4">
        <v>9632.0597500000003</v>
      </c>
      <c r="E73" s="4">
        <v>4995.0600000000004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" thickBot="1">
      <c r="A74" s="3">
        <v>45330</v>
      </c>
      <c r="B74" s="4">
        <v>74</v>
      </c>
      <c r="C74" s="4">
        <v>18280.39285</v>
      </c>
      <c r="D74" s="4">
        <v>9584.5843019999993</v>
      </c>
      <c r="E74" s="4">
        <v>4997.91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" thickBot="1">
      <c r="A75" s="3">
        <v>45331</v>
      </c>
      <c r="B75" s="4">
        <v>75</v>
      </c>
      <c r="C75" s="4">
        <v>18211.22135</v>
      </c>
      <c r="D75" s="4">
        <v>9562.6540239999995</v>
      </c>
      <c r="E75" s="4">
        <v>5026.6099999999997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" thickBot="1">
      <c r="A76" s="3">
        <v>45334</v>
      </c>
      <c r="B76" s="4">
        <v>76</v>
      </c>
      <c r="C76" s="4">
        <v>18351.27043</v>
      </c>
      <c r="D76" s="4">
        <v>9561.783625</v>
      </c>
      <c r="E76" s="4">
        <v>5021.84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" thickBot="1">
      <c r="A77" s="3">
        <v>45335</v>
      </c>
      <c r="B77" s="4">
        <v>77</v>
      </c>
      <c r="C77" s="4">
        <v>18076.668000000001</v>
      </c>
      <c r="D77" s="4">
        <v>9456.3829409999998</v>
      </c>
      <c r="E77" s="4">
        <v>4953.17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" thickBot="1">
      <c r="A78" s="3">
        <v>45336</v>
      </c>
      <c r="B78" s="4">
        <v>78</v>
      </c>
      <c r="C78" s="4">
        <v>18185.211319999999</v>
      </c>
      <c r="D78" s="4">
        <v>9511.2839640000002</v>
      </c>
      <c r="E78" s="4">
        <v>5000.62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" thickBot="1">
      <c r="A79" s="3">
        <v>45337</v>
      </c>
      <c r="B79" s="4">
        <v>79</v>
      </c>
      <c r="C79" s="4">
        <v>18364.910540000001</v>
      </c>
      <c r="D79" s="4">
        <v>9571.1403680000003</v>
      </c>
      <c r="E79" s="4">
        <v>5029.7299999999996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" thickBot="1">
      <c r="A80" s="3">
        <v>45338</v>
      </c>
      <c r="B80" s="4">
        <v>80</v>
      </c>
      <c r="C80" s="4">
        <v>18441.302810000001</v>
      </c>
      <c r="D80" s="4">
        <v>9717.5257710000005</v>
      </c>
      <c r="E80" s="4">
        <v>5005.57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" thickBot="1">
      <c r="A81" s="3">
        <v>45342</v>
      </c>
      <c r="B81" s="4">
        <v>82</v>
      </c>
      <c r="C81" s="4">
        <v>18451.996940000001</v>
      </c>
      <c r="D81" s="4">
        <v>9745.5798169999998</v>
      </c>
      <c r="E81" s="4">
        <v>4975.51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" thickBot="1">
      <c r="A82" s="3">
        <v>45343</v>
      </c>
      <c r="B82" s="4">
        <v>83</v>
      </c>
      <c r="C82" s="4">
        <v>18521.63466</v>
      </c>
      <c r="D82" s="4">
        <v>9682.9606370000001</v>
      </c>
      <c r="E82" s="4">
        <v>4981.8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" thickBot="1">
      <c r="A83" s="3">
        <v>45344</v>
      </c>
      <c r="B83" s="4">
        <v>84</v>
      </c>
      <c r="C83" s="4">
        <v>18801.775079999999</v>
      </c>
      <c r="D83" s="4">
        <v>9730.5623070000001</v>
      </c>
      <c r="E83" s="4">
        <v>5087.03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" thickBot="1">
      <c r="A84" s="3">
        <v>45345</v>
      </c>
      <c r="B84" s="4">
        <v>85</v>
      </c>
      <c r="C84" s="4">
        <v>18873.844059999999</v>
      </c>
      <c r="D84" s="4">
        <v>9770.0217840000005</v>
      </c>
      <c r="E84" s="4">
        <v>5088.8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" thickBot="1">
      <c r="A85" s="3">
        <v>45348</v>
      </c>
      <c r="B85" s="4">
        <v>86</v>
      </c>
      <c r="C85" s="4">
        <v>18904.378779999999</v>
      </c>
      <c r="D85" s="4">
        <v>9745.9976900000001</v>
      </c>
      <c r="E85" s="4">
        <v>5069.53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" thickBot="1">
      <c r="A86" s="3">
        <v>45349</v>
      </c>
      <c r="B86" s="4">
        <v>87</v>
      </c>
      <c r="C86" s="4">
        <v>19034.0442</v>
      </c>
      <c r="D86" s="4">
        <v>9742.2230199999995</v>
      </c>
      <c r="E86" s="4">
        <v>5078.18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" thickBot="1">
      <c r="A87" s="3">
        <v>45350</v>
      </c>
      <c r="B87" s="4">
        <v>88</v>
      </c>
      <c r="C87" s="4">
        <v>19075.498189999998</v>
      </c>
      <c r="D87" s="4">
        <v>9652.6909309999992</v>
      </c>
      <c r="E87" s="4">
        <v>5069.76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" thickBot="1">
      <c r="A88" s="3">
        <v>45351</v>
      </c>
      <c r="B88" s="4">
        <v>89</v>
      </c>
      <c r="C88" s="4">
        <v>19099.339690000001</v>
      </c>
      <c r="D88" s="4">
        <v>9632.4424490000001</v>
      </c>
      <c r="E88" s="4">
        <v>5096.2700000000004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" thickBot="1">
      <c r="A89" s="3">
        <v>45352</v>
      </c>
      <c r="B89" s="4">
        <v>90</v>
      </c>
      <c r="C89" s="4">
        <v>19247.871469999998</v>
      </c>
      <c r="D89" s="4">
        <v>9722.9719999999998</v>
      </c>
      <c r="E89" s="4">
        <v>5137.08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" thickBot="1">
      <c r="A90" s="3">
        <v>45355</v>
      </c>
      <c r="B90" s="4">
        <v>91</v>
      </c>
      <c r="C90" s="4">
        <v>19229.13092</v>
      </c>
      <c r="D90" s="4">
        <v>9694.8147370000006</v>
      </c>
      <c r="E90" s="4">
        <v>5130.95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" thickBot="1">
      <c r="A91" s="3">
        <v>45356</v>
      </c>
      <c r="B91" s="4">
        <v>92</v>
      </c>
      <c r="C91" s="4">
        <v>19212.6751</v>
      </c>
      <c r="D91" s="4">
        <v>9712.9170479999993</v>
      </c>
      <c r="E91" s="4">
        <v>5078.6499999999996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" thickBot="1">
      <c r="A92" s="3">
        <v>45357</v>
      </c>
      <c r="B92" s="4">
        <v>93</v>
      </c>
      <c r="C92" s="4">
        <v>19307.670559999999</v>
      </c>
      <c r="D92" s="4">
        <v>9778.9869400000007</v>
      </c>
      <c r="E92" s="4">
        <v>5104.76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" thickBot="1">
      <c r="A93" s="3">
        <v>45358</v>
      </c>
      <c r="B93" s="4">
        <v>94</v>
      </c>
      <c r="C93" s="4">
        <v>19537.207040000001</v>
      </c>
      <c r="D93" s="4">
        <v>9855.8874500000002</v>
      </c>
      <c r="E93" s="4">
        <v>5157.3599999999997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" thickBot="1">
      <c r="A94" s="3">
        <v>45359</v>
      </c>
      <c r="B94" s="4">
        <v>95</v>
      </c>
      <c r="C94" s="4">
        <v>19492.636839999999</v>
      </c>
      <c r="D94" s="4">
        <v>9848.1277179999997</v>
      </c>
      <c r="E94" s="4">
        <v>5123.6899999999996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" thickBot="1">
      <c r="A95" s="3">
        <v>45362</v>
      </c>
      <c r="B95" s="4">
        <v>96</v>
      </c>
      <c r="C95" s="4">
        <v>19397.560420000002</v>
      </c>
      <c r="D95" s="4">
        <v>9831.1092449999996</v>
      </c>
      <c r="E95" s="4">
        <v>5117.9399999999996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" thickBot="1">
      <c r="A96" s="3">
        <v>45363</v>
      </c>
      <c r="B96" s="4">
        <v>97</v>
      </c>
      <c r="C96" s="4">
        <v>19629.936740000001</v>
      </c>
      <c r="D96" s="4">
        <v>9913.0904609999998</v>
      </c>
      <c r="E96" s="4">
        <v>5175.2700000000004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" thickBot="1">
      <c r="A97" s="3">
        <v>45364</v>
      </c>
      <c r="B97" s="4">
        <v>98</v>
      </c>
      <c r="C97" s="4">
        <v>19672.38106</v>
      </c>
      <c r="D97" s="4">
        <v>9949.0770950000006</v>
      </c>
      <c r="E97" s="4">
        <v>5165.3100000000004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" thickBot="1">
      <c r="A98" s="3">
        <v>45365</v>
      </c>
      <c r="B98" s="4">
        <v>99</v>
      </c>
      <c r="C98" s="4">
        <v>19522.73372</v>
      </c>
      <c r="D98" s="4">
        <v>9868.5672439999998</v>
      </c>
      <c r="E98" s="4">
        <v>5150.4799999999996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" thickBot="1">
      <c r="A99" s="3">
        <v>45366</v>
      </c>
      <c r="B99" s="4">
        <v>100</v>
      </c>
      <c r="C99" s="4">
        <v>19543.773840000002</v>
      </c>
      <c r="D99" s="4">
        <v>9837.0056600000007</v>
      </c>
      <c r="E99" s="4">
        <v>5117.09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" thickBot="1">
      <c r="A100" s="3">
        <v>45369</v>
      </c>
      <c r="B100" s="4">
        <v>101</v>
      </c>
      <c r="C100" s="4">
        <v>19498.202959999999</v>
      </c>
      <c r="D100" s="4">
        <v>9827.4854539999997</v>
      </c>
      <c r="E100" s="4">
        <v>5149.42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" thickBot="1">
      <c r="A101" s="3">
        <v>45370</v>
      </c>
      <c r="B101" s="4">
        <v>102</v>
      </c>
      <c r="C101" s="4">
        <v>19539.270759999999</v>
      </c>
      <c r="D101" s="4">
        <v>9841.9568550000004</v>
      </c>
      <c r="E101" s="4">
        <v>5178.51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" thickBot="1">
      <c r="A102" s="3">
        <v>45371</v>
      </c>
      <c r="B102" s="4">
        <v>103</v>
      </c>
      <c r="C102" s="4">
        <v>19702.427080000001</v>
      </c>
      <c r="D102" s="4">
        <v>9901.6799339999998</v>
      </c>
      <c r="E102" s="4">
        <v>5224.62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" thickBot="1">
      <c r="A103" s="3">
        <v>45372</v>
      </c>
      <c r="B103" s="4">
        <v>104</v>
      </c>
      <c r="C103" s="4">
        <v>19742.665499999999</v>
      </c>
      <c r="D103" s="4">
        <v>9979.2294750000001</v>
      </c>
      <c r="E103" s="4">
        <v>5241.53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" thickBot="1">
      <c r="A104" s="3">
        <v>45373</v>
      </c>
      <c r="B104" s="4">
        <v>105</v>
      </c>
      <c r="C104" s="4">
        <v>19773.471430000001</v>
      </c>
      <c r="D104" s="4">
        <v>9992.9591999999993</v>
      </c>
      <c r="E104" s="4">
        <v>5234.18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" thickBot="1">
      <c r="A105" s="3">
        <v>45376</v>
      </c>
      <c r="B105" s="4">
        <v>106</v>
      </c>
      <c r="C105" s="4">
        <v>19791.059939999999</v>
      </c>
      <c r="D105" s="4">
        <v>10005.27486</v>
      </c>
      <c r="E105" s="4">
        <v>5218.1899999999996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" thickBot="1">
      <c r="A106" s="3">
        <v>45377</v>
      </c>
      <c r="B106" s="4">
        <v>107</v>
      </c>
      <c r="C106" s="4">
        <v>19913.560229999999</v>
      </c>
      <c r="D106" s="4">
        <v>10014.89905</v>
      </c>
      <c r="E106" s="4">
        <v>5203.58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" thickBot="1">
      <c r="A107" s="3">
        <v>45378</v>
      </c>
      <c r="B107" s="4">
        <v>108</v>
      </c>
      <c r="C107" s="4">
        <v>19977.42971</v>
      </c>
      <c r="D107" s="4">
        <v>10007.144609999999</v>
      </c>
      <c r="E107" s="4">
        <v>5248.49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" thickBot="1">
      <c r="A108" s="3">
        <v>45379</v>
      </c>
      <c r="B108" s="4">
        <v>109</v>
      </c>
      <c r="C108" s="4">
        <v>19955.43088</v>
      </c>
      <c r="D108" s="4">
        <v>10038.98986</v>
      </c>
      <c r="E108" s="4">
        <v>5254.35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" thickBot="1">
      <c r="A109" s="3">
        <v>45384</v>
      </c>
      <c r="B109" s="4">
        <v>110</v>
      </c>
      <c r="C109" s="4">
        <v>19686.908719999999</v>
      </c>
      <c r="D109" s="4">
        <v>9979.089833</v>
      </c>
      <c r="E109" s="4">
        <v>5205.8100000000004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" thickBot="1">
      <c r="A110" s="3">
        <v>45385</v>
      </c>
      <c r="B110" s="4">
        <v>111</v>
      </c>
      <c r="C110" s="4">
        <v>19906.567579999999</v>
      </c>
      <c r="D110" s="4">
        <v>10041.57597</v>
      </c>
      <c r="E110" s="4">
        <v>5211.49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" thickBot="1">
      <c r="A111" s="3">
        <v>45386</v>
      </c>
      <c r="B111" s="4">
        <v>112</v>
      </c>
      <c r="C111" s="4">
        <v>19941.815699999999</v>
      </c>
      <c r="D111" s="4">
        <v>10081.12617</v>
      </c>
      <c r="E111" s="4">
        <v>5147.21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" thickBot="1">
      <c r="A112" s="3">
        <v>45387</v>
      </c>
      <c r="B112" s="4">
        <v>113</v>
      </c>
      <c r="C112" s="4">
        <v>19716.283390000001</v>
      </c>
      <c r="D112" s="4">
        <v>9997.3328920000004</v>
      </c>
      <c r="E112" s="4">
        <v>5204.34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" thickBot="1">
      <c r="A113" s="3">
        <v>45390</v>
      </c>
      <c r="B113" s="4">
        <v>114</v>
      </c>
      <c r="C113" s="4">
        <v>19897.515640000001</v>
      </c>
      <c r="D113" s="4">
        <v>10053.97054</v>
      </c>
      <c r="E113" s="4">
        <v>5202.3900000000003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" thickBot="1">
      <c r="A114" s="3">
        <v>45391</v>
      </c>
      <c r="B114" s="4">
        <v>115</v>
      </c>
      <c r="C114" s="4">
        <v>19628.935369999999</v>
      </c>
      <c r="D114" s="4">
        <v>10058.298500000001</v>
      </c>
      <c r="E114" s="4">
        <v>5209.91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" thickBot="1">
      <c r="A115" s="3">
        <v>45392</v>
      </c>
      <c r="B115" s="4">
        <v>116</v>
      </c>
      <c r="C115" s="4">
        <v>19438.309929999999</v>
      </c>
      <c r="D115" s="4">
        <v>9980.3320800000001</v>
      </c>
      <c r="E115" s="4">
        <v>5160.6400000000003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" thickBot="1">
      <c r="A116" s="3">
        <v>45393</v>
      </c>
      <c r="B116" s="4">
        <v>117</v>
      </c>
      <c r="C116" s="4">
        <v>19258.693429999999</v>
      </c>
      <c r="D116" s="4">
        <v>9947.6177580000003</v>
      </c>
      <c r="E116" s="4">
        <v>5199.0600000000004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" thickBot="1">
      <c r="A117" s="3">
        <v>45394</v>
      </c>
      <c r="B117" s="4">
        <v>118</v>
      </c>
      <c r="C117" s="4">
        <v>19131.651440000001</v>
      </c>
      <c r="D117" s="4">
        <v>9959.2944480000006</v>
      </c>
      <c r="E117" s="4">
        <v>5123.41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" thickBot="1">
      <c r="A118" s="3">
        <v>45397</v>
      </c>
      <c r="B118" s="4">
        <v>119</v>
      </c>
      <c r="C118" s="4">
        <v>19153.241249999999</v>
      </c>
      <c r="D118" s="4">
        <v>9913.8986380000006</v>
      </c>
      <c r="E118" s="4">
        <v>5061.82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" thickBot="1">
      <c r="A119" s="3">
        <v>45398</v>
      </c>
      <c r="B119" s="4">
        <v>120</v>
      </c>
      <c r="C119" s="4">
        <v>18868.979899999998</v>
      </c>
      <c r="D119" s="4">
        <v>9720.6292759999997</v>
      </c>
      <c r="E119" s="4">
        <v>5051.41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" thickBot="1">
      <c r="A120" s="3">
        <v>45399</v>
      </c>
      <c r="B120" s="4">
        <v>121</v>
      </c>
      <c r="C120" s="4">
        <v>18958.478940000001</v>
      </c>
      <c r="D120" s="4">
        <v>9772.9449870000008</v>
      </c>
      <c r="E120" s="4">
        <v>5022.21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" thickBot="1">
      <c r="A121" s="3">
        <v>45400</v>
      </c>
      <c r="B121" s="4">
        <v>122</v>
      </c>
      <c r="C121" s="4">
        <v>18985.236690000002</v>
      </c>
      <c r="D121" s="4">
        <v>9795.7418390000003</v>
      </c>
      <c r="E121" s="4">
        <v>5011.12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" thickBot="1">
      <c r="A122" s="3">
        <v>45401</v>
      </c>
      <c r="B122" s="4">
        <v>123</v>
      </c>
      <c r="C122" s="4">
        <v>18923.989379999999</v>
      </c>
      <c r="D122" s="4">
        <v>9765.5872799999997</v>
      </c>
      <c r="E122" s="4">
        <v>4967.2299999999996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" thickBot="1">
      <c r="A123" s="3">
        <v>45404</v>
      </c>
      <c r="B123" s="4">
        <v>124</v>
      </c>
      <c r="C123" s="4">
        <v>19028.18189</v>
      </c>
      <c r="D123" s="4">
        <v>9908.9980180000002</v>
      </c>
      <c r="E123" s="4">
        <v>5010.6000000000004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" thickBot="1">
      <c r="A124" s="3">
        <v>45405</v>
      </c>
      <c r="B124" s="4">
        <v>125</v>
      </c>
      <c r="C124" s="4">
        <v>19412.36404</v>
      </c>
      <c r="D124" s="4">
        <v>10017.31696</v>
      </c>
      <c r="E124" s="4">
        <v>5070.55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" thickBot="1">
      <c r="A125" s="3">
        <v>45406</v>
      </c>
      <c r="B125" s="4">
        <v>126</v>
      </c>
      <c r="C125" s="4">
        <v>19353.281019999999</v>
      </c>
      <c r="D125" s="4">
        <v>10017.26823</v>
      </c>
      <c r="E125" s="4">
        <v>5071.63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" thickBot="1">
      <c r="A126" s="3">
        <v>45407</v>
      </c>
      <c r="B126" s="4">
        <v>127</v>
      </c>
      <c r="C126" s="4">
        <v>19220.941289999999</v>
      </c>
      <c r="D126" s="4">
        <v>10104.87651</v>
      </c>
      <c r="E126" s="4">
        <v>5048.42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" thickBot="1">
      <c r="A127" s="3">
        <v>45408</v>
      </c>
      <c r="B127" s="4">
        <v>128</v>
      </c>
      <c r="C127" s="4">
        <v>19430.464599999999</v>
      </c>
      <c r="D127" s="4">
        <v>10164.20572</v>
      </c>
      <c r="E127" s="4">
        <v>5099.96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" thickBot="1">
      <c r="A128" s="3">
        <v>45411</v>
      </c>
      <c r="B128" s="4">
        <v>129</v>
      </c>
      <c r="C128" s="4">
        <v>19414.32343</v>
      </c>
      <c r="D128" s="4">
        <v>10231.5291</v>
      </c>
      <c r="E128" s="4">
        <v>5116.17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" thickBot="1">
      <c r="A129" s="3">
        <v>45412</v>
      </c>
      <c r="B129" s="4">
        <v>130</v>
      </c>
      <c r="C129" s="4">
        <v>19126.811170000001</v>
      </c>
      <c r="D129" s="4">
        <v>10171.366840000001</v>
      </c>
      <c r="E129" s="4">
        <v>5035.6899999999996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" thickBot="1">
      <c r="A130" s="3">
        <v>45414</v>
      </c>
      <c r="B130" s="4">
        <v>131</v>
      </c>
      <c r="C130" s="4">
        <v>19202.228640000001</v>
      </c>
      <c r="D130" s="4">
        <v>10247.876099999999</v>
      </c>
      <c r="E130" s="4">
        <v>5064.2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" thickBot="1">
      <c r="A131" s="3">
        <v>45415</v>
      </c>
      <c r="B131" s="4">
        <v>132</v>
      </c>
      <c r="C131" s="4">
        <v>19391.323520000002</v>
      </c>
      <c r="D131" s="4">
        <v>10306.287249999999</v>
      </c>
      <c r="E131" s="4">
        <v>5127.79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" thickBot="1">
      <c r="A132" s="3">
        <v>45419</v>
      </c>
      <c r="B132" s="4">
        <v>134</v>
      </c>
      <c r="C132" s="4">
        <v>19812.303749999999</v>
      </c>
      <c r="D132" s="4">
        <v>10392.50318</v>
      </c>
      <c r="E132" s="4">
        <v>5187.7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" thickBot="1">
      <c r="A133" s="3">
        <v>45420</v>
      </c>
      <c r="B133" s="4">
        <v>135</v>
      </c>
      <c r="C133" s="4">
        <v>19878.914100000002</v>
      </c>
      <c r="D133" s="4">
        <v>10436.12988</v>
      </c>
      <c r="E133" s="4">
        <v>5187.67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" thickBot="1">
      <c r="A134" s="3">
        <v>45421</v>
      </c>
      <c r="B134" s="4">
        <v>136</v>
      </c>
      <c r="C134" s="4">
        <v>20144.1548</v>
      </c>
      <c r="D134" s="4">
        <v>10497.305619999999</v>
      </c>
      <c r="E134" s="4">
        <v>5214.08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" thickBot="1">
      <c r="A135" s="3">
        <v>45422</v>
      </c>
      <c r="B135" s="4">
        <v>137</v>
      </c>
      <c r="C135" s="4">
        <v>20250.273300000001</v>
      </c>
      <c r="D135" s="4">
        <v>10561.59765</v>
      </c>
      <c r="E135" s="4">
        <v>5222.68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" thickBot="1">
      <c r="A136" s="3">
        <v>45425</v>
      </c>
      <c r="B136" s="4">
        <v>138</v>
      </c>
      <c r="C136" s="4">
        <v>20228.478050000002</v>
      </c>
      <c r="D136" s="4">
        <v>10569.73234</v>
      </c>
      <c r="E136" s="4">
        <v>5221.42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" thickBot="1">
      <c r="A137" s="3">
        <v>45426</v>
      </c>
      <c r="B137" s="4">
        <v>139</v>
      </c>
      <c r="C137" s="4">
        <v>20240.123749999999</v>
      </c>
      <c r="D137" s="4">
        <v>10606.29592</v>
      </c>
      <c r="E137" s="4">
        <v>5246.68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" thickBot="1">
      <c r="A138" s="3">
        <v>45427</v>
      </c>
      <c r="B138" s="4">
        <v>140</v>
      </c>
      <c r="C138" s="4">
        <v>20547.034800000001</v>
      </c>
      <c r="D138" s="4">
        <v>10716.45333</v>
      </c>
      <c r="E138" s="4">
        <v>5308.15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" thickBot="1">
      <c r="A139" s="3">
        <v>45428</v>
      </c>
      <c r="B139" s="4">
        <v>141</v>
      </c>
      <c r="C139" s="4">
        <v>20364.214380000001</v>
      </c>
      <c r="D139" s="4">
        <v>10692.275869999999</v>
      </c>
      <c r="E139" s="4">
        <v>5297.1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" thickBot="1">
      <c r="A140" s="3">
        <v>45429</v>
      </c>
      <c r="B140" s="4">
        <v>142</v>
      </c>
      <c r="C140" s="4">
        <v>20376.595150000001</v>
      </c>
      <c r="D140" s="4">
        <v>10697.0983</v>
      </c>
      <c r="E140" s="4">
        <v>5303.27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" thickBot="1">
      <c r="A141" s="3">
        <v>45432</v>
      </c>
      <c r="B141" s="4">
        <v>143</v>
      </c>
      <c r="C141" s="4">
        <v>20383.090560000001</v>
      </c>
      <c r="D141" s="4">
        <v>10706.736989999999</v>
      </c>
      <c r="E141" s="4">
        <v>5308.13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" thickBot="1">
      <c r="A142" s="3">
        <v>45433</v>
      </c>
      <c r="B142" s="4">
        <v>144</v>
      </c>
      <c r="C142" s="4">
        <v>20327.14891</v>
      </c>
      <c r="D142" s="4">
        <v>10697.560439999999</v>
      </c>
      <c r="E142" s="4">
        <v>5321.41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" thickBot="1">
      <c r="A143" s="3">
        <v>45434</v>
      </c>
      <c r="B143" s="4">
        <v>145</v>
      </c>
      <c r="C143" s="4">
        <v>20220.756089999999</v>
      </c>
      <c r="D143" s="4">
        <v>10646.808650000001</v>
      </c>
      <c r="E143" s="4">
        <v>5307.01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" thickBot="1">
      <c r="A144" s="3">
        <v>45435</v>
      </c>
      <c r="B144" s="4">
        <v>146</v>
      </c>
      <c r="C144" s="4">
        <v>20209.61592</v>
      </c>
      <c r="D144" s="4">
        <v>10585.23482</v>
      </c>
      <c r="E144" s="4">
        <v>5267.84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" thickBot="1">
      <c r="A145" s="3">
        <v>45436</v>
      </c>
      <c r="B145" s="4">
        <v>147</v>
      </c>
      <c r="C145" s="4">
        <v>20286.045119999999</v>
      </c>
      <c r="D145" s="4">
        <v>10596.60966</v>
      </c>
      <c r="E145" s="4">
        <v>5304.72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" thickBot="1">
      <c r="A146" s="3">
        <v>45440</v>
      </c>
      <c r="B146" s="4">
        <v>149</v>
      </c>
      <c r="C146" s="4">
        <v>20269.22452</v>
      </c>
      <c r="D146" s="4">
        <v>10529.85743</v>
      </c>
      <c r="E146" s="4">
        <v>5306.04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" thickBot="1">
      <c r="A147" s="3">
        <v>45441</v>
      </c>
      <c r="B147" s="4">
        <v>150</v>
      </c>
      <c r="C147" s="4">
        <v>19953.369989999999</v>
      </c>
      <c r="D147" s="4">
        <v>10389.962149999999</v>
      </c>
      <c r="E147" s="4">
        <v>5266.95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" thickBot="1">
      <c r="A148" s="3">
        <v>45442</v>
      </c>
      <c r="B148" s="4">
        <v>151</v>
      </c>
      <c r="C148" s="4">
        <v>20034.243180000001</v>
      </c>
      <c r="D148" s="4">
        <v>10476.562749999999</v>
      </c>
      <c r="E148" s="4">
        <v>5235.4799999999996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" thickBot="1">
      <c r="A149" s="3">
        <v>45443</v>
      </c>
      <c r="B149" s="4">
        <v>152</v>
      </c>
      <c r="C149" s="4">
        <v>20081.363659999999</v>
      </c>
      <c r="D149" s="4">
        <v>10539.52397</v>
      </c>
      <c r="E149" s="4">
        <v>5277.51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" thickBot="1">
      <c r="A150" s="3">
        <v>45446</v>
      </c>
      <c r="B150" s="4">
        <v>153</v>
      </c>
      <c r="C150" s="4">
        <v>20292.198479999999</v>
      </c>
      <c r="D150" s="4">
        <v>10584.58275</v>
      </c>
      <c r="E150" s="4">
        <v>5283.4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" thickBot="1">
      <c r="A151" s="3">
        <v>45447</v>
      </c>
      <c r="B151" s="4">
        <v>154</v>
      </c>
      <c r="C151" s="4">
        <v>20027.729050000002</v>
      </c>
      <c r="D151" s="4">
        <v>10512.31508</v>
      </c>
      <c r="E151" s="4">
        <v>5291.34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" thickBot="1">
      <c r="A152" s="3">
        <v>45448</v>
      </c>
      <c r="B152" s="4">
        <v>155</v>
      </c>
      <c r="C152" s="4">
        <v>20199.477159999999</v>
      </c>
      <c r="D152" s="4">
        <v>10549.498439999999</v>
      </c>
      <c r="E152" s="4">
        <v>5354.03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" thickBot="1">
      <c r="A153" s="3">
        <v>45449</v>
      </c>
      <c r="B153" s="4">
        <v>156</v>
      </c>
      <c r="C153" s="4">
        <v>20310.892360000002</v>
      </c>
      <c r="D153" s="4">
        <v>10598.192660000001</v>
      </c>
      <c r="E153" s="4">
        <v>5352.96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" thickBot="1">
      <c r="A154" s="3">
        <v>45450</v>
      </c>
      <c r="B154" s="4">
        <v>157</v>
      </c>
      <c r="C154" s="4">
        <v>20071.543229999999</v>
      </c>
      <c r="D154" s="4">
        <v>10493.8824</v>
      </c>
      <c r="E154" s="4">
        <v>5346.99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" thickBot="1">
      <c r="A155" s="3">
        <v>45453</v>
      </c>
      <c r="B155" s="4">
        <v>158</v>
      </c>
      <c r="C155" s="4">
        <v>19906.604950000001</v>
      </c>
      <c r="D155" s="4">
        <v>10471.069939999999</v>
      </c>
      <c r="E155" s="4">
        <v>5360.79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" thickBot="1">
      <c r="A156" s="3">
        <v>45454</v>
      </c>
      <c r="B156" s="4">
        <v>159</v>
      </c>
      <c r="C156" s="4">
        <v>19728.94816</v>
      </c>
      <c r="D156" s="4">
        <v>10379.902550000001</v>
      </c>
      <c r="E156" s="4">
        <v>5375.32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" thickBot="1">
      <c r="A157" s="3">
        <v>45455</v>
      </c>
      <c r="B157" s="4">
        <v>160</v>
      </c>
      <c r="C157" s="4">
        <v>20141.822749999999</v>
      </c>
      <c r="D157" s="4">
        <v>10512.52821</v>
      </c>
      <c r="E157" s="4">
        <v>5421.03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" thickBot="1">
      <c r="A158" s="3">
        <v>45456</v>
      </c>
      <c r="B158" s="4">
        <v>161</v>
      </c>
      <c r="C158" s="4">
        <v>19614.052500000002</v>
      </c>
      <c r="D158" s="4">
        <v>10411.94472</v>
      </c>
      <c r="E158" s="4">
        <v>5433.74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" thickBot="1">
      <c r="A159" s="3">
        <v>45457</v>
      </c>
      <c r="B159" s="4">
        <v>162</v>
      </c>
      <c r="C159" s="4">
        <v>19299.965639999999</v>
      </c>
      <c r="D159" s="4">
        <v>10322.88631</v>
      </c>
      <c r="E159" s="4">
        <v>5431.6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" thickBot="1">
      <c r="A160" s="3">
        <v>45460</v>
      </c>
      <c r="B160" s="4">
        <v>163</v>
      </c>
      <c r="C160" s="4">
        <v>19405.799589999999</v>
      </c>
      <c r="D160" s="4">
        <v>10351.92951</v>
      </c>
      <c r="E160" s="4">
        <v>5473.23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" thickBot="1">
      <c r="A161" s="3">
        <v>45461</v>
      </c>
      <c r="B161" s="4">
        <v>164</v>
      </c>
      <c r="C161" s="4">
        <v>19472.829180000001</v>
      </c>
      <c r="D161" s="4">
        <v>10408.34455</v>
      </c>
      <c r="E161" s="4">
        <v>5487.03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" thickBot="1">
      <c r="A162" s="3">
        <v>45463</v>
      </c>
      <c r="B162" s="4">
        <v>166</v>
      </c>
      <c r="C162" s="4">
        <v>19542.560020000001</v>
      </c>
      <c r="D162" s="4">
        <v>10472.43801</v>
      </c>
      <c r="E162" s="4">
        <v>5473.17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" thickBot="1">
      <c r="A163" s="3">
        <v>45464</v>
      </c>
      <c r="B163" s="4">
        <v>167</v>
      </c>
      <c r="C163" s="4">
        <v>19436.782749999998</v>
      </c>
      <c r="D163" s="4">
        <v>10420.7158</v>
      </c>
      <c r="E163" s="4">
        <v>5464.62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" thickBot="1">
      <c r="A164" s="3">
        <v>45467</v>
      </c>
      <c r="B164" s="4">
        <v>168</v>
      </c>
      <c r="C164" s="4">
        <v>19667.378970000002</v>
      </c>
      <c r="D164" s="4">
        <v>10502.578890000001</v>
      </c>
      <c r="E164" s="4">
        <v>5447.87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" thickBot="1">
      <c r="A165" s="3">
        <v>45469</v>
      </c>
      <c r="B165" s="4">
        <v>170</v>
      </c>
      <c r="C165" s="4">
        <v>19389.251660000002</v>
      </c>
      <c r="D165" s="4">
        <v>10381.02449</v>
      </c>
      <c r="E165" s="4">
        <v>5477.9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" thickBot="1">
      <c r="A166" s="3">
        <v>45470</v>
      </c>
      <c r="B166" s="4">
        <v>171</v>
      </c>
      <c r="C166" s="4">
        <v>19500.039049999999</v>
      </c>
      <c r="D166" s="4">
        <v>10343.04177</v>
      </c>
      <c r="E166" s="4">
        <v>5482.87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" thickBot="1">
      <c r="A167" s="3">
        <v>45471</v>
      </c>
      <c r="B167" s="4">
        <v>172</v>
      </c>
      <c r="C167" s="4">
        <v>19546.578860000001</v>
      </c>
      <c r="D167" s="4">
        <v>10325.97898</v>
      </c>
      <c r="E167" s="4">
        <v>5460.48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" thickBot="1">
      <c r="A168" s="3">
        <v>45474</v>
      </c>
      <c r="B168" s="4">
        <v>173</v>
      </c>
      <c r="C168" s="4">
        <v>19637.401300000001</v>
      </c>
      <c r="D168" s="4">
        <v>10326.37801</v>
      </c>
      <c r="E168" s="4">
        <v>5475.09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" thickBot="1">
      <c r="A169" s="3">
        <v>45475</v>
      </c>
      <c r="B169" s="4">
        <v>174</v>
      </c>
      <c r="C169" s="4">
        <v>19522.550050000002</v>
      </c>
      <c r="D169" s="4">
        <v>10304.17856</v>
      </c>
      <c r="E169" s="4">
        <v>5509.01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" thickBot="1">
      <c r="A170" s="3">
        <v>45476</v>
      </c>
      <c r="B170" s="4">
        <v>175</v>
      </c>
      <c r="C170" s="4">
        <v>19827.58783</v>
      </c>
      <c r="D170" s="4">
        <v>10415.154689999999</v>
      </c>
      <c r="E170" s="4">
        <v>5537.02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" thickBot="1">
      <c r="A171" s="3">
        <v>45478</v>
      </c>
      <c r="B171" s="4">
        <v>177</v>
      </c>
      <c r="C171" s="4">
        <v>20044.01571</v>
      </c>
      <c r="D171" s="4">
        <v>10507.59354</v>
      </c>
      <c r="E171" s="4">
        <v>5567.19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" thickBot="1">
      <c r="A172" s="3">
        <v>45481</v>
      </c>
      <c r="B172" s="4">
        <v>178</v>
      </c>
      <c r="C172" s="4">
        <v>20005.784309999999</v>
      </c>
      <c r="D172" s="4">
        <v>10500.03937</v>
      </c>
      <c r="E172" s="4">
        <v>5572.85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" thickBot="1">
      <c r="A173" s="3">
        <v>45482</v>
      </c>
      <c r="B173" s="4">
        <v>179</v>
      </c>
      <c r="C173" s="4">
        <v>19721.345310000001</v>
      </c>
      <c r="D173" s="4">
        <v>10409.35182</v>
      </c>
      <c r="E173" s="4">
        <v>5576.98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" thickBot="1">
      <c r="A174" s="3">
        <v>45483</v>
      </c>
      <c r="B174" s="4">
        <v>180</v>
      </c>
      <c r="C174" s="4">
        <v>19940.173279999999</v>
      </c>
      <c r="D174" s="4">
        <v>10530.46292</v>
      </c>
      <c r="E174" s="4">
        <v>5633.91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" thickBot="1">
      <c r="A175" s="3">
        <v>45484</v>
      </c>
      <c r="B175" s="4">
        <v>181</v>
      </c>
      <c r="C175" s="4">
        <v>20150.958979999999</v>
      </c>
      <c r="D175" s="4">
        <v>10625.624309999999</v>
      </c>
      <c r="E175" s="4">
        <v>5584.54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" thickBot="1">
      <c r="A176" s="3">
        <v>45485</v>
      </c>
      <c r="B176" s="4">
        <v>182</v>
      </c>
      <c r="C176" s="4">
        <v>20473.012559999999</v>
      </c>
      <c r="D176" s="4">
        <v>10710.6266</v>
      </c>
      <c r="E176" s="4">
        <v>5615.35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" thickBot="1">
      <c r="A177" s="3">
        <v>45488</v>
      </c>
      <c r="B177" s="4">
        <v>183</v>
      </c>
      <c r="C177" s="4">
        <v>20260.351920000001</v>
      </c>
      <c r="D177" s="4">
        <v>10612.235339999999</v>
      </c>
      <c r="E177" s="4">
        <v>5631.22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" thickBot="1">
      <c r="A178" s="3">
        <v>45489</v>
      </c>
      <c r="B178" s="4">
        <v>184</v>
      </c>
      <c r="C178" s="4">
        <v>20187.800770000002</v>
      </c>
      <c r="D178" s="4">
        <v>10594.855890000001</v>
      </c>
      <c r="E178" s="4">
        <v>5667.2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" thickBot="1">
      <c r="A179" s="3">
        <v>45490</v>
      </c>
      <c r="B179" s="4">
        <v>185</v>
      </c>
      <c r="C179" s="4">
        <v>20168.00935</v>
      </c>
      <c r="D179" s="4">
        <v>10648.937970000001</v>
      </c>
      <c r="E179" s="4">
        <v>5588.27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" thickBot="1">
      <c r="A180" s="3">
        <v>45491</v>
      </c>
      <c r="B180" s="4">
        <v>186</v>
      </c>
      <c r="C180" s="4">
        <v>20008.523880000001</v>
      </c>
      <c r="D180" s="4">
        <v>10625.0864</v>
      </c>
      <c r="E180" s="4">
        <v>5544.59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" thickBot="1">
      <c r="A181" s="3">
        <v>45492</v>
      </c>
      <c r="B181" s="4">
        <v>187</v>
      </c>
      <c r="C181" s="4">
        <v>19791.04896</v>
      </c>
      <c r="D181" s="4">
        <v>10533.927949999999</v>
      </c>
      <c r="E181" s="4">
        <v>5505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" thickBot="1">
      <c r="A182" s="3">
        <v>45495</v>
      </c>
      <c r="B182" s="4">
        <v>188</v>
      </c>
      <c r="C182" s="4">
        <v>20044.194810000001</v>
      </c>
      <c r="D182" s="4">
        <v>10602.41633</v>
      </c>
      <c r="E182" s="4">
        <v>5564.41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" thickBot="1">
      <c r="A183" s="3">
        <v>45496</v>
      </c>
      <c r="B183" s="4">
        <v>189</v>
      </c>
      <c r="C183" s="4">
        <v>20133.434310000001</v>
      </c>
      <c r="D183" s="4">
        <v>10536.152319999999</v>
      </c>
      <c r="E183" s="4">
        <v>5555.74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" thickBot="1">
      <c r="A184" s="3">
        <v>45497</v>
      </c>
      <c r="B184" s="4">
        <v>190</v>
      </c>
      <c r="C184" s="4">
        <v>19929.98402</v>
      </c>
      <c r="D184" s="4">
        <v>10517.36319</v>
      </c>
      <c r="E184" s="4">
        <v>5427.13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" thickBot="1">
      <c r="A185" s="3">
        <v>45498</v>
      </c>
      <c r="B185" s="4">
        <v>191</v>
      </c>
      <c r="C185" s="4">
        <v>19855.75808</v>
      </c>
      <c r="D185" s="4">
        <v>10522.73429</v>
      </c>
      <c r="E185" s="4">
        <v>5399.22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" thickBot="1">
      <c r="A186" s="3">
        <v>45499</v>
      </c>
      <c r="B186" s="4">
        <v>192</v>
      </c>
      <c r="C186" s="4">
        <v>20021.71861</v>
      </c>
      <c r="D186" s="4">
        <v>10661.22306</v>
      </c>
      <c r="E186" s="4">
        <v>5459.1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" thickBot="1">
      <c r="A187" s="3">
        <v>45502</v>
      </c>
      <c r="B187" s="4">
        <v>193</v>
      </c>
      <c r="C187" s="4">
        <v>19820.766459999999</v>
      </c>
      <c r="D187" s="4">
        <v>10663.049940000001</v>
      </c>
      <c r="E187" s="4">
        <v>5463.54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" thickBot="1">
      <c r="A188" s="3">
        <v>45503</v>
      </c>
      <c r="B188" s="4">
        <v>194</v>
      </c>
      <c r="C188" s="4">
        <v>19913.532289999999</v>
      </c>
      <c r="D188" s="4">
        <v>10621.03268</v>
      </c>
      <c r="E188" s="4">
        <v>5436.44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" thickBot="1">
      <c r="A189" s="3">
        <v>45504</v>
      </c>
      <c r="B189" s="4">
        <v>195</v>
      </c>
      <c r="C189" s="4">
        <v>20031.911899999999</v>
      </c>
      <c r="D189" s="4">
        <v>10754.527899999999</v>
      </c>
      <c r="E189" s="4">
        <v>5522.3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" thickBot="1">
      <c r="A190" s="3">
        <v>45505</v>
      </c>
      <c r="B190" s="4">
        <v>196</v>
      </c>
      <c r="C190" s="4">
        <v>19506.186040000001</v>
      </c>
      <c r="D190" s="4">
        <v>10543.14344</v>
      </c>
      <c r="E190" s="4">
        <v>5446.68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" thickBot="1">
      <c r="A191" s="3">
        <v>45506</v>
      </c>
      <c r="B191" s="4">
        <v>197</v>
      </c>
      <c r="C191" s="4">
        <v>19284.286120000001</v>
      </c>
      <c r="D191" s="4">
        <v>10467.71616</v>
      </c>
      <c r="E191" s="4">
        <v>5346.56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" thickBot="1">
      <c r="A192" s="3">
        <v>45509</v>
      </c>
      <c r="B192" s="4">
        <v>198</v>
      </c>
      <c r="C192" s="4">
        <v>18987.245340000001</v>
      </c>
      <c r="D192" s="4">
        <v>10240.684279999999</v>
      </c>
      <c r="E192" s="4">
        <v>5186.33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" thickBot="1">
      <c r="A193" s="3">
        <v>45510</v>
      </c>
      <c r="B193" s="4">
        <v>199</v>
      </c>
      <c r="C193" s="4">
        <v>18959.94169</v>
      </c>
      <c r="D193" s="4">
        <v>10180.25093</v>
      </c>
      <c r="E193" s="4">
        <v>5240.03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" thickBot="1">
      <c r="A194" s="3">
        <v>45511</v>
      </c>
      <c r="B194" s="4">
        <v>200</v>
      </c>
      <c r="C194" s="4">
        <v>19248.955160000001</v>
      </c>
      <c r="D194" s="4">
        <v>10354.1338</v>
      </c>
      <c r="E194" s="4">
        <v>5199.5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" thickBot="1">
      <c r="A195" s="3">
        <v>45512</v>
      </c>
      <c r="B195" s="4">
        <v>201</v>
      </c>
      <c r="C195" s="4">
        <v>19298.51021</v>
      </c>
      <c r="D195" s="4">
        <v>10382.06746</v>
      </c>
      <c r="E195" s="4">
        <v>5319.31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" thickBot="1">
      <c r="A196" s="3">
        <v>45513</v>
      </c>
      <c r="B196" s="4">
        <v>202</v>
      </c>
      <c r="C196" s="4">
        <v>19362.2464</v>
      </c>
      <c r="D196" s="4">
        <v>10398.80811</v>
      </c>
      <c r="E196" s="4">
        <v>5344.16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" thickBot="1">
      <c r="A197" s="3">
        <v>45516</v>
      </c>
      <c r="B197" s="4">
        <v>203</v>
      </c>
      <c r="C197" s="4">
        <v>19384.249469999999</v>
      </c>
      <c r="D197" s="4">
        <v>10483.25771</v>
      </c>
      <c r="E197" s="4">
        <v>5344.39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" thickBot="1">
      <c r="A198" s="3">
        <v>45517</v>
      </c>
      <c r="B198" s="4">
        <v>204</v>
      </c>
      <c r="C198" s="4">
        <v>19585.417700000002</v>
      </c>
      <c r="D198" s="4">
        <v>10595.035159999999</v>
      </c>
      <c r="E198" s="4">
        <v>5434.43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" thickBot="1">
      <c r="A199" s="3">
        <v>45518</v>
      </c>
      <c r="B199" s="4">
        <v>205</v>
      </c>
      <c r="C199" s="4">
        <v>19695.265009999999</v>
      </c>
      <c r="D199" s="4">
        <v>10620.44663</v>
      </c>
      <c r="E199" s="4">
        <v>5455.21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" thickBot="1">
      <c r="A200" s="3">
        <v>45519</v>
      </c>
      <c r="B200" s="4">
        <v>206</v>
      </c>
      <c r="C200" s="4">
        <v>19951.014589999999</v>
      </c>
      <c r="D200" s="4">
        <v>10733.18958</v>
      </c>
      <c r="E200" s="4">
        <v>5543.22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" thickBot="1">
      <c r="A201" s="3">
        <v>45520</v>
      </c>
      <c r="B201" s="4">
        <v>207</v>
      </c>
      <c r="C201" s="4">
        <v>20209.607199999999</v>
      </c>
      <c r="D201" s="4">
        <v>10765.76937</v>
      </c>
      <c r="E201" s="4">
        <v>5554.25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" thickBot="1">
      <c r="A202" s="3">
        <v>45523</v>
      </c>
      <c r="B202" s="4">
        <v>208</v>
      </c>
      <c r="C202" s="4">
        <v>20421.54867</v>
      </c>
      <c r="D202" s="4">
        <v>10854.745800000001</v>
      </c>
      <c r="E202" s="4">
        <v>5608.25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" thickBot="1">
      <c r="A203" s="3">
        <v>45524</v>
      </c>
      <c r="B203" s="4">
        <v>209</v>
      </c>
      <c r="C203" s="4">
        <v>20426.963230000001</v>
      </c>
      <c r="D203" s="4">
        <v>10783.44529</v>
      </c>
      <c r="E203" s="4">
        <v>5597.12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" thickBot="1">
      <c r="A204" s="3">
        <v>45525</v>
      </c>
      <c r="B204" s="4">
        <v>210</v>
      </c>
      <c r="C204" s="4">
        <v>20579.43475</v>
      </c>
      <c r="D204" s="4">
        <v>10844.500889999999</v>
      </c>
      <c r="E204" s="4">
        <v>5620.85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" thickBot="1">
      <c r="A205" s="3">
        <v>45526</v>
      </c>
      <c r="B205" s="4">
        <v>211</v>
      </c>
      <c r="C205" s="4">
        <v>20557.807130000001</v>
      </c>
      <c r="D205" s="4">
        <v>10854.04768</v>
      </c>
      <c r="E205" s="4">
        <v>5570.64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" thickBot="1">
      <c r="A206" s="3">
        <v>45527</v>
      </c>
      <c r="B206" s="4">
        <v>212</v>
      </c>
      <c r="C206" s="4">
        <v>20882.115170000001</v>
      </c>
      <c r="D206" s="4">
        <v>11001.83016</v>
      </c>
      <c r="E206" s="4">
        <v>5634.61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" thickBot="1">
      <c r="A207" s="3">
        <v>45531</v>
      </c>
      <c r="B207" s="4">
        <v>214</v>
      </c>
      <c r="C207" s="4">
        <v>20880.845860000001</v>
      </c>
      <c r="D207" s="4">
        <v>11062.74178</v>
      </c>
      <c r="E207" s="4">
        <v>5625.8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" thickBot="1">
      <c r="A208" s="3">
        <v>45532</v>
      </c>
      <c r="B208" s="4">
        <v>215</v>
      </c>
      <c r="C208" s="4">
        <v>20894.170689999999</v>
      </c>
      <c r="D208" s="4">
        <v>11007.707549999999</v>
      </c>
      <c r="E208" s="4">
        <v>5592.18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" thickBot="1">
      <c r="A209" s="3">
        <v>45533</v>
      </c>
      <c r="B209" s="4">
        <v>216</v>
      </c>
      <c r="C209" s="4">
        <v>20955.127560000001</v>
      </c>
      <c r="D209" s="4">
        <v>11031.460870000001</v>
      </c>
      <c r="E209" s="4">
        <v>5591.96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" thickBot="1">
      <c r="A210" s="3">
        <v>45534</v>
      </c>
      <c r="B210" s="4">
        <v>217</v>
      </c>
      <c r="C210" s="4">
        <v>20911.053520000001</v>
      </c>
      <c r="D210" s="4">
        <v>10997.677530000001</v>
      </c>
      <c r="E210" s="4">
        <v>5648.4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" thickBot="1">
      <c r="A211" s="3">
        <v>45538</v>
      </c>
      <c r="B211" s="4">
        <v>219</v>
      </c>
      <c r="C211" s="4">
        <v>20712.744480000001</v>
      </c>
      <c r="D211" s="4">
        <v>10881.43866</v>
      </c>
      <c r="E211" s="4">
        <v>5528.93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" thickBot="1">
      <c r="A212" s="3">
        <v>45539</v>
      </c>
      <c r="B212" s="4">
        <v>220</v>
      </c>
      <c r="C212" s="4">
        <v>20598.654289999999</v>
      </c>
      <c r="D212" s="4">
        <v>10868.735280000001</v>
      </c>
      <c r="E212" s="4">
        <v>5520.07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" thickBot="1">
      <c r="A213" s="3">
        <v>45540</v>
      </c>
      <c r="B213" s="4">
        <v>221</v>
      </c>
      <c r="C213" s="4">
        <v>20639.420330000001</v>
      </c>
      <c r="D213" s="4">
        <v>10859.35951</v>
      </c>
      <c r="E213" s="4">
        <v>5503.41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" thickBot="1">
      <c r="A214" s="3">
        <v>45541</v>
      </c>
      <c r="B214" s="4">
        <v>222</v>
      </c>
      <c r="C214" s="4">
        <v>20302.29767</v>
      </c>
      <c r="D214" s="4">
        <v>10743.08826</v>
      </c>
      <c r="E214" s="4">
        <v>5408.42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" thickBot="1">
      <c r="A215" s="3">
        <v>45544</v>
      </c>
      <c r="B215" s="4">
        <v>223</v>
      </c>
      <c r="C215" s="4">
        <v>20351.915150000001</v>
      </c>
      <c r="D215" s="4">
        <v>10810.236010000001</v>
      </c>
      <c r="E215" s="4">
        <v>5471.05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" thickBot="1">
      <c r="A216" s="3">
        <v>45545</v>
      </c>
      <c r="B216" s="4">
        <v>224</v>
      </c>
      <c r="C216" s="4">
        <v>20129.226500000001</v>
      </c>
      <c r="D216" s="4">
        <v>10732.929480000001</v>
      </c>
      <c r="E216" s="4">
        <v>5495.52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" thickBot="1">
      <c r="A217" s="3">
        <v>45546</v>
      </c>
      <c r="B217" s="4">
        <v>225</v>
      </c>
      <c r="C217" s="4">
        <v>20182.72709</v>
      </c>
      <c r="D217" s="4">
        <v>10683.177030000001</v>
      </c>
      <c r="E217" s="4">
        <v>5554.13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" thickBot="1">
      <c r="A218" s="3">
        <v>45547</v>
      </c>
      <c r="B218" s="4">
        <v>226</v>
      </c>
      <c r="C218" s="4">
        <v>20514.302070000002</v>
      </c>
      <c r="D218" s="4">
        <v>10821.62976</v>
      </c>
      <c r="E218" s="4">
        <v>5595.76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" thickBot="1">
      <c r="A219" s="3">
        <v>45548</v>
      </c>
      <c r="B219" s="4">
        <v>227</v>
      </c>
      <c r="C219" s="4">
        <v>20730.154839999999</v>
      </c>
      <c r="D219" s="4">
        <v>10855.948700000001</v>
      </c>
      <c r="E219" s="4">
        <v>5626.02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" thickBot="1">
      <c r="A220" s="3">
        <v>45551</v>
      </c>
      <c r="B220" s="4">
        <v>228</v>
      </c>
      <c r="C220" s="4">
        <v>20736.974450000002</v>
      </c>
      <c r="D220" s="4">
        <v>10935.819240000001</v>
      </c>
      <c r="E220" s="4">
        <v>5633.09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" thickBot="1">
      <c r="A221" s="3">
        <v>45552</v>
      </c>
      <c r="B221" s="4">
        <v>229</v>
      </c>
      <c r="C221" s="4">
        <v>20827.895219999999</v>
      </c>
      <c r="D221" s="4">
        <v>10941.177170000001</v>
      </c>
      <c r="E221" s="4">
        <v>5634.58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5" thickBot="1">
      <c r="A222" s="3">
        <v>45553</v>
      </c>
      <c r="B222" s="4">
        <v>230</v>
      </c>
      <c r="C222" s="4">
        <v>20793.517489999998</v>
      </c>
      <c r="D222" s="4">
        <v>10895.187749999999</v>
      </c>
      <c r="E222" s="4">
        <v>5618.26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5" thickBot="1">
      <c r="A223" s="3">
        <v>45554</v>
      </c>
      <c r="B223" s="4">
        <v>231</v>
      </c>
      <c r="C223" s="4">
        <v>21205.32591</v>
      </c>
      <c r="D223" s="4">
        <v>11061.28974</v>
      </c>
      <c r="E223" s="4">
        <v>5713.64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5" thickBot="1">
      <c r="A224" s="3">
        <v>45555</v>
      </c>
      <c r="B224" s="4">
        <v>232</v>
      </c>
      <c r="C224" s="4">
        <v>20917.739170000001</v>
      </c>
      <c r="D224" s="4">
        <v>10959.054679999999</v>
      </c>
      <c r="E224" s="4">
        <v>5702.55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5" thickBot="1">
      <c r="A225" s="3">
        <v>45558</v>
      </c>
      <c r="B225" s="4">
        <v>233</v>
      </c>
      <c r="C225" s="4">
        <v>20941.045300000002</v>
      </c>
      <c r="D225" s="4">
        <v>11025.80428</v>
      </c>
      <c r="E225" s="4">
        <v>5718.57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5" thickBot="1">
      <c r="A226" s="3">
        <v>45559</v>
      </c>
      <c r="B226" s="4">
        <v>234</v>
      </c>
      <c r="C226" s="4">
        <v>21258.558730000001</v>
      </c>
      <c r="D226" s="4">
        <v>11120.76489</v>
      </c>
      <c r="E226" s="4">
        <v>5732.93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5" thickBot="1">
      <c r="A227" s="3">
        <v>45560</v>
      </c>
      <c r="B227" s="4">
        <v>235</v>
      </c>
      <c r="C227" s="4">
        <v>21058.182349999999</v>
      </c>
      <c r="D227" s="4">
        <v>11009.691360000001</v>
      </c>
      <c r="E227" s="4">
        <v>5722.26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5" thickBot="1">
      <c r="A228" s="3">
        <v>45561</v>
      </c>
      <c r="B228" s="4">
        <v>236</v>
      </c>
      <c r="C228" s="4">
        <v>21502.3302</v>
      </c>
      <c r="D228" s="4">
        <v>11110.230009999999</v>
      </c>
      <c r="E228" s="4">
        <v>5745.37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5" thickBot="1">
      <c r="A229" s="3">
        <v>45562</v>
      </c>
      <c r="B229" s="4">
        <v>237</v>
      </c>
      <c r="C229" s="4">
        <v>21752.044709999998</v>
      </c>
      <c r="D229" s="4">
        <v>11124.85612</v>
      </c>
      <c r="E229" s="4">
        <v>5738.17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5" thickBot="1">
      <c r="A230" s="3">
        <v>45565</v>
      </c>
      <c r="B230" s="4">
        <v>238</v>
      </c>
      <c r="C230" s="4">
        <v>21520.435300000001</v>
      </c>
      <c r="D230" s="4">
        <v>11017.085359999999</v>
      </c>
      <c r="E230" s="4">
        <v>5762.48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5" thickBot="1">
      <c r="A231" s="3">
        <v>45566</v>
      </c>
      <c r="B231" s="4">
        <v>239</v>
      </c>
      <c r="C231" s="4">
        <v>21256.073179999999</v>
      </c>
      <c r="D231" s="4">
        <v>10984.76988</v>
      </c>
      <c r="E231" s="4">
        <v>5708.75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5" thickBot="1">
      <c r="A232" s="3">
        <v>45567</v>
      </c>
      <c r="B232" s="4">
        <v>240</v>
      </c>
      <c r="C232" s="4">
        <v>21170.341090000002</v>
      </c>
      <c r="D232" s="4">
        <v>10997.245430000001</v>
      </c>
      <c r="E232" s="4">
        <v>5709.54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5" thickBot="1">
      <c r="A233" s="3">
        <v>45568</v>
      </c>
      <c r="B233" s="4">
        <v>241</v>
      </c>
      <c r="C233" s="4">
        <v>20983.695090000001</v>
      </c>
      <c r="D233" s="4">
        <v>10873.62356</v>
      </c>
      <c r="E233" s="4">
        <v>5699.94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5" thickBot="1">
      <c r="A234" s="3">
        <v>45569</v>
      </c>
      <c r="B234" s="4">
        <v>242</v>
      </c>
      <c r="C234" s="4">
        <v>20992.869050000001</v>
      </c>
      <c r="D234" s="4">
        <v>10868.326880000001</v>
      </c>
      <c r="E234" s="4">
        <v>5751.07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5" thickBot="1">
      <c r="A235" s="3">
        <v>45572</v>
      </c>
      <c r="B235" s="4">
        <v>243</v>
      </c>
      <c r="C235" s="4">
        <v>20965.221420000002</v>
      </c>
      <c r="D235" s="4">
        <v>10864.041230000001</v>
      </c>
      <c r="E235" s="4">
        <v>5695.94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5" thickBot="1">
      <c r="A236" s="3">
        <v>45573</v>
      </c>
      <c r="B236" s="4">
        <v>244</v>
      </c>
      <c r="C236" s="4">
        <v>20925.641490000002</v>
      </c>
      <c r="D236" s="4">
        <v>10724.3752</v>
      </c>
      <c r="E236" s="4">
        <v>5751.13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5" thickBot="1">
      <c r="A237" s="3">
        <v>45574</v>
      </c>
      <c r="B237" s="4">
        <v>245</v>
      </c>
      <c r="C237" s="4">
        <v>21067.396560000001</v>
      </c>
      <c r="D237" s="4">
        <v>10772.01262</v>
      </c>
      <c r="E237" s="4">
        <v>5792.04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5" thickBot="1">
      <c r="A238" s="3">
        <v>45575</v>
      </c>
      <c r="B238" s="4">
        <v>246</v>
      </c>
      <c r="C238" s="4">
        <v>21004.045409999999</v>
      </c>
      <c r="D238" s="4">
        <v>10759.052019999999</v>
      </c>
      <c r="E238" s="4">
        <v>5780.05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5" thickBot="1">
      <c r="A239" s="3">
        <v>45576</v>
      </c>
      <c r="B239" s="4">
        <v>247</v>
      </c>
      <c r="C239" s="4">
        <v>21210.469079999999</v>
      </c>
      <c r="D239" s="4">
        <v>10785.86982</v>
      </c>
      <c r="E239" s="4">
        <v>5815.03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5" thickBot="1">
      <c r="A240" s="3">
        <v>45579</v>
      </c>
      <c r="B240" s="4">
        <v>248</v>
      </c>
      <c r="C240" s="4">
        <v>21280.81323</v>
      </c>
      <c r="D240" s="4">
        <v>10834.52614</v>
      </c>
      <c r="E240" s="4">
        <v>5859.85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5" thickBot="1">
      <c r="A241" s="3">
        <v>45580</v>
      </c>
      <c r="B241" s="4">
        <v>249</v>
      </c>
      <c r="C241" s="4">
        <v>21207.989750000001</v>
      </c>
      <c r="D241" s="4">
        <v>10777.766809999999</v>
      </c>
      <c r="E241" s="4">
        <v>5815.26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5" thickBot="1">
      <c r="A242" s="3">
        <v>45581</v>
      </c>
      <c r="B242" s="4">
        <v>250</v>
      </c>
      <c r="C242" s="4">
        <v>21100.728080000001</v>
      </c>
      <c r="D242" s="4">
        <v>10818.21257</v>
      </c>
      <c r="E242" s="4">
        <v>5842.47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5" thickBot="1">
      <c r="A243" s="3">
        <v>45582</v>
      </c>
      <c r="B243" s="4">
        <v>251</v>
      </c>
      <c r="C243" s="4">
        <v>21206.0697</v>
      </c>
      <c r="D243" s="4">
        <v>10911.98893</v>
      </c>
      <c r="E243" s="4">
        <v>5841.47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5" thickBot="1">
      <c r="A244" s="3">
        <v>45583</v>
      </c>
      <c r="B244" s="4">
        <v>252</v>
      </c>
      <c r="C244" s="4">
        <v>21377.389879999999</v>
      </c>
      <c r="D244" s="4">
        <v>10909.187900000001</v>
      </c>
      <c r="E244" s="4">
        <v>5864.67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5" thickBot="1">
      <c r="A245" s="3">
        <v>45586</v>
      </c>
      <c r="B245" s="4">
        <v>253</v>
      </c>
      <c r="C245" s="4">
        <v>21047.666209999999</v>
      </c>
      <c r="D245" s="4">
        <v>10798.24007</v>
      </c>
      <c r="E245" s="4">
        <v>5853.98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5" thickBot="1">
      <c r="A246" s="3">
        <v>45587</v>
      </c>
      <c r="B246" s="4">
        <v>254</v>
      </c>
      <c r="C246" s="4">
        <v>20969.253570000001</v>
      </c>
      <c r="D246" s="4">
        <v>10783.46716</v>
      </c>
      <c r="E246" s="4">
        <v>5851.2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5" thickBot="1">
      <c r="A247" s="3">
        <v>45588</v>
      </c>
      <c r="B247" s="4">
        <v>255</v>
      </c>
      <c r="C247" s="4">
        <v>20889.074359999999</v>
      </c>
      <c r="D247" s="4">
        <v>10664.547</v>
      </c>
      <c r="E247" s="4">
        <v>5797.42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5" thickBot="1">
      <c r="A248" s="3">
        <v>45589</v>
      </c>
      <c r="B248" s="4">
        <v>256</v>
      </c>
      <c r="C248" s="4">
        <v>21044.13105</v>
      </c>
      <c r="D248" s="4">
        <v>10727.03974</v>
      </c>
      <c r="E248" s="4">
        <v>5809.86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5" thickBot="1">
      <c r="A249" s="3">
        <v>45590</v>
      </c>
      <c r="B249" s="4">
        <v>257</v>
      </c>
      <c r="C249" s="4">
        <v>21022.62356</v>
      </c>
      <c r="D249" s="4">
        <v>10690.496639999999</v>
      </c>
      <c r="E249" s="4">
        <v>5808.12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5" thickBot="1">
      <c r="A250" s="3">
        <v>45593</v>
      </c>
      <c r="B250" s="4">
        <v>258</v>
      </c>
      <c r="C250" s="4">
        <v>21125.40019</v>
      </c>
      <c r="D250" s="4">
        <v>10747.277700000001</v>
      </c>
      <c r="E250" s="4">
        <v>5823.52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5" thickBot="1">
      <c r="A251" s="3">
        <v>45595</v>
      </c>
      <c r="B251" s="4">
        <v>260</v>
      </c>
      <c r="C251" s="4">
        <v>20910.582640000001</v>
      </c>
      <c r="D251" s="4">
        <v>10573.24855</v>
      </c>
      <c r="E251" s="4">
        <v>5813.67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5" thickBot="1">
      <c r="A252" s="3">
        <v>45596</v>
      </c>
      <c r="B252" s="4">
        <v>261</v>
      </c>
      <c r="C252" s="4">
        <v>20763.99454</v>
      </c>
      <c r="D252" s="4">
        <v>10459.43377</v>
      </c>
      <c r="E252" s="4">
        <v>5705.45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5" thickBot="1">
      <c r="A253" s="3">
        <v>45597</v>
      </c>
      <c r="B253" s="4">
        <v>262</v>
      </c>
      <c r="C253" s="4">
        <v>20945.556369999998</v>
      </c>
      <c r="D253" s="4">
        <v>10569.784089999999</v>
      </c>
      <c r="E253" s="4">
        <v>5728.8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5" thickBot="1">
      <c r="A254" s="3">
        <v>45600</v>
      </c>
      <c r="B254" s="4">
        <v>263</v>
      </c>
      <c r="C254" s="4">
        <v>20820.79765</v>
      </c>
      <c r="D254" s="4">
        <v>10601.61897</v>
      </c>
      <c r="E254" s="4">
        <v>5712.69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5" thickBot="1">
      <c r="A255" s="3">
        <v>45601</v>
      </c>
      <c r="B255" s="4">
        <v>264</v>
      </c>
      <c r="C255" s="4">
        <v>21053.26512</v>
      </c>
      <c r="D255" s="4">
        <v>10658.104139999999</v>
      </c>
      <c r="E255" s="4">
        <v>5782.76</v>
      </c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5" thickBot="1">
      <c r="A256" s="3">
        <v>45602</v>
      </c>
      <c r="B256" s="4">
        <v>265</v>
      </c>
      <c r="C256" s="4">
        <v>20431.845130000002</v>
      </c>
      <c r="D256" s="4">
        <v>10520.31718</v>
      </c>
      <c r="E256" s="4">
        <v>5929.04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5" thickBot="1">
      <c r="A257" s="3">
        <v>45603</v>
      </c>
      <c r="B257" s="4">
        <v>266</v>
      </c>
      <c r="C257" s="4">
        <v>20900.872210000001</v>
      </c>
      <c r="D257" s="4">
        <v>10567.08756</v>
      </c>
      <c r="E257" s="4">
        <v>5973.1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5" thickBot="1">
      <c r="A258" s="3">
        <v>45604</v>
      </c>
      <c r="B258" s="4">
        <v>267</v>
      </c>
      <c r="C258" s="4">
        <v>20602.837660000001</v>
      </c>
      <c r="D258" s="4">
        <v>10427.913399999999</v>
      </c>
      <c r="E258" s="4">
        <v>5995.54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5" thickBot="1">
      <c r="A259" s="3">
        <v>45607</v>
      </c>
      <c r="B259" s="4">
        <v>268</v>
      </c>
      <c r="C259" s="4">
        <v>20732.207600000002</v>
      </c>
      <c r="D259" s="4">
        <v>10458.907069999999</v>
      </c>
      <c r="E259" s="4">
        <v>6001.35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5" thickBot="1">
      <c r="A260" s="3">
        <v>45608</v>
      </c>
      <c r="B260" s="4">
        <v>269</v>
      </c>
      <c r="C260" s="4">
        <v>20206.683229999999</v>
      </c>
      <c r="D260" s="4">
        <v>10223.225829999999</v>
      </c>
      <c r="E260" s="4">
        <v>5983.99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5" thickBot="1">
      <c r="A261" s="3">
        <v>45609</v>
      </c>
      <c r="B261" s="4">
        <v>270</v>
      </c>
      <c r="C261" s="4">
        <v>20074.50534</v>
      </c>
      <c r="D261" s="4">
        <v>10203.25699</v>
      </c>
      <c r="E261" s="4">
        <v>5985.38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5" thickBot="1">
      <c r="A262" s="3">
        <v>45610</v>
      </c>
      <c r="B262" s="4">
        <v>271</v>
      </c>
      <c r="C262" s="4">
        <v>20283.134999999998</v>
      </c>
      <c r="D262" s="4">
        <v>10223.534240000001</v>
      </c>
      <c r="E262" s="4">
        <v>5949.17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5" thickBot="1">
      <c r="A263" s="3">
        <v>45611</v>
      </c>
      <c r="B263" s="4">
        <v>272</v>
      </c>
      <c r="C263" s="4">
        <v>20255.878059999999</v>
      </c>
      <c r="D263" s="4">
        <v>10173.856739999999</v>
      </c>
      <c r="E263" s="4">
        <v>5870.62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5" thickBot="1">
      <c r="A264" s="3">
        <v>45614</v>
      </c>
      <c r="B264" s="4">
        <v>273</v>
      </c>
      <c r="C264" s="4">
        <v>20329.987349999999</v>
      </c>
      <c r="D264" s="4">
        <v>10280.9959</v>
      </c>
      <c r="E264" s="4">
        <v>5893.62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5" thickBot="1">
      <c r="A265" s="3">
        <v>45615</v>
      </c>
      <c r="B265" s="4">
        <v>274</v>
      </c>
      <c r="C265" s="4">
        <v>20216.889609999998</v>
      </c>
      <c r="D265" s="4">
        <v>10280.815000000001</v>
      </c>
      <c r="E265" s="4">
        <v>5916.98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5" thickBot="1">
      <c r="A266" s="3">
        <v>45616</v>
      </c>
      <c r="B266" s="4">
        <v>275</v>
      </c>
      <c r="C266" s="4">
        <v>20041.680799999998</v>
      </c>
      <c r="D266" s="4">
        <v>10230.44332</v>
      </c>
      <c r="E266" s="4">
        <v>5917.11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5" thickBot="1">
      <c r="A267" s="3">
        <v>45617</v>
      </c>
      <c r="B267" s="4">
        <v>276</v>
      </c>
      <c r="C267" s="4">
        <v>20042.78514</v>
      </c>
      <c r="D267" s="4">
        <v>10254.79689</v>
      </c>
      <c r="E267" s="4">
        <v>5948.71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5" thickBot="1">
      <c r="A268" s="3">
        <v>45618</v>
      </c>
      <c r="B268" s="4">
        <v>277</v>
      </c>
      <c r="C268" s="4">
        <v>20126.409739999999</v>
      </c>
      <c r="D268" s="4">
        <v>10351.560030000001</v>
      </c>
      <c r="E268" s="4">
        <v>5969.34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5" thickBot="1">
      <c r="A269" s="3">
        <v>45621</v>
      </c>
      <c r="B269" s="4">
        <v>278</v>
      </c>
      <c r="C269" s="4">
        <v>20266.01467</v>
      </c>
      <c r="D269" s="4">
        <v>10390.96754</v>
      </c>
      <c r="E269" s="4">
        <v>5987.37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5" thickBot="1">
      <c r="A270" s="3">
        <v>45622</v>
      </c>
      <c r="B270" s="4">
        <v>279</v>
      </c>
      <c r="C270" s="4">
        <v>20242.254860000001</v>
      </c>
      <c r="D270" s="4">
        <v>10383.054840000001</v>
      </c>
      <c r="E270" s="4">
        <v>6021.63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5" thickBot="1">
      <c r="A271" s="3">
        <v>45623</v>
      </c>
      <c r="B271" s="4">
        <v>280</v>
      </c>
      <c r="C271" s="4">
        <v>20344.067729999999</v>
      </c>
      <c r="D271" s="4">
        <v>10489.73508</v>
      </c>
      <c r="E271" s="4">
        <v>5998.74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5" thickBot="1">
      <c r="A272" s="3">
        <v>45625</v>
      </c>
      <c r="B272" s="4">
        <v>282</v>
      </c>
      <c r="C272" s="4">
        <v>20762.821459999999</v>
      </c>
      <c r="D272" s="4">
        <v>10551.390359999999</v>
      </c>
      <c r="E272" s="4">
        <v>6032.38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5" thickBot="1">
      <c r="A273" s="3">
        <v>45628</v>
      </c>
      <c r="B273" s="4">
        <v>283</v>
      </c>
      <c r="C273" s="4">
        <v>20930.300999999999</v>
      </c>
      <c r="D273" s="4">
        <v>10521.874260000001</v>
      </c>
      <c r="E273" s="4">
        <v>6047.15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5" thickBot="1">
      <c r="A274" s="3">
        <v>45629</v>
      </c>
      <c r="B274" s="4">
        <v>284</v>
      </c>
      <c r="C274" s="4">
        <v>21036.80358</v>
      </c>
      <c r="D274" s="4">
        <v>10594.214669999999</v>
      </c>
      <c r="E274" s="4">
        <v>6049.88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5" thickBot="1">
      <c r="A275" s="3">
        <v>45630</v>
      </c>
      <c r="B275" s="4">
        <v>285</v>
      </c>
      <c r="C275" s="4">
        <v>21268.025570000002</v>
      </c>
      <c r="D275" s="4">
        <v>10586.72877</v>
      </c>
      <c r="E275" s="4">
        <v>6086.49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5" thickBot="1">
      <c r="A276" s="3">
        <v>45631</v>
      </c>
      <c r="B276" s="4">
        <v>286</v>
      </c>
      <c r="C276" s="4">
        <v>21550.400559999998</v>
      </c>
      <c r="D276" s="4">
        <v>10652.55647</v>
      </c>
      <c r="E276" s="4">
        <v>6075.11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5" thickBot="1">
      <c r="A277" s="3">
        <v>45632</v>
      </c>
      <c r="B277" s="4">
        <v>287</v>
      </c>
      <c r="C277" s="4">
        <v>21554.686610000001</v>
      </c>
      <c r="D277" s="4">
        <v>10588.49258</v>
      </c>
      <c r="E277" s="4">
        <v>6090.27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5" thickBot="1">
      <c r="A278" s="3">
        <v>45635</v>
      </c>
      <c r="B278" s="4">
        <v>288</v>
      </c>
      <c r="C278" s="4">
        <v>21474.143479999999</v>
      </c>
      <c r="D278" s="4">
        <v>10647.39863</v>
      </c>
      <c r="E278" s="4">
        <v>6052.85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5" thickBot="1">
      <c r="A279" s="3">
        <v>45636</v>
      </c>
      <c r="B279" s="4">
        <v>289</v>
      </c>
      <c r="C279" s="4">
        <v>21409.044979999999</v>
      </c>
      <c r="D279" s="4">
        <v>10581.637650000001</v>
      </c>
      <c r="E279" s="4">
        <v>6034.91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5" thickBot="1">
      <c r="A280" s="3">
        <v>45637</v>
      </c>
      <c r="B280" s="4">
        <v>290</v>
      </c>
      <c r="C280" s="4">
        <v>21431.357499999998</v>
      </c>
      <c r="D280" s="4">
        <v>10597.18396</v>
      </c>
      <c r="E280" s="4">
        <v>6084.19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5" thickBot="1">
      <c r="A281" s="3">
        <v>45638</v>
      </c>
      <c r="B281" s="4">
        <v>291</v>
      </c>
      <c r="C281" s="4">
        <v>21392.228309999999</v>
      </c>
      <c r="D281" s="4">
        <v>10534.74021</v>
      </c>
      <c r="E281" s="4">
        <v>6051.25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5" thickBot="1">
      <c r="A282" s="3">
        <v>45639</v>
      </c>
      <c r="B282" s="4">
        <v>292</v>
      </c>
      <c r="C282" s="4">
        <v>21436.418959999999</v>
      </c>
      <c r="D282" s="4">
        <v>10474.18643</v>
      </c>
      <c r="E282" s="4">
        <v>6051.09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5" thickBot="1">
      <c r="A283" s="3">
        <v>45642</v>
      </c>
      <c r="B283" s="4">
        <v>293</v>
      </c>
      <c r="C283" s="4">
        <v>21362.815149999999</v>
      </c>
      <c r="D283" s="4">
        <v>10485.615519999999</v>
      </c>
      <c r="E283" s="4">
        <v>6074.08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5" thickBot="1">
      <c r="A284" s="3">
        <v>45643</v>
      </c>
      <c r="B284" s="4">
        <v>294</v>
      </c>
      <c r="C284" s="4">
        <v>21247.957920000001</v>
      </c>
      <c r="D284" s="4">
        <v>10416.099200000001</v>
      </c>
      <c r="E284" s="4">
        <v>6050.61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5" thickBot="1">
      <c r="A285" s="3">
        <v>45644</v>
      </c>
      <c r="B285" s="4">
        <v>295</v>
      </c>
      <c r="C285" s="4">
        <v>20950.04782</v>
      </c>
      <c r="D285" s="4">
        <v>10303.73955</v>
      </c>
      <c r="E285" s="4">
        <v>5872.16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5" thickBot="1">
      <c r="A286" s="3">
        <v>45645</v>
      </c>
      <c r="B286" s="4">
        <v>296</v>
      </c>
      <c r="C286" s="4">
        <v>20697.561699999998</v>
      </c>
      <c r="D286" s="4">
        <v>10129.2184</v>
      </c>
      <c r="E286" s="4">
        <v>5867.08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5" thickBot="1">
      <c r="A287" s="3">
        <v>45646</v>
      </c>
      <c r="B287" s="4">
        <v>297</v>
      </c>
      <c r="C287" s="4">
        <v>20739.794249999999</v>
      </c>
      <c r="D287" s="4">
        <v>10161.54631</v>
      </c>
      <c r="E287" s="4">
        <v>5930.85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5" thickBot="1">
      <c r="A288" s="3">
        <v>45649</v>
      </c>
      <c r="B288" s="4">
        <v>298</v>
      </c>
      <c r="C288" s="4">
        <v>20651.85123</v>
      </c>
      <c r="D288" s="4">
        <v>10154.976919999999</v>
      </c>
      <c r="E288" s="4">
        <v>5974.07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5" thickBot="1">
      <c r="A289" s="3">
        <v>45653</v>
      </c>
      <c r="B289" s="4">
        <v>299</v>
      </c>
      <c r="C289" s="4">
        <v>20831.655170000002</v>
      </c>
      <c r="D289" s="4">
        <v>10243.458479999999</v>
      </c>
      <c r="E289" s="4">
        <v>5970.84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5" thickBot="1">
      <c r="A290" s="3">
        <v>45656</v>
      </c>
      <c r="B290" s="4">
        <v>300</v>
      </c>
      <c r="C290" s="4">
        <v>20716.853810000001</v>
      </c>
      <c r="D290" s="4">
        <v>10190.16214</v>
      </c>
      <c r="E290" s="4">
        <v>5906.94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5" thickBot="1">
      <c r="A291" s="3">
        <v>45659</v>
      </c>
      <c r="B291" s="4">
        <v>301</v>
      </c>
      <c r="C291" s="4">
        <v>20560.319660000001</v>
      </c>
      <c r="D291" s="4">
        <v>10225.16541</v>
      </c>
      <c r="E291" s="4">
        <v>5868.55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5" thickBot="1">
      <c r="A292" s="3">
        <v>45660</v>
      </c>
      <c r="B292" s="4">
        <v>302</v>
      </c>
      <c r="C292" s="4">
        <v>20525.159090000001</v>
      </c>
      <c r="D292" s="4">
        <v>10214.18316</v>
      </c>
      <c r="E292" s="4">
        <v>5942.47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5" thickBot="1">
      <c r="A293" s="3">
        <v>45663</v>
      </c>
      <c r="B293" s="4">
        <v>303</v>
      </c>
      <c r="C293" s="4">
        <v>20991.278719999998</v>
      </c>
      <c r="D293" s="4">
        <v>10320.24216</v>
      </c>
      <c r="E293" s="4">
        <v>5975.38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5" thickBot="1">
      <c r="A294" s="3">
        <v>45664</v>
      </c>
      <c r="B294" s="4">
        <v>304</v>
      </c>
      <c r="C294" s="4">
        <v>21039.26858</v>
      </c>
      <c r="D294" s="4">
        <v>10287.306039999999</v>
      </c>
      <c r="E294" s="4">
        <v>5909.03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5" thickBot="1">
      <c r="A295" s="3">
        <v>45665</v>
      </c>
      <c r="B295" s="4">
        <v>305</v>
      </c>
      <c r="C295" s="4">
        <v>20968.503420000001</v>
      </c>
      <c r="D295" s="4">
        <v>10197.365470000001</v>
      </c>
      <c r="E295" s="4">
        <v>5918.25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5" thickBot="1">
      <c r="A296" s="3">
        <v>45667</v>
      </c>
      <c r="B296" s="4">
        <v>307</v>
      </c>
      <c r="C296" s="4">
        <v>20728.24567</v>
      </c>
      <c r="D296" s="4">
        <v>10069.756590000001</v>
      </c>
      <c r="E296" s="4">
        <v>5827.04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5" thickBot="1">
      <c r="A297" s="3">
        <v>45670</v>
      </c>
      <c r="B297" s="4">
        <v>308</v>
      </c>
      <c r="C297" s="4">
        <v>20665.96787</v>
      </c>
      <c r="D297" s="4">
        <v>10059.006789999999</v>
      </c>
      <c r="E297" s="4">
        <v>5836.22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5" thickBot="1">
      <c r="A298" s="3">
        <v>45671</v>
      </c>
      <c r="B298" s="4">
        <v>309</v>
      </c>
      <c r="C298" s="4">
        <v>20891.632699999998</v>
      </c>
      <c r="D298" s="4">
        <v>10014.4084</v>
      </c>
      <c r="E298" s="4">
        <v>5842.91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5" thickBot="1">
      <c r="A299" s="3">
        <v>45672</v>
      </c>
      <c r="B299" s="4">
        <v>310</v>
      </c>
      <c r="C299" s="4">
        <v>21180.604329999998</v>
      </c>
      <c r="D299" s="4">
        <v>10162.49238</v>
      </c>
      <c r="E299" s="4">
        <v>5949.91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5" thickBot="1">
      <c r="A300" s="3">
        <v>45673</v>
      </c>
      <c r="B300" s="4">
        <v>311</v>
      </c>
      <c r="C300" s="4">
        <v>21277.530350000001</v>
      </c>
      <c r="D300" s="4">
        <v>10267.57357</v>
      </c>
      <c r="E300" s="4">
        <v>5937.34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5" thickBot="1">
      <c r="A301" s="3">
        <v>45674</v>
      </c>
      <c r="B301" s="4">
        <v>312</v>
      </c>
      <c r="C301" s="4">
        <v>21534.67238</v>
      </c>
      <c r="D301" s="4">
        <v>10356.80639</v>
      </c>
      <c r="E301" s="4">
        <v>5996.66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5" thickBot="1">
      <c r="A302" s="3">
        <v>45678</v>
      </c>
      <c r="B302" s="4">
        <v>314</v>
      </c>
      <c r="C302" s="4">
        <v>21895.463520000001</v>
      </c>
      <c r="D302" s="4">
        <v>10543.97378</v>
      </c>
      <c r="E302" s="4">
        <v>6049.24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5" thickBot="1">
      <c r="A303" s="3">
        <v>45679</v>
      </c>
      <c r="B303" s="4">
        <v>315</v>
      </c>
      <c r="C303" s="4">
        <v>22121.656760000002</v>
      </c>
      <c r="D303" s="4">
        <v>10522.045829999999</v>
      </c>
      <c r="E303" s="4">
        <v>6086.37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5" thickBot="1">
      <c r="A304" s="3">
        <v>45680</v>
      </c>
      <c r="B304" s="4">
        <v>316</v>
      </c>
      <c r="C304" s="4">
        <v>22299.894380000002</v>
      </c>
      <c r="D304" s="4">
        <v>10578.964169999999</v>
      </c>
      <c r="E304" s="4">
        <v>6118.71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5" thickBot="1">
      <c r="A305" s="3">
        <v>45681</v>
      </c>
      <c r="B305" s="4">
        <v>317</v>
      </c>
      <c r="C305" s="4">
        <v>22468.95549</v>
      </c>
      <c r="D305" s="4">
        <v>10610.08257</v>
      </c>
      <c r="E305" s="4">
        <v>6101.24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5" thickBot="1">
      <c r="A306" s="3">
        <v>45684</v>
      </c>
      <c r="B306" s="4">
        <v>318</v>
      </c>
      <c r="C306" s="4">
        <v>22228.172900000001</v>
      </c>
      <c r="D306" s="4">
        <v>10595.027400000001</v>
      </c>
      <c r="E306" s="4">
        <v>6012.28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5" thickBot="1">
      <c r="A307" s="3">
        <v>45685</v>
      </c>
      <c r="B307" s="4">
        <v>319</v>
      </c>
      <c r="C307" s="4">
        <v>22350.38049</v>
      </c>
      <c r="D307" s="4">
        <v>10615.19555</v>
      </c>
      <c r="E307" s="4">
        <v>6067.7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5" thickBot="1">
      <c r="A308" s="3">
        <v>45686</v>
      </c>
      <c r="B308" s="4">
        <v>320</v>
      </c>
      <c r="C308" s="4">
        <v>22555.39402</v>
      </c>
      <c r="D308" s="4">
        <v>10657.98215</v>
      </c>
      <c r="E308" s="4">
        <v>6039.31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5" thickBot="1">
      <c r="A309" s="3">
        <v>45687</v>
      </c>
      <c r="B309" s="4">
        <v>321</v>
      </c>
      <c r="C309" s="4">
        <v>22588.031660000001</v>
      </c>
      <c r="D309" s="4">
        <v>10741.067870000001</v>
      </c>
      <c r="E309" s="4">
        <v>6071.17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5" thickBot="1">
      <c r="A310" s="3">
        <v>45688</v>
      </c>
      <c r="B310" s="4">
        <v>322</v>
      </c>
      <c r="C310" s="4">
        <v>22514.4038</v>
      </c>
      <c r="D310" s="4">
        <v>10755.7104</v>
      </c>
      <c r="E310" s="4">
        <v>6040.53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5" thickBot="1">
      <c r="A311" s="3">
        <v>45691</v>
      </c>
      <c r="B311" s="4">
        <v>323</v>
      </c>
      <c r="C311" s="4">
        <v>22127.229189999998</v>
      </c>
      <c r="D311" s="4">
        <v>10669.450919999999</v>
      </c>
      <c r="E311" s="4">
        <v>5994.57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5" thickBot="1">
      <c r="A312" s="3">
        <v>45692</v>
      </c>
      <c r="B312" s="4">
        <v>324</v>
      </c>
      <c r="C312" s="4">
        <v>22305.066869999999</v>
      </c>
      <c r="D312" s="4">
        <v>10692.978359999999</v>
      </c>
      <c r="E312" s="4">
        <v>6037.88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5" thickBot="1">
      <c r="A313" s="3">
        <v>45693</v>
      </c>
      <c r="B313" s="4">
        <v>325</v>
      </c>
      <c r="C313" s="4">
        <v>22449.583060000001</v>
      </c>
      <c r="D313" s="4">
        <v>10781.35456</v>
      </c>
      <c r="E313" s="4">
        <v>6061.48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5" thickBot="1">
      <c r="A314" s="3">
        <v>45694</v>
      </c>
      <c r="B314" s="4">
        <v>326</v>
      </c>
      <c r="C314" s="4">
        <v>22744.787069999998</v>
      </c>
      <c r="D314" s="4">
        <v>10852.28541</v>
      </c>
      <c r="E314" s="4">
        <v>6083.57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5" thickBot="1">
      <c r="A315" s="3">
        <v>45695</v>
      </c>
      <c r="B315" s="4">
        <v>327</v>
      </c>
      <c r="C315" s="4">
        <v>22505.971000000001</v>
      </c>
      <c r="D315" s="4">
        <v>10792.137409999999</v>
      </c>
      <c r="E315" s="4">
        <v>6025.99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5" thickBot="1">
      <c r="A316" s="3">
        <v>45698</v>
      </c>
      <c r="B316" s="4">
        <v>328</v>
      </c>
      <c r="C316" s="4">
        <v>22570.845140000001</v>
      </c>
      <c r="D316" s="4">
        <v>10835.510270000001</v>
      </c>
      <c r="E316" s="4">
        <v>6066.44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5" thickBot="1">
      <c r="A317" s="3">
        <v>45699</v>
      </c>
      <c r="B317" s="4">
        <v>329</v>
      </c>
      <c r="C317" s="4">
        <v>22838.905119999999</v>
      </c>
      <c r="D317" s="4">
        <v>10928.464970000001</v>
      </c>
      <c r="E317" s="4">
        <v>6068.5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5" thickBot="1">
      <c r="A318" s="3">
        <v>45700</v>
      </c>
      <c r="B318" s="4">
        <v>330</v>
      </c>
      <c r="C318" s="4">
        <v>23016.232779999998</v>
      </c>
      <c r="D318" s="4">
        <v>10964.38206</v>
      </c>
      <c r="E318" s="4">
        <v>6051.97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5" thickBot="1">
      <c r="A319" s="3">
        <v>45701</v>
      </c>
      <c r="B319" s="4">
        <v>331</v>
      </c>
      <c r="C319" s="4">
        <v>23653.077399999998</v>
      </c>
      <c r="D319" s="4">
        <v>11010.6795</v>
      </c>
      <c r="E319" s="4">
        <v>6115.07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5" thickBot="1">
      <c r="A320" s="3">
        <v>45702</v>
      </c>
      <c r="B320" s="4">
        <v>332</v>
      </c>
      <c r="C320" s="4">
        <v>23627.834289999999</v>
      </c>
      <c r="D320" s="4">
        <v>10997.66012</v>
      </c>
      <c r="E320" s="4">
        <v>6114.63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5" thickBot="1">
      <c r="A321" s="3">
        <v>45706</v>
      </c>
      <c r="B321" s="4">
        <v>334</v>
      </c>
      <c r="C321" s="4">
        <v>23866.106039999999</v>
      </c>
      <c r="D321" s="4">
        <v>11067.47062</v>
      </c>
      <c r="E321" s="4">
        <v>6129.58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5" thickBot="1">
      <c r="A322" s="3">
        <v>45707</v>
      </c>
      <c r="B322" s="4">
        <v>335</v>
      </c>
      <c r="C322" s="4">
        <v>23375.618119999999</v>
      </c>
      <c r="D322" s="4">
        <v>10962.018120000001</v>
      </c>
      <c r="E322" s="4">
        <v>6144.15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5" thickBot="1">
      <c r="A323" s="3">
        <v>45708</v>
      </c>
      <c r="B323" s="4">
        <v>336</v>
      </c>
      <c r="C323" s="4">
        <v>23429.93621</v>
      </c>
      <c r="D323" s="4">
        <v>10975.46321</v>
      </c>
      <c r="E323" s="4">
        <v>6117.52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5" thickBot="1">
      <c r="A324" s="3">
        <v>45709</v>
      </c>
      <c r="B324" s="4">
        <v>337</v>
      </c>
      <c r="C324" s="4">
        <v>23319.474030000001</v>
      </c>
      <c r="D324" s="4">
        <v>10937.650250000001</v>
      </c>
      <c r="E324" s="4">
        <v>6013.13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5" thickBot="1">
      <c r="A325" s="3">
        <v>45712</v>
      </c>
      <c r="B325" s="4">
        <v>338</v>
      </c>
      <c r="C325" s="4">
        <v>23457.747039999998</v>
      </c>
      <c r="D325" s="4">
        <v>10924.515530000001</v>
      </c>
      <c r="E325" s="4">
        <v>5983.25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5" thickBot="1">
      <c r="A326" s="3">
        <v>45713</v>
      </c>
      <c r="B326" s="4">
        <v>339</v>
      </c>
      <c r="C326" s="4">
        <v>23575.828140000001</v>
      </c>
      <c r="D326" s="4">
        <v>10985.19868</v>
      </c>
      <c r="E326" s="4">
        <v>5955.25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5" thickBot="1">
      <c r="A327" s="3">
        <v>45714</v>
      </c>
      <c r="B327" s="4">
        <v>340</v>
      </c>
      <c r="C327" s="4">
        <v>23908.741979999999</v>
      </c>
      <c r="D327" s="4">
        <v>11071.49128</v>
      </c>
      <c r="E327" s="4">
        <v>5956.06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5" thickBot="1">
      <c r="A328" s="3">
        <v>45715</v>
      </c>
      <c r="B328" s="4">
        <v>341</v>
      </c>
      <c r="C328" s="4">
        <v>23439.395069999999</v>
      </c>
      <c r="D328" s="4">
        <v>11030.810670000001</v>
      </c>
      <c r="E328" s="4">
        <v>5861.57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5" thickBot="1">
      <c r="A329" s="3">
        <v>45716</v>
      </c>
      <c r="B329" s="4">
        <v>342</v>
      </c>
      <c r="C329" s="4">
        <v>23399.36377</v>
      </c>
      <c r="D329" s="4">
        <v>11075.60513</v>
      </c>
      <c r="E329" s="4">
        <v>5954.5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5" thickBot="1">
      <c r="A330" s="3">
        <v>45719</v>
      </c>
      <c r="B330" s="4">
        <v>343</v>
      </c>
      <c r="C330" s="4">
        <v>24267.104299999999</v>
      </c>
      <c r="D330" s="4">
        <v>11266.563700000001</v>
      </c>
      <c r="E330" s="4">
        <v>5849.72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5" thickBot="1">
      <c r="A331" s="3">
        <v>45720</v>
      </c>
      <c r="B331" s="4">
        <v>344</v>
      </c>
      <c r="C331" s="4">
        <v>23720.002939999998</v>
      </c>
      <c r="D331" s="4">
        <v>11204.60039</v>
      </c>
      <c r="E331" s="4">
        <v>5778.15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5" thickBot="1">
      <c r="A332" s="3">
        <v>45721</v>
      </c>
      <c r="B332" s="4">
        <v>345</v>
      </c>
      <c r="C332" s="4">
        <v>24913.432970000002</v>
      </c>
      <c r="D332" s="4">
        <v>11286.715550000001</v>
      </c>
      <c r="E332" s="4">
        <v>5842.63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5" thickBot="1">
      <c r="A333" s="3">
        <v>45722</v>
      </c>
      <c r="B333" s="4">
        <v>346</v>
      </c>
      <c r="C333" s="4">
        <v>25260.953710000002</v>
      </c>
      <c r="D333" s="4">
        <v>11187.05788</v>
      </c>
      <c r="E333" s="4">
        <v>5738.52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5" thickBot="1">
      <c r="A334" s="3">
        <v>45723</v>
      </c>
      <c r="B334" s="4">
        <v>347</v>
      </c>
      <c r="C334" s="4">
        <v>24923.283810000001</v>
      </c>
      <c r="D334" s="4">
        <v>11204.85709</v>
      </c>
      <c r="E334" s="4">
        <v>5770.2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5" thickBot="1">
      <c r="A335" s="3">
        <v>45726</v>
      </c>
      <c r="B335" s="4">
        <v>348</v>
      </c>
      <c r="C335" s="4">
        <v>24516.585609999998</v>
      </c>
      <c r="D335" s="4">
        <v>11071.92323</v>
      </c>
      <c r="E335" s="4">
        <v>5614.56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5" thickBot="1">
      <c r="A336" s="3">
        <v>45727</v>
      </c>
      <c r="B336" s="4">
        <v>349</v>
      </c>
      <c r="C336" s="4">
        <v>24367.609990000001</v>
      </c>
      <c r="D336" s="4">
        <v>10996.95458</v>
      </c>
      <c r="E336" s="4">
        <v>5572.07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5" thickBot="1">
      <c r="A337" s="3">
        <v>45728</v>
      </c>
      <c r="B337" s="4">
        <v>350</v>
      </c>
      <c r="C337" s="4">
        <v>24683.499049999999</v>
      </c>
      <c r="D337" s="4">
        <v>11071.65941</v>
      </c>
      <c r="E337" s="4">
        <v>5599.3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5" thickBot="1">
      <c r="A338" s="3">
        <v>45729</v>
      </c>
      <c r="B338" s="4">
        <v>351</v>
      </c>
      <c r="C338" s="4">
        <v>24494.825099999998</v>
      </c>
      <c r="D338" s="4">
        <v>11067.826160000001</v>
      </c>
      <c r="E338" s="4">
        <v>5521.52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5" thickBot="1">
      <c r="A339" s="3">
        <v>45730</v>
      </c>
      <c r="B339" s="4">
        <v>352</v>
      </c>
      <c r="C339" s="4">
        <v>25101.60744</v>
      </c>
      <c r="D339" s="4">
        <v>11171.96149</v>
      </c>
      <c r="E339" s="4">
        <v>5638.94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5" thickBot="1">
      <c r="A340" s="3">
        <v>45733</v>
      </c>
      <c r="B340" s="4">
        <v>353</v>
      </c>
      <c r="C340" s="4">
        <v>25279.92798</v>
      </c>
      <c r="D340" s="4">
        <v>11270.31493</v>
      </c>
      <c r="E340" s="4">
        <v>5675.12</v>
      </c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5" thickBot="1">
      <c r="A341" s="3">
        <v>45734</v>
      </c>
      <c r="B341" s="4">
        <v>354</v>
      </c>
      <c r="C341" s="4">
        <v>25571.471590000001</v>
      </c>
      <c r="D341" s="4">
        <v>11316.102580000001</v>
      </c>
      <c r="E341" s="4">
        <v>5614.66</v>
      </c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5" thickBot="1">
      <c r="A342" s="3">
        <v>45735</v>
      </c>
      <c r="B342" s="4">
        <v>355</v>
      </c>
      <c r="C342" s="4">
        <v>25407.27346</v>
      </c>
      <c r="D342" s="4">
        <v>11325.62333</v>
      </c>
      <c r="E342" s="4">
        <v>5675.29</v>
      </c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5" thickBot="1">
      <c r="A343" s="3">
        <v>45736</v>
      </c>
      <c r="B343" s="4">
        <v>356</v>
      </c>
      <c r="C343" s="4">
        <v>24968.107230000001</v>
      </c>
      <c r="D343" s="4">
        <v>11283.43533</v>
      </c>
      <c r="E343" s="4">
        <v>5662.89</v>
      </c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5" thickBot="1">
      <c r="A344" s="3">
        <v>45737</v>
      </c>
      <c r="B344" s="4">
        <v>357</v>
      </c>
      <c r="C344" s="4">
        <v>24892.412830000001</v>
      </c>
      <c r="D344" s="4">
        <v>11169.058639999999</v>
      </c>
      <c r="E344" s="4">
        <v>5667.56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5" thickBot="1">
      <c r="A345" s="3">
        <v>45740</v>
      </c>
      <c r="B345" s="4">
        <v>358</v>
      </c>
      <c r="C345" s="4">
        <v>24687.271540000002</v>
      </c>
      <c r="D345" s="4">
        <v>11162.641180000001</v>
      </c>
      <c r="E345" s="4">
        <v>5767.57</v>
      </c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5" thickBot="1">
      <c r="A346" s="3">
        <v>45741</v>
      </c>
      <c r="B346" s="4">
        <v>359</v>
      </c>
      <c r="C346" s="4">
        <v>24928.530470000002</v>
      </c>
      <c r="D346" s="4">
        <v>11214.42272</v>
      </c>
      <c r="E346" s="4">
        <v>5776.65</v>
      </c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5" thickBot="1">
      <c r="A347" s="3">
        <v>45742</v>
      </c>
      <c r="B347" s="4">
        <v>360</v>
      </c>
      <c r="C347" s="4">
        <v>24531.402119999999</v>
      </c>
      <c r="D347" s="4">
        <v>11189.411249999999</v>
      </c>
      <c r="E347" s="4">
        <v>5712.2</v>
      </c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5" thickBot="1">
      <c r="A348" s="3">
        <v>45743</v>
      </c>
      <c r="B348" s="4">
        <v>361</v>
      </c>
      <c r="C348" s="4">
        <v>24493.946349999998</v>
      </c>
      <c r="D348" s="4">
        <v>11223.14537</v>
      </c>
      <c r="E348" s="4">
        <v>5693.31</v>
      </c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5" thickBot="1">
      <c r="A349" s="3">
        <v>45744</v>
      </c>
      <c r="B349" s="4">
        <v>362</v>
      </c>
      <c r="C349" s="4">
        <v>24447.11837</v>
      </c>
      <c r="D349" s="4">
        <v>11208.015439999999</v>
      </c>
      <c r="E349" s="4">
        <v>5580.94</v>
      </c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5" thickBot="1">
      <c r="A350" s="3">
        <v>45747</v>
      </c>
      <c r="B350" s="4">
        <v>363</v>
      </c>
      <c r="C350" s="4">
        <v>23976.463479999999</v>
      </c>
      <c r="D350" s="4">
        <v>11088.733039999999</v>
      </c>
      <c r="E350" s="4">
        <v>5611.85</v>
      </c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5" thickBot="1">
      <c r="A351" s="3">
        <v>45748</v>
      </c>
      <c r="B351" s="4">
        <v>364</v>
      </c>
      <c r="C351" s="4">
        <v>24331.232209999998</v>
      </c>
      <c r="D351" s="4">
        <v>11157.974910000001</v>
      </c>
      <c r="E351" s="4">
        <v>5633.07</v>
      </c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5" thickBot="1">
      <c r="A352" s="3">
        <v>45749</v>
      </c>
      <c r="B352" s="4">
        <v>365</v>
      </c>
      <c r="C352" s="4">
        <v>24417.211019999999</v>
      </c>
      <c r="D352" s="4">
        <v>11229.58999</v>
      </c>
      <c r="E352" s="4">
        <v>5670.97</v>
      </c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5" thickBot="1">
      <c r="A353" s="3">
        <v>45750</v>
      </c>
      <c r="B353" s="4">
        <v>366</v>
      </c>
      <c r="C353" s="4">
        <v>23982.513780000001</v>
      </c>
      <c r="D353" s="4">
        <v>11091.146479999999</v>
      </c>
      <c r="E353" s="4">
        <v>5396.52</v>
      </c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5" thickBot="1">
      <c r="A354" s="3">
        <v>45751</v>
      </c>
      <c r="B354" s="4">
        <v>367</v>
      </c>
      <c r="C354" s="4">
        <v>22619.196779999998</v>
      </c>
      <c r="D354" s="4">
        <v>10377.230729999999</v>
      </c>
      <c r="E354" s="4">
        <v>5074.08</v>
      </c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5" thickBot="1">
      <c r="A355" s="3">
        <v>45754</v>
      </c>
      <c r="B355" s="4">
        <v>368</v>
      </c>
      <c r="C355" s="4">
        <v>21598.787059999999</v>
      </c>
      <c r="D355" s="4">
        <v>9807.0584639999997</v>
      </c>
      <c r="E355" s="4">
        <v>5062.25</v>
      </c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5" thickBot="1">
      <c r="A356" s="3">
        <v>45755</v>
      </c>
      <c r="B356" s="4">
        <v>369</v>
      </c>
      <c r="C356" s="4">
        <v>22266.914270000001</v>
      </c>
      <c r="D356" s="4">
        <v>10115.59024</v>
      </c>
      <c r="E356" s="4">
        <v>4982.7700000000004</v>
      </c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5" thickBot="1">
      <c r="A357" s="3">
        <v>45756</v>
      </c>
      <c r="B357" s="4">
        <v>370</v>
      </c>
      <c r="C357" s="4">
        <v>21540.203730000001</v>
      </c>
      <c r="D357" s="4">
        <v>9848.4723310000008</v>
      </c>
      <c r="E357" s="4">
        <v>5456.9</v>
      </c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5" thickBot="1">
      <c r="A358" s="3">
        <v>45757</v>
      </c>
      <c r="B358" s="4">
        <v>371</v>
      </c>
      <c r="C358" s="4">
        <v>23147.67079</v>
      </c>
      <c r="D358" s="4">
        <v>10279.470020000001</v>
      </c>
      <c r="E358" s="4">
        <v>5268.05</v>
      </c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5" thickBot="1">
      <c r="A359" s="3">
        <v>45758</v>
      </c>
      <c r="B359" s="4">
        <v>372</v>
      </c>
      <c r="C359" s="4">
        <v>23140.90278</v>
      </c>
      <c r="D359" s="4">
        <v>10417.943859999999</v>
      </c>
      <c r="E359" s="4">
        <v>5363.36</v>
      </c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5" thickBot="1">
      <c r="A360" s="3">
        <v>45761</v>
      </c>
      <c r="B360" s="4">
        <v>373</v>
      </c>
      <c r="C360" s="4">
        <v>23760.262640000001</v>
      </c>
      <c r="D360" s="4">
        <v>10715.2034</v>
      </c>
      <c r="E360" s="4">
        <v>5405.97</v>
      </c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5" thickBot="1">
      <c r="A361" s="3">
        <v>45762</v>
      </c>
      <c r="B361" s="4">
        <v>374</v>
      </c>
      <c r="C361" s="4">
        <v>23999.465499999998</v>
      </c>
      <c r="D361" s="4">
        <v>10912.92583</v>
      </c>
      <c r="E361" s="4">
        <v>5396.63</v>
      </c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5" thickBot="1">
      <c r="A362" s="3">
        <v>45763</v>
      </c>
      <c r="B362" s="4">
        <v>375</v>
      </c>
      <c r="C362" s="4">
        <v>24284.972839999999</v>
      </c>
      <c r="D362" s="4">
        <v>10950.27392</v>
      </c>
      <c r="E362" s="4">
        <v>5275.7</v>
      </c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5" thickBot="1">
      <c r="A363" s="3">
        <v>45764</v>
      </c>
      <c r="B363" s="4">
        <v>376</v>
      </c>
      <c r="C363" s="4">
        <v>24115.091929999999</v>
      </c>
      <c r="D363" s="4">
        <v>10977.49748</v>
      </c>
      <c r="E363" s="4">
        <v>5282.7</v>
      </c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5" thickBot="1">
      <c r="A364" s="3">
        <v>45769</v>
      </c>
      <c r="B364" s="4">
        <v>377</v>
      </c>
      <c r="C364" s="4">
        <v>24169.221229999999</v>
      </c>
      <c r="D364" s="4">
        <v>11053.63463</v>
      </c>
      <c r="E364" s="4">
        <v>5287.76</v>
      </c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5" thickBot="1">
      <c r="A365" s="3">
        <v>45770</v>
      </c>
      <c r="B365" s="4">
        <v>378</v>
      </c>
      <c r="C365" s="4">
        <v>24874.566459999998</v>
      </c>
      <c r="D365" s="4">
        <v>11145.641820000001</v>
      </c>
      <c r="E365" s="4">
        <v>5375.86</v>
      </c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5" thickBot="1">
      <c r="A366" s="3">
        <v>45771</v>
      </c>
      <c r="B366" s="4">
        <v>379</v>
      </c>
      <c r="C366" s="4">
        <v>25088.671740000002</v>
      </c>
      <c r="D366" s="4">
        <v>11202.9138</v>
      </c>
      <c r="E366" s="4">
        <v>5484.77</v>
      </c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5" thickBot="1">
      <c r="A367" s="3">
        <v>45772</v>
      </c>
      <c r="B367" s="4">
        <v>380</v>
      </c>
      <c r="C367" s="4">
        <v>25367.514230000001</v>
      </c>
      <c r="D367" s="4">
        <v>11202.380800000001</v>
      </c>
      <c r="E367" s="4">
        <v>5525.21</v>
      </c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5" thickBot="1">
      <c r="A368" s="3">
        <v>45775</v>
      </c>
      <c r="B368" s="4">
        <v>381</v>
      </c>
      <c r="C368" s="4">
        <v>25406.852989999999</v>
      </c>
      <c r="D368" s="4">
        <v>11308.3596</v>
      </c>
      <c r="E368" s="4">
        <v>5528.75</v>
      </c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5" thickBot="1">
      <c r="A369" s="3">
        <v>45776</v>
      </c>
      <c r="B369" s="4">
        <v>382</v>
      </c>
      <c r="C369" s="4">
        <v>25538.759460000001</v>
      </c>
      <c r="D369" s="4">
        <v>11349.161319999999</v>
      </c>
      <c r="E369" s="4">
        <v>5560.83</v>
      </c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5" thickBot="1">
      <c r="A370" s="3">
        <v>45777</v>
      </c>
      <c r="B370" s="4">
        <v>383</v>
      </c>
      <c r="C370" s="4">
        <v>25475.580150000002</v>
      </c>
      <c r="D370" s="4">
        <v>11317.178959999999</v>
      </c>
      <c r="E370" s="4">
        <v>5569.06</v>
      </c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5" thickBot="1">
      <c r="A371" s="3">
        <v>45779</v>
      </c>
      <c r="B371" s="4">
        <v>384</v>
      </c>
      <c r="C371" s="4">
        <v>26094.840499999998</v>
      </c>
      <c r="D371" s="4">
        <v>11409.935359999999</v>
      </c>
      <c r="E371" s="4">
        <v>5686.67</v>
      </c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5" thickBot="1">
      <c r="A372" s="3">
        <v>45783</v>
      </c>
      <c r="B372" s="4">
        <v>386</v>
      </c>
      <c r="C372" s="4">
        <v>26368.125550000001</v>
      </c>
      <c r="D372" s="4">
        <v>11480.99467</v>
      </c>
      <c r="E372" s="4">
        <v>5606.91</v>
      </c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5" thickBot="1">
      <c r="A373" s="3">
        <v>45784</v>
      </c>
      <c r="B373" s="4">
        <v>387</v>
      </c>
      <c r="C373" s="4">
        <v>26133.055100000001</v>
      </c>
      <c r="D373" s="4">
        <v>11376.2055</v>
      </c>
      <c r="E373" s="4">
        <v>5631.28</v>
      </c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5" thickBot="1">
      <c r="A374" s="3">
        <v>45785</v>
      </c>
      <c r="B374" s="4">
        <v>388</v>
      </c>
      <c r="C374" s="4">
        <v>26204.053449999999</v>
      </c>
      <c r="D374" s="4">
        <v>11291.07394</v>
      </c>
      <c r="E374" s="4">
        <v>5663.94</v>
      </c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5" thickBot="1">
      <c r="A375" s="3">
        <v>45786</v>
      </c>
      <c r="B375" s="4">
        <v>389</v>
      </c>
      <c r="C375" s="4">
        <v>26441.434860000001</v>
      </c>
      <c r="D375" s="4">
        <v>11380.450440000001</v>
      </c>
      <c r="E375" s="4">
        <v>5659.91</v>
      </c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5" thickBot="1">
      <c r="A376" s="3">
        <v>45789</v>
      </c>
      <c r="B376" s="4">
        <v>390</v>
      </c>
      <c r="C376" s="4">
        <v>26149.432779999999</v>
      </c>
      <c r="D376" s="4">
        <v>11338.0077</v>
      </c>
      <c r="E376" s="4">
        <v>5844.19</v>
      </c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5" thickBot="1">
      <c r="A377" s="3">
        <v>45790</v>
      </c>
      <c r="B377" s="4">
        <v>391</v>
      </c>
      <c r="C377" s="4">
        <v>26439.256590000001</v>
      </c>
      <c r="D377" s="4">
        <v>11444.120360000001</v>
      </c>
      <c r="E377" s="4">
        <v>5886.55</v>
      </c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5" thickBot="1">
      <c r="A378" s="3">
        <v>45791</v>
      </c>
      <c r="B378" s="4">
        <v>392</v>
      </c>
      <c r="C378" s="4">
        <v>26306.255690000002</v>
      </c>
      <c r="D378" s="4">
        <v>11385.95536</v>
      </c>
      <c r="E378" s="4">
        <v>5892.58</v>
      </c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5" thickBot="1">
      <c r="A379" s="3">
        <v>45792</v>
      </c>
      <c r="B379" s="4">
        <v>393</v>
      </c>
      <c r="C379" s="4">
        <v>26522.473890000001</v>
      </c>
      <c r="D379" s="4">
        <v>11486.77269</v>
      </c>
      <c r="E379" s="4">
        <v>5916.93</v>
      </c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5" thickBot="1">
      <c r="A380" s="3">
        <v>45793</v>
      </c>
      <c r="B380" s="4">
        <v>394</v>
      </c>
      <c r="C380" s="4">
        <v>26524.451880000001</v>
      </c>
      <c r="D380" s="4">
        <v>11533.96414</v>
      </c>
      <c r="E380" s="4">
        <v>5958.38</v>
      </c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5" thickBot="1">
      <c r="A381" s="3">
        <v>45796</v>
      </c>
      <c r="B381" s="4">
        <v>395</v>
      </c>
      <c r="C381" s="4">
        <v>26883.530190000001</v>
      </c>
      <c r="D381" s="4">
        <v>11621.408229999999</v>
      </c>
      <c r="E381" s="4">
        <v>5963.6</v>
      </c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5" thickBot="1">
      <c r="A382" s="3">
        <v>45797</v>
      </c>
      <c r="B382" s="4">
        <v>396</v>
      </c>
      <c r="C382" s="4">
        <v>27130.278439999998</v>
      </c>
      <c r="D382" s="4">
        <v>11763.276159999999</v>
      </c>
      <c r="E382" s="4">
        <v>5940.46</v>
      </c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5" thickBot="1">
      <c r="A383" s="3">
        <v>45798</v>
      </c>
      <c r="B383" s="4">
        <v>397</v>
      </c>
      <c r="C383" s="4">
        <v>27330.920419999999</v>
      </c>
      <c r="D383" s="4">
        <v>11789.23271</v>
      </c>
      <c r="E383" s="4">
        <v>5844.61</v>
      </c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5" thickBot="1">
      <c r="A384" s="3">
        <v>45799</v>
      </c>
      <c r="B384" s="4">
        <v>398</v>
      </c>
      <c r="C384" s="4">
        <v>27072.983690000001</v>
      </c>
      <c r="D384" s="4">
        <v>11726.33907</v>
      </c>
      <c r="E384" s="4">
        <v>5842.01</v>
      </c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5" thickBot="1">
      <c r="A385" s="3">
        <v>45800</v>
      </c>
      <c r="B385" s="4">
        <v>399</v>
      </c>
      <c r="C385" s="4">
        <v>26859.743589999998</v>
      </c>
      <c r="D385" s="4">
        <v>11805.00318</v>
      </c>
      <c r="E385" s="4">
        <v>5802.82</v>
      </c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5" thickBot="1">
      <c r="A386" s="3">
        <v>45804</v>
      </c>
      <c r="B386" s="4">
        <v>401</v>
      </c>
      <c r="C386" s="4">
        <v>27462.906800000001</v>
      </c>
      <c r="D386" s="4">
        <v>11860.901159999999</v>
      </c>
      <c r="E386" s="4">
        <v>5921.54</v>
      </c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5" thickBot="1">
      <c r="A387" s="3">
        <v>45805</v>
      </c>
      <c r="B387" s="4">
        <v>402</v>
      </c>
      <c r="C387" s="4">
        <v>27001.137299999999</v>
      </c>
      <c r="D387" s="4">
        <v>11718.68239</v>
      </c>
      <c r="E387" s="4">
        <v>5888.55</v>
      </c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5" thickBot="1">
      <c r="A388" s="3">
        <v>45806</v>
      </c>
      <c r="B388" s="4">
        <v>403</v>
      </c>
      <c r="C388" s="4">
        <v>27228.357110000001</v>
      </c>
      <c r="D388" s="4">
        <v>11764.592570000001</v>
      </c>
      <c r="E388" s="4">
        <v>5912.17</v>
      </c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5" thickBot="1">
      <c r="A389" s="3">
        <v>45807</v>
      </c>
      <c r="B389" s="4">
        <v>404</v>
      </c>
      <c r="C389" s="4">
        <v>27223.941190000001</v>
      </c>
      <c r="D389" s="4">
        <v>11808.50072</v>
      </c>
      <c r="E389" s="4">
        <v>5911.69</v>
      </c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5" thickBot="1">
      <c r="A390" s="3">
        <v>45810</v>
      </c>
      <c r="B390" s="4">
        <v>405</v>
      </c>
      <c r="C390" s="4">
        <v>27403.01022</v>
      </c>
      <c r="D390" s="4">
        <v>11893.68492</v>
      </c>
      <c r="E390" s="4">
        <v>5935.94</v>
      </c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5" thickBot="1">
      <c r="A391" s="3">
        <v>45811</v>
      </c>
      <c r="B391" s="4">
        <v>406</v>
      </c>
      <c r="C391" s="4">
        <v>27424.213790000002</v>
      </c>
      <c r="D391" s="4">
        <v>11888.750190000001</v>
      </c>
      <c r="E391" s="4">
        <v>5970.37</v>
      </c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5" thickBot="1">
      <c r="A392" s="3">
        <v>45812</v>
      </c>
      <c r="B392" s="4">
        <v>407</v>
      </c>
      <c r="C392" s="4">
        <v>27726.653340000001</v>
      </c>
      <c r="D392" s="4">
        <v>11926.540069999999</v>
      </c>
      <c r="E392" s="4">
        <v>5970.81</v>
      </c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5" thickBot="1">
      <c r="A393" s="3">
        <v>45813</v>
      </c>
      <c r="B393" s="4">
        <v>408</v>
      </c>
      <c r="C393" s="4">
        <v>27857.066470000002</v>
      </c>
      <c r="D393" s="4">
        <v>11965.2161</v>
      </c>
      <c r="E393" s="4">
        <v>5939.3</v>
      </c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5" thickBot="1">
      <c r="A394" s="3">
        <v>45814</v>
      </c>
      <c r="B394" s="4">
        <v>409</v>
      </c>
      <c r="C394" s="4">
        <v>27714.375739999999</v>
      </c>
      <c r="D394" s="4">
        <v>11955.040859999999</v>
      </c>
      <c r="E394" s="4">
        <v>6000.36</v>
      </c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5" thickBot="1">
      <c r="A395" s="3">
        <v>45817</v>
      </c>
      <c r="B395" s="4">
        <v>410</v>
      </c>
      <c r="C395" s="4">
        <v>27624.720689999998</v>
      </c>
      <c r="D395" s="4">
        <v>11972.508830000001</v>
      </c>
      <c r="E395" s="4">
        <v>6005.88</v>
      </c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5" thickBot="1">
      <c r="A396" s="3">
        <v>45818</v>
      </c>
      <c r="B396" s="4">
        <v>411</v>
      </c>
      <c r="C396" s="4">
        <v>27433.612870000001</v>
      </c>
      <c r="D396" s="4">
        <v>11957.94369</v>
      </c>
      <c r="E396" s="4">
        <v>6038.81</v>
      </c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5" thickBot="1">
      <c r="A397" s="3">
        <v>45819</v>
      </c>
      <c r="B397" s="4">
        <v>412</v>
      </c>
      <c r="C397" s="4">
        <v>27561.352080000001</v>
      </c>
      <c r="D397" s="4">
        <v>12024.49078</v>
      </c>
      <c r="E397" s="4">
        <v>6022.24</v>
      </c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5" thickBot="1">
      <c r="A398" s="3">
        <v>45820</v>
      </c>
      <c r="B398" s="4">
        <v>413</v>
      </c>
      <c r="C398" s="4">
        <v>27572.504860000001</v>
      </c>
      <c r="D398" s="4">
        <v>12105.7035</v>
      </c>
      <c r="E398" s="4">
        <v>6045.26</v>
      </c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5" thickBot="1">
      <c r="A399" s="3">
        <v>45821</v>
      </c>
      <c r="B399" s="4">
        <v>414</v>
      </c>
      <c r="C399" s="4">
        <v>27170.652139999998</v>
      </c>
      <c r="D399" s="4">
        <v>12002.33934</v>
      </c>
      <c r="E399" s="4">
        <v>5976.97</v>
      </c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5" thickBot="1">
      <c r="A400" s="3">
        <v>45824</v>
      </c>
      <c r="B400" s="4">
        <v>415</v>
      </c>
      <c r="C400" s="4">
        <v>27373.19457</v>
      </c>
      <c r="D400" s="4">
        <v>12038.170899999999</v>
      </c>
      <c r="E400" s="4">
        <v>6033.11</v>
      </c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5" thickBot="1">
      <c r="A401" s="3">
        <v>45825</v>
      </c>
      <c r="B401" s="4">
        <v>416</v>
      </c>
      <c r="C401" s="4">
        <v>26907.430779999999</v>
      </c>
      <c r="D401" s="4">
        <v>11862.953869999999</v>
      </c>
      <c r="E401" s="4">
        <v>5982.72</v>
      </c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5" thickBot="1">
      <c r="A402" s="3">
        <v>45826</v>
      </c>
      <c r="B402" s="4">
        <v>417</v>
      </c>
      <c r="C402" s="4">
        <v>26760.917819999999</v>
      </c>
      <c r="D402" s="4">
        <v>11863.42657</v>
      </c>
      <c r="E402" s="4">
        <v>5980.87</v>
      </c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5" thickBot="1">
      <c r="A403" s="3">
        <v>45828</v>
      </c>
      <c r="B403" s="4">
        <v>419</v>
      </c>
      <c r="C403" s="4">
        <v>26904.503710000001</v>
      </c>
      <c r="D403" s="4">
        <v>11808.04651</v>
      </c>
      <c r="E403" s="4">
        <v>5967.84</v>
      </c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5" thickBot="1">
      <c r="A404" s="3">
        <v>45831</v>
      </c>
      <c r="B404" s="4">
        <v>420</v>
      </c>
      <c r="C404" s="4">
        <v>26987.165110000002</v>
      </c>
      <c r="D404" s="4">
        <v>11861.97696</v>
      </c>
      <c r="E404" s="4">
        <v>6025.17</v>
      </c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5" thickBot="1">
      <c r="A405" s="3">
        <v>45832</v>
      </c>
      <c r="B405" s="4">
        <v>421</v>
      </c>
      <c r="C405" s="4">
        <v>27451.657029999998</v>
      </c>
      <c r="D405" s="4">
        <v>11924.138629999999</v>
      </c>
      <c r="E405" s="4">
        <v>6092.18</v>
      </c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5" thickBot="1">
      <c r="A406" s="3">
        <v>45833</v>
      </c>
      <c r="B406" s="4">
        <v>422</v>
      </c>
      <c r="C406" s="4">
        <v>27453.803889999999</v>
      </c>
      <c r="D406" s="4">
        <v>11936.66625</v>
      </c>
      <c r="E406" s="4">
        <v>6092.16</v>
      </c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5" thickBot="1">
      <c r="A407" s="3">
        <v>45834</v>
      </c>
      <c r="B407" s="4">
        <v>423</v>
      </c>
      <c r="C407" s="4">
        <v>27649.3426</v>
      </c>
      <c r="D407" s="4">
        <v>11988.47537</v>
      </c>
      <c r="E407" s="4">
        <v>6141.02</v>
      </c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5" thickBot="1">
      <c r="A408" s="3">
        <v>45835</v>
      </c>
      <c r="B408" s="4">
        <v>424</v>
      </c>
      <c r="C408" s="4">
        <v>28169.337159999999</v>
      </c>
      <c r="D408" s="4">
        <v>12073.864299999999</v>
      </c>
      <c r="E408" s="4">
        <v>6173.07</v>
      </c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5" thickBot="1">
      <c r="A409" s="3">
        <v>45838</v>
      </c>
      <c r="B409" s="4">
        <v>425</v>
      </c>
      <c r="C409" s="4">
        <v>28180.82273</v>
      </c>
      <c r="D409" s="4">
        <v>12028.71047</v>
      </c>
      <c r="E409" s="4">
        <v>6204.95</v>
      </c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5" thickBot="1">
      <c r="A410" s="3">
        <v>45839</v>
      </c>
      <c r="B410" s="4">
        <v>426</v>
      </c>
      <c r="C410" s="4">
        <v>27946.31885</v>
      </c>
      <c r="D410" s="4">
        <v>12075.436089999999</v>
      </c>
      <c r="E410" s="4">
        <v>6198.01</v>
      </c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5" thickBot="1">
      <c r="A411" s="3">
        <v>45840</v>
      </c>
      <c r="B411" s="4">
        <v>427</v>
      </c>
      <c r="C411" s="4">
        <v>28072.3298</v>
      </c>
      <c r="D411" s="4">
        <v>11976.925370000001</v>
      </c>
      <c r="E411" s="4">
        <v>6227.42</v>
      </c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5" thickBot="1">
      <c r="A412" s="3">
        <v>45841</v>
      </c>
      <c r="B412" s="4">
        <v>428</v>
      </c>
      <c r="C412" s="4">
        <v>28172.385740000002</v>
      </c>
      <c r="D412" s="4">
        <v>12058.04982</v>
      </c>
      <c r="E412" s="4">
        <v>6279.35</v>
      </c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5" thickBot="1">
      <c r="A413" s="3">
        <v>45845</v>
      </c>
      <c r="B413" s="4">
        <v>430</v>
      </c>
      <c r="C413" s="4">
        <v>28251.414690000001</v>
      </c>
      <c r="D413" s="4">
        <v>11995.990970000001</v>
      </c>
      <c r="E413" s="4">
        <v>6229.98</v>
      </c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5" thickBot="1">
      <c r="A414" s="3">
        <v>45846</v>
      </c>
      <c r="B414" s="4">
        <v>431</v>
      </c>
      <c r="C414" s="4">
        <v>28377.760590000002</v>
      </c>
      <c r="D414" s="4">
        <v>12027.42957</v>
      </c>
      <c r="E414" s="4">
        <v>6225.52</v>
      </c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5" thickBot="1">
      <c r="A415" s="3">
        <v>45847</v>
      </c>
      <c r="B415" s="4">
        <v>432</v>
      </c>
      <c r="C415" s="4">
        <v>28797.12487</v>
      </c>
      <c r="D415" s="4">
        <v>12052.05358</v>
      </c>
      <c r="E415" s="4">
        <v>6263.26</v>
      </c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5" thickBot="1">
      <c r="A416" s="3">
        <v>45848</v>
      </c>
      <c r="B416" s="4">
        <v>433</v>
      </c>
      <c r="C416" s="4">
        <v>28615.69054</v>
      </c>
      <c r="D416" s="4">
        <v>12187.061390000001</v>
      </c>
      <c r="E416" s="4">
        <v>6280.46</v>
      </c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5" thickBot="1">
      <c r="A417" s="3">
        <v>45849</v>
      </c>
      <c r="B417" s="4">
        <v>434</v>
      </c>
      <c r="C417" s="4">
        <v>28361.733980000001</v>
      </c>
      <c r="D417" s="4">
        <v>12068.72378</v>
      </c>
      <c r="E417" s="4">
        <v>6259.75</v>
      </c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5" thickBot="1">
      <c r="A418" s="3">
        <v>45852</v>
      </c>
      <c r="B418" s="4">
        <v>435</v>
      </c>
      <c r="C418" s="4">
        <v>28184.594590000001</v>
      </c>
      <c r="D418" s="4">
        <v>12081.695159999999</v>
      </c>
      <c r="E418" s="4">
        <v>6268.56</v>
      </c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5" thickBot="1">
      <c r="A419" s="3">
        <v>45853</v>
      </c>
      <c r="B419" s="4">
        <v>436</v>
      </c>
      <c r="C419" s="4">
        <v>27925.816190000001</v>
      </c>
      <c r="D419" s="4">
        <v>11970.376910000001</v>
      </c>
      <c r="E419" s="4">
        <v>6243.76</v>
      </c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5" thickBot="1">
      <c r="A420" s="3">
        <v>45854</v>
      </c>
      <c r="B420" s="4">
        <v>437</v>
      </c>
      <c r="C420" s="4">
        <v>27934.913629999999</v>
      </c>
      <c r="D420" s="4">
        <v>11970.057220000001</v>
      </c>
      <c r="E420" s="4">
        <v>6263.7</v>
      </c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5" thickBot="1">
      <c r="A421" s="3">
        <v>45855</v>
      </c>
      <c r="B421" s="4">
        <v>438</v>
      </c>
      <c r="C421" s="4">
        <v>28306.104070000001</v>
      </c>
      <c r="D421" s="4">
        <v>12051.42196</v>
      </c>
      <c r="E421" s="4">
        <v>6297.36</v>
      </c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5" thickBot="1">
      <c r="A422" s="3">
        <v>45856</v>
      </c>
      <c r="B422" s="4">
        <v>439</v>
      </c>
      <c r="C422" s="4">
        <v>28241.413280000001</v>
      </c>
      <c r="D422" s="4">
        <v>12059.332130000001</v>
      </c>
      <c r="E422" s="4">
        <v>6296.79</v>
      </c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5" thickBot="1">
      <c r="A423" s="3">
        <v>45859</v>
      </c>
      <c r="B423" s="4">
        <v>440</v>
      </c>
      <c r="C423" s="4">
        <v>28425.29824</v>
      </c>
      <c r="D423" s="4">
        <v>12156.811040000001</v>
      </c>
      <c r="E423" s="4">
        <v>6305.6</v>
      </c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5" thickBot="1">
      <c r="A424" s="3">
        <v>45860</v>
      </c>
      <c r="B424" s="4">
        <v>441</v>
      </c>
      <c r="C424" s="4">
        <v>28221.103480000002</v>
      </c>
      <c r="D424" s="4">
        <v>12200.732550000001</v>
      </c>
      <c r="E424" s="4">
        <v>6309.62</v>
      </c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5" thickBot="1">
      <c r="A425" s="3">
        <v>45861</v>
      </c>
      <c r="B425" s="4">
        <v>442</v>
      </c>
      <c r="C425" s="4">
        <v>28538.959790000001</v>
      </c>
      <c r="D425" s="4">
        <v>12304.59727</v>
      </c>
      <c r="E425" s="4">
        <v>6358.91</v>
      </c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5" thickBot="1">
      <c r="A426" s="3">
        <v>45862</v>
      </c>
      <c r="B426" s="4">
        <v>443</v>
      </c>
      <c r="C426" s="4">
        <v>28559.865720000002</v>
      </c>
      <c r="D426" s="4">
        <v>12344.56711</v>
      </c>
      <c r="E426" s="4">
        <v>6363.35</v>
      </c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5" thickBot="1">
      <c r="A427" s="3">
        <v>45863</v>
      </c>
      <c r="B427" s="4">
        <v>444</v>
      </c>
      <c r="C427" s="4">
        <v>28445.875499999998</v>
      </c>
      <c r="D427" s="4">
        <v>12253.136490000001</v>
      </c>
      <c r="E427" s="4">
        <v>6388.64</v>
      </c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5" thickBot="1">
      <c r="A428" s="3">
        <v>45866</v>
      </c>
      <c r="B428" s="4">
        <v>445</v>
      </c>
      <c r="C428" s="4">
        <v>27798.426490000002</v>
      </c>
      <c r="D428" s="4">
        <v>12131.895699999999</v>
      </c>
      <c r="E428" s="4">
        <v>6389.77</v>
      </c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5" thickBot="1">
      <c r="A429" s="3">
        <v>45867</v>
      </c>
      <c r="B429" s="4">
        <v>446</v>
      </c>
      <c r="C429" s="4">
        <v>27970.33583</v>
      </c>
      <c r="D429" s="4">
        <v>12198.81446</v>
      </c>
      <c r="E429" s="4">
        <v>6370.86</v>
      </c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5" thickBot="1">
      <c r="A430" s="3">
        <v>45868</v>
      </c>
      <c r="B430" s="4">
        <v>447</v>
      </c>
      <c r="C430" s="4">
        <v>27726.865020000001</v>
      </c>
      <c r="D430" s="4">
        <v>12112.019029999999</v>
      </c>
      <c r="E430" s="4">
        <v>6362.9</v>
      </c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5" thickBot="1">
      <c r="A431" s="3">
        <v>45869</v>
      </c>
      <c r="B431" s="4">
        <v>448</v>
      </c>
      <c r="C431" s="4">
        <v>27489.02376</v>
      </c>
      <c r="D431" s="4">
        <v>12062.70678</v>
      </c>
      <c r="E431" s="4">
        <v>6339.39</v>
      </c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5" thickBot="1">
      <c r="A432" s="3">
        <v>45870</v>
      </c>
      <c r="B432" s="4">
        <v>449</v>
      </c>
      <c r="C432" s="4">
        <v>27148.356629999998</v>
      </c>
      <c r="D432" s="4">
        <v>12043.981100000001</v>
      </c>
      <c r="E432" s="4">
        <v>6238.01</v>
      </c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5" thickBot="1">
      <c r="A433" s="3">
        <v>45873</v>
      </c>
      <c r="B433" s="4">
        <v>450</v>
      </c>
      <c r="C433" s="4">
        <v>27518.532329999998</v>
      </c>
      <c r="D433" s="4">
        <v>12137.078960000001</v>
      </c>
      <c r="E433" s="4">
        <v>6329.94</v>
      </c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5" thickBot="1">
      <c r="A434" s="3">
        <v>45874</v>
      </c>
      <c r="B434" s="4">
        <v>451</v>
      </c>
      <c r="C434" s="4">
        <v>27608.97985</v>
      </c>
      <c r="D434" s="4">
        <v>12158.002350000001</v>
      </c>
      <c r="E434" s="4">
        <v>6299.19</v>
      </c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5" thickBot="1">
      <c r="A435" s="3">
        <v>45875</v>
      </c>
      <c r="B435" s="4">
        <v>452</v>
      </c>
      <c r="C435" s="4">
        <v>27898.196199999998</v>
      </c>
      <c r="D435" s="4">
        <v>12240.49394</v>
      </c>
      <c r="E435" s="4">
        <v>6345.06</v>
      </c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5" thickBot="1">
      <c r="A436" s="3">
        <v>45876</v>
      </c>
      <c r="B436" s="4">
        <v>453</v>
      </c>
      <c r="C436" s="4">
        <v>28244.985680000002</v>
      </c>
      <c r="D436" s="4">
        <v>12240.89968</v>
      </c>
      <c r="E436" s="4">
        <v>6340</v>
      </c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5" thickBot="1">
      <c r="A437" s="3">
        <v>45877</v>
      </c>
      <c r="B437" s="4">
        <v>454</v>
      </c>
      <c r="C437" s="4">
        <v>28147.315610000001</v>
      </c>
      <c r="D437" s="4">
        <v>12231.9377</v>
      </c>
      <c r="E437" s="4">
        <v>6389.45</v>
      </c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5" thickBot="1">
      <c r="A438" s="3">
        <v>45880</v>
      </c>
      <c r="B438" s="4">
        <v>455</v>
      </c>
      <c r="C438" s="4">
        <v>27972.884539999999</v>
      </c>
      <c r="D438" s="4">
        <v>12264.85241</v>
      </c>
      <c r="E438" s="4">
        <v>6373.45</v>
      </c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5" thickBot="1">
      <c r="A439" s="3">
        <v>45881</v>
      </c>
      <c r="B439" s="4">
        <v>456</v>
      </c>
      <c r="C439" s="4">
        <v>28053.73561</v>
      </c>
      <c r="D439" s="4">
        <v>12351.37306</v>
      </c>
      <c r="E439" s="4">
        <v>6445.76</v>
      </c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5" thickBot="1">
      <c r="A440" s="3">
        <v>45882</v>
      </c>
      <c r="B440" s="4">
        <v>457</v>
      </c>
      <c r="C440" s="4">
        <v>28326.404859999999</v>
      </c>
      <c r="D440" s="4">
        <v>12450.140079999999</v>
      </c>
      <c r="E440" s="4">
        <v>6466.58</v>
      </c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5" thickBot="1">
      <c r="A441" s="3">
        <v>45883</v>
      </c>
      <c r="B441" s="4">
        <v>458</v>
      </c>
      <c r="C441" s="4">
        <v>28399.787499999999</v>
      </c>
      <c r="D441" s="4">
        <v>12416.16331</v>
      </c>
      <c r="E441" s="4">
        <v>6468.54</v>
      </c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5" thickBot="1">
      <c r="A442" s="3">
        <v>45884</v>
      </c>
      <c r="B442" s="4">
        <v>459</v>
      </c>
      <c r="C442" s="4">
        <v>28507.68879</v>
      </c>
      <c r="D442" s="4">
        <v>12386.86506</v>
      </c>
      <c r="E442" s="4">
        <v>6449.8</v>
      </c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5" thickBot="1">
      <c r="A443" s="3">
        <v>45887</v>
      </c>
      <c r="B443" s="4">
        <v>460</v>
      </c>
      <c r="C443" s="4">
        <v>28369.501049999999</v>
      </c>
      <c r="D443" s="4">
        <v>12369.54257</v>
      </c>
      <c r="E443" s="4">
        <v>6449.15</v>
      </c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5" thickBot="1">
      <c r="A444" s="3">
        <v>45888</v>
      </c>
      <c r="B444" s="4">
        <v>461</v>
      </c>
      <c r="C444" s="4">
        <v>28432.849630000001</v>
      </c>
      <c r="D444" s="4">
        <v>12392.58209</v>
      </c>
      <c r="E444" s="4">
        <v>6411.37</v>
      </c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5" thickBot="1">
      <c r="A445" s="3">
        <v>45889</v>
      </c>
      <c r="B445" s="4">
        <v>462</v>
      </c>
      <c r="C445" s="4">
        <v>28284.126670000001</v>
      </c>
      <c r="D445" s="4">
        <v>12506.94492</v>
      </c>
      <c r="E445" s="4">
        <v>6395.78</v>
      </c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5" thickBot="1">
      <c r="A446" s="3">
        <v>45890</v>
      </c>
      <c r="B446" s="4">
        <v>463</v>
      </c>
      <c r="C446" s="4">
        <v>28209.912270000001</v>
      </c>
      <c r="D446" s="4">
        <v>12490.991470000001</v>
      </c>
      <c r="E446" s="4">
        <v>6370.17</v>
      </c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5" thickBot="1">
      <c r="A447" s="3">
        <v>45891</v>
      </c>
      <c r="B447" s="4">
        <v>464</v>
      </c>
      <c r="C447" s="4">
        <v>28555.977790000001</v>
      </c>
      <c r="D447" s="4">
        <v>12605.32922</v>
      </c>
      <c r="E447" s="4">
        <v>6466.91</v>
      </c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5" thickBot="1">
      <c r="A448" s="3">
        <v>45895</v>
      </c>
      <c r="B448" s="4">
        <v>466</v>
      </c>
      <c r="C448" s="4">
        <v>28109.59316</v>
      </c>
      <c r="D448" s="4">
        <v>12488.07461</v>
      </c>
      <c r="E448" s="4">
        <v>6465.94</v>
      </c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5" thickBot="1">
      <c r="A449" s="3">
        <v>45896</v>
      </c>
      <c r="B449" s="4">
        <v>467</v>
      </c>
      <c r="C449" s="4">
        <v>28006.38032</v>
      </c>
      <c r="D449" s="4">
        <v>12497.516540000001</v>
      </c>
      <c r="E449" s="4">
        <v>6481.4</v>
      </c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5" thickBot="1">
      <c r="A450" s="3">
        <v>45897</v>
      </c>
      <c r="B450" s="4">
        <v>468</v>
      </c>
      <c r="C450" s="4">
        <v>28080.30935</v>
      </c>
      <c r="D450" s="4">
        <v>12452.10816</v>
      </c>
      <c r="E450" s="4">
        <v>6501.86</v>
      </c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5" thickBot="1">
      <c r="A451" s="3">
        <v>45898</v>
      </c>
      <c r="B451" s="4">
        <v>469</v>
      </c>
      <c r="C451" s="4">
        <v>27927.34216</v>
      </c>
      <c r="D451" s="4">
        <v>12401.99027</v>
      </c>
      <c r="E451" s="4">
        <v>6460.26</v>
      </c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5" thickBot="1">
      <c r="A452" s="3">
        <v>45902</v>
      </c>
      <c r="B452" s="4">
        <v>471</v>
      </c>
      <c r="C452" s="4">
        <v>27323.045859999998</v>
      </c>
      <c r="D452" s="4">
        <v>12200.04572</v>
      </c>
      <c r="E452" s="4">
        <v>6415.54</v>
      </c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5" thickBot="1">
      <c r="A453" s="3">
        <v>45903</v>
      </c>
      <c r="B453" s="4">
        <v>472</v>
      </c>
      <c r="C453" s="4">
        <v>27510.828959999999</v>
      </c>
      <c r="D453" s="4">
        <v>12335.31034</v>
      </c>
      <c r="E453" s="4">
        <v>6448.26</v>
      </c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5" thickBot="1">
      <c r="A454" s="3">
        <v>45904</v>
      </c>
      <c r="B454" s="4">
        <v>473</v>
      </c>
      <c r="C454" s="4">
        <v>27706.93435</v>
      </c>
      <c r="D454" s="4">
        <v>12390.42268</v>
      </c>
      <c r="E454" s="4">
        <v>6502.08</v>
      </c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5" thickBot="1">
      <c r="A455" s="3">
        <v>45905</v>
      </c>
      <c r="B455" s="4">
        <v>474</v>
      </c>
      <c r="C455" s="4">
        <v>27655.66056</v>
      </c>
      <c r="D455" s="4">
        <v>12435.779689999999</v>
      </c>
      <c r="E455" s="4">
        <v>6481.5</v>
      </c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5" thickBot="1">
      <c r="A456" s="3">
        <v>45908</v>
      </c>
      <c r="B456" s="4">
        <v>475</v>
      </c>
      <c r="C456" s="4">
        <v>28016.468659999999</v>
      </c>
      <c r="D456" s="4">
        <v>12496.895490000001</v>
      </c>
      <c r="E456" s="4">
        <v>6495.15</v>
      </c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5" thickBot="1">
      <c r="A457" s="3">
        <v>45909</v>
      </c>
      <c r="B457" s="4">
        <v>476</v>
      </c>
      <c r="C457" s="4">
        <v>27754.618640000001</v>
      </c>
      <c r="D457" s="4">
        <v>12495.71571</v>
      </c>
      <c r="E457" s="4">
        <v>6512.61</v>
      </c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5" thickBot="1">
      <c r="A458" s="3">
        <v>45910</v>
      </c>
      <c r="B458" s="4">
        <v>477</v>
      </c>
      <c r="C458" s="4">
        <v>27656.932400000002</v>
      </c>
      <c r="D458" s="4">
        <v>12485.0893</v>
      </c>
      <c r="E458" s="4">
        <v>6532.04</v>
      </c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5" thickBot="1">
      <c r="A459" s="3">
        <v>45911</v>
      </c>
      <c r="B459" s="4">
        <v>478</v>
      </c>
      <c r="C459" s="4">
        <v>27812.91476</v>
      </c>
      <c r="D459" s="4">
        <v>12621.92973</v>
      </c>
      <c r="E459" s="4">
        <v>6587.47</v>
      </c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5" thickBot="1">
      <c r="A460" s="3">
        <v>45912</v>
      </c>
      <c r="B460" s="4">
        <v>479</v>
      </c>
      <c r="C460" s="4">
        <v>27805.039400000001</v>
      </c>
      <c r="D460" s="4">
        <v>12584.42792</v>
      </c>
      <c r="E460" s="4">
        <v>6584.29</v>
      </c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5" thickBot="1">
      <c r="A461" s="3">
        <v>45915</v>
      </c>
      <c r="B461" s="4">
        <v>480</v>
      </c>
      <c r="C461" s="4">
        <v>27936.021509999999</v>
      </c>
      <c r="D461" s="4">
        <v>12618.3379</v>
      </c>
      <c r="E461" s="4">
        <v>6615.28</v>
      </c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5" thickBot="1">
      <c r="A462" s="3">
        <v>45916</v>
      </c>
      <c r="B462" s="4">
        <v>481</v>
      </c>
      <c r="C462" s="4">
        <v>27693.207630000001</v>
      </c>
      <c r="D462" s="4">
        <v>12553.91503</v>
      </c>
      <c r="E462" s="4">
        <v>6606.76</v>
      </c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5" thickBot="1">
      <c r="A463" s="3">
        <v>45917</v>
      </c>
      <c r="B463" s="4">
        <v>482</v>
      </c>
      <c r="C463" s="4">
        <v>27622.697530000001</v>
      </c>
      <c r="D463" s="4">
        <v>12550.08747</v>
      </c>
      <c r="E463" s="4">
        <v>6600.35</v>
      </c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5" thickBot="1">
      <c r="A464" s="3">
        <v>45918</v>
      </c>
      <c r="B464" s="4">
        <v>483</v>
      </c>
      <c r="C464" s="4">
        <v>27909.429929999998</v>
      </c>
      <c r="D464" s="4">
        <v>12508.795389999999</v>
      </c>
      <c r="E464" s="4">
        <v>6631.96</v>
      </c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5" thickBot="1">
      <c r="A465" s="3">
        <v>45919</v>
      </c>
      <c r="B465" s="4">
        <v>484</v>
      </c>
      <c r="C465" s="4">
        <v>27764.48705</v>
      </c>
      <c r="D465" s="4">
        <v>12418.541160000001</v>
      </c>
      <c r="E465" s="4">
        <v>6664.36</v>
      </c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5" thickBot="1">
      <c r="A466" s="3">
        <v>45922</v>
      </c>
      <c r="B466" s="4">
        <v>485</v>
      </c>
      <c r="C466" s="4">
        <v>27762.624810000001</v>
      </c>
      <c r="D466" s="4">
        <v>12468.750819999999</v>
      </c>
      <c r="E466" s="4">
        <v>6693.75</v>
      </c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5" thickBot="1">
      <c r="A467" s="3">
        <v>45923</v>
      </c>
      <c r="B467" s="4">
        <v>486</v>
      </c>
      <c r="C467" s="4">
        <v>27893.244699999999</v>
      </c>
      <c r="D467" s="4">
        <v>12471.957770000001</v>
      </c>
      <c r="E467" s="4">
        <v>6656.92</v>
      </c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5" thickBot="1">
      <c r="A468" s="3">
        <v>45924</v>
      </c>
      <c r="B468" s="4">
        <v>487</v>
      </c>
      <c r="C468" s="4">
        <v>27793.35499</v>
      </c>
      <c r="D468" s="4">
        <v>12443.67844</v>
      </c>
      <c r="E468" s="4">
        <v>6637.97</v>
      </c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5" thickBot="1">
      <c r="A469" s="3">
        <v>45925</v>
      </c>
      <c r="B469" s="4">
        <v>488</v>
      </c>
      <c r="C469" s="2">
        <v>27638.362959999999</v>
      </c>
      <c r="D469" s="4">
        <v>12287.026610000001</v>
      </c>
      <c r="E469" s="4">
        <v>6604.72</v>
      </c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5" thickBot="1">
      <c r="A470" s="3">
        <v>45926</v>
      </c>
      <c r="B470" s="4">
        <v>489</v>
      </c>
      <c r="C470" s="4">
        <v>27767.820660000001</v>
      </c>
      <c r="D470" s="4">
        <v>12437.12263</v>
      </c>
      <c r="E470" s="4">
        <v>6643.7</v>
      </c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5" thickBot="1">
      <c r="A471" s="3">
        <v>45929</v>
      </c>
      <c r="B471" s="4">
        <v>490</v>
      </c>
      <c r="C471" s="4">
        <v>27855.09244</v>
      </c>
      <c r="D471" s="4">
        <v>12496.195009999999</v>
      </c>
      <c r="E471" s="4">
        <v>6661.21</v>
      </c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5" thickBot="1">
      <c r="A472" s="3">
        <v>45930</v>
      </c>
      <c r="B472" s="4">
        <v>491</v>
      </c>
      <c r="C472" s="4">
        <v>28023.786110000001</v>
      </c>
      <c r="D472" s="4">
        <v>12567.91296</v>
      </c>
      <c r="E472" s="4">
        <v>6688.46</v>
      </c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5" thickBot="1">
      <c r="A473" s="3">
        <v>45931</v>
      </c>
      <c r="B473" s="4">
        <v>492</v>
      </c>
      <c r="C473" s="4">
        <v>28292.51035</v>
      </c>
      <c r="D473" s="4">
        <v>12732.843000000001</v>
      </c>
      <c r="E473" s="4">
        <v>6711.2</v>
      </c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5" thickBot="1">
      <c r="A474" s="3">
        <v>45932</v>
      </c>
      <c r="B474" s="4">
        <v>493</v>
      </c>
      <c r="C474" s="4">
        <v>28635.4516</v>
      </c>
      <c r="D474" s="4">
        <v>12676.3372</v>
      </c>
      <c r="E474" s="4">
        <v>6715.35</v>
      </c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5" thickBot="1">
      <c r="A475" s="3">
        <v>45933</v>
      </c>
      <c r="B475" s="4">
        <v>494</v>
      </c>
      <c r="C475" s="4">
        <v>28623.149079999999</v>
      </c>
      <c r="D475" s="4">
        <v>12791.35763</v>
      </c>
      <c r="E475" s="4">
        <v>6715.79</v>
      </c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5" thickBot="1">
      <c r="A476" s="3">
        <v>45936</v>
      </c>
      <c r="B476" s="4">
        <v>495</v>
      </c>
      <c r="C476" s="4">
        <v>28546.00246</v>
      </c>
      <c r="D476" s="4">
        <v>12781.29321</v>
      </c>
      <c r="E476" s="4">
        <v>6740.28</v>
      </c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5" thickBot="1">
      <c r="A477" s="3">
        <v>45937</v>
      </c>
      <c r="B477" s="4">
        <v>496</v>
      </c>
      <c r="C477" s="4">
        <v>28416.993289999999</v>
      </c>
      <c r="D477" s="4">
        <v>12726.58502</v>
      </c>
      <c r="E477" s="4">
        <v>6714.59</v>
      </c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5" thickBot="1">
      <c r="A478" s="3">
        <v>45938</v>
      </c>
      <c r="B478" s="4">
        <v>497</v>
      </c>
      <c r="C478" s="4">
        <v>28604.248449999999</v>
      </c>
      <c r="D478" s="4">
        <v>12795.4858</v>
      </c>
      <c r="E478" s="4">
        <v>6753.72</v>
      </c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5" thickBot="1">
      <c r="A479" s="3">
        <v>45939</v>
      </c>
      <c r="B479" s="4">
        <v>498</v>
      </c>
      <c r="C479" s="4">
        <v>28465.125639999998</v>
      </c>
      <c r="D479" s="4">
        <v>12651.11557</v>
      </c>
      <c r="E479" s="4">
        <v>6735.11</v>
      </c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5" thickBot="1">
      <c r="A480" s="3">
        <v>45940</v>
      </c>
      <c r="B480" s="4">
        <v>499</v>
      </c>
      <c r="C480" s="4">
        <v>28168.576519999999</v>
      </c>
      <c r="D480" s="4">
        <v>12584.7297</v>
      </c>
      <c r="E480" s="4">
        <v>6552.51</v>
      </c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5" thickBot="1">
      <c r="A481" s="3">
        <v>45943</v>
      </c>
      <c r="B481" s="4">
        <v>500</v>
      </c>
      <c r="C481" s="4">
        <v>28206.592079999999</v>
      </c>
      <c r="D481" s="4">
        <v>12588.950999999999</v>
      </c>
      <c r="E481" s="4">
        <v>6654.72</v>
      </c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5" thickBot="1">
      <c r="A482" s="3">
        <v>45944</v>
      </c>
      <c r="B482" s="4">
        <v>501</v>
      </c>
      <c r="C482" s="4">
        <v>28119.213049999998</v>
      </c>
      <c r="D482" s="4">
        <v>12591.278700000001</v>
      </c>
      <c r="E482" s="4">
        <v>6644.31</v>
      </c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5" thickBot="1">
      <c r="A483" s="3">
        <v>45945</v>
      </c>
      <c r="B483" s="4">
        <v>502</v>
      </c>
      <c r="C483" s="4">
        <v>28161.139869999999</v>
      </c>
      <c r="D483" s="4">
        <v>12632.74641</v>
      </c>
      <c r="E483" s="4">
        <v>6671.06</v>
      </c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5" thickBot="1">
      <c r="A484" s="3">
        <v>45946</v>
      </c>
      <c r="B484" s="4">
        <v>503</v>
      </c>
      <c r="C484" s="4">
        <v>28396.035080000001</v>
      </c>
      <c r="D484" s="4">
        <v>12686.539919999999</v>
      </c>
      <c r="E484" s="4">
        <v>6629.07</v>
      </c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5" thickBot="1">
      <c r="A485" s="3">
        <v>45947</v>
      </c>
      <c r="B485" s="4">
        <v>504</v>
      </c>
      <c r="C485" s="4">
        <v>27784.551240000001</v>
      </c>
      <c r="D485" s="4">
        <v>12559.445680000001</v>
      </c>
      <c r="E485" s="4">
        <v>6664.01</v>
      </c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5" thickBot="1">
      <c r="A486" s="3">
        <v>45950</v>
      </c>
      <c r="B486" s="4">
        <v>505</v>
      </c>
      <c r="C486" s="4">
        <v>28245.97637</v>
      </c>
      <c r="D486" s="4">
        <v>12604.63926</v>
      </c>
      <c r="E486" s="4">
        <v>6735.13</v>
      </c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5" thickBot="1">
      <c r="A487" s="3">
        <v>45951</v>
      </c>
      <c r="B487" s="4">
        <v>506</v>
      </c>
      <c r="C487" s="4">
        <v>28224.051299999999</v>
      </c>
      <c r="D487" s="4">
        <v>12598.842189999999</v>
      </c>
      <c r="E487" s="4">
        <v>6735.35</v>
      </c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5" thickBot="1">
      <c r="A488" s="3">
        <v>45952</v>
      </c>
      <c r="B488" s="4">
        <v>507</v>
      </c>
      <c r="C488" s="4">
        <v>28035.839260000001</v>
      </c>
      <c r="D488" s="4">
        <v>12703.714379999999</v>
      </c>
      <c r="E488" s="4">
        <v>6699.4</v>
      </c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ht="1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spans="1:25" ht="15" thickBo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  <row r="1002" spans="1:25" ht="15" thickBo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</row>
    <row r="1003" spans="1:25" ht="15" thickBo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</row>
    <row r="1004" spans="1:25" ht="15" thickBo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</row>
    <row r="1005" spans="1:25" ht="15" thickBo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</row>
    <row r="1006" spans="1:25" ht="15" thickBo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</row>
    <row r="1007" spans="1:25" ht="15" thickBo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</row>
    <row r="1008" spans="1:25" ht="15" thickBo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</row>
    <row r="1009" spans="1:25" ht="15" thickBot="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</row>
    <row r="1010" spans="1:25" ht="15" thickBot="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</row>
    <row r="1011" spans="1:25" ht="15" thickBot="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</row>
    <row r="1012" spans="1:25" ht="15" thickBot="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</row>
    <row r="1013" spans="1:25" ht="15" thickBot="1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</row>
    <row r="1014" spans="1:25" ht="15" thickBot="1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</row>
    <row r="1015" spans="1:25" ht="15" thickBot="1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</row>
    <row r="1016" spans="1:25" ht="15" thickBot="1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</row>
    <row r="1017" spans="1:25" ht="15" thickBot="1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</row>
    <row r="1018" spans="1:25" ht="15" thickBot="1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</row>
    <row r="1019" spans="1:25" ht="15" thickBot="1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</row>
    <row r="1020" spans="1:25" ht="15" thickBot="1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</row>
    <row r="1021" spans="1:25" ht="15" thickBot="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</row>
    <row r="1022" spans="1:25" ht="15" thickBot="1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</row>
    <row r="1023" spans="1:25" ht="15" thickBot="1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</row>
    <row r="1024" spans="1:25" ht="15" thickBot="1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</row>
    <row r="1025" spans="1:25" ht="15" thickBot="1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</row>
    <row r="1026" spans="1:25" ht="15" thickBot="1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</row>
    <row r="1027" spans="1:25" ht="15" thickBot="1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</row>
    <row r="1028" spans="1:25" ht="15" thickBot="1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</row>
    <row r="1029" spans="1:25" ht="15" thickBot="1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</row>
    <row r="1030" spans="1:25" ht="15" thickBot="1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</row>
    <row r="1031" spans="1:25" ht="15" thickBot="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</row>
    <row r="1032" spans="1:25" ht="15" thickBot="1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</row>
    <row r="1033" spans="1:25" ht="15" thickBot="1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</row>
    <row r="1034" spans="1:25" ht="15" thickBot="1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</row>
    <row r="1035" spans="1:25" ht="15" thickBot="1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</row>
    <row r="1036" spans="1:25" ht="15" thickBot="1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</row>
    <row r="1037" spans="1:25" ht="15" thickBot="1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</row>
    <row r="1038" spans="1:25" ht="15" thickBot="1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</row>
    <row r="1039" spans="1:25" ht="15" thickBot="1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</row>
    <row r="1040" spans="1:25" ht="15" thickBot="1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</row>
    <row r="1041" spans="1:25" ht="15" thickBot="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</row>
    <row r="1042" spans="1:25" ht="15" thickBot="1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</row>
    <row r="1043" spans="1:25" ht="15" thickBot="1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</row>
    <row r="1044" spans="1:25" ht="15" thickBot="1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</row>
    <row r="1045" spans="1:25" ht="15" thickBot="1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</row>
    <row r="1046" spans="1:25" ht="15" thickBot="1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</row>
    <row r="1047" spans="1:25" ht="15" thickBot="1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</row>
    <row r="1048" spans="1:25" ht="15" thickBot="1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</row>
    <row r="1049" spans="1:25" ht="15" thickBot="1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</row>
    <row r="1050" spans="1:25" ht="15" thickBot="1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</row>
    <row r="1051" spans="1:25" ht="15" thickBot="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</row>
    <row r="1052" spans="1:25" ht="15" thickBot="1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</row>
    <row r="1053" spans="1:25" ht="15" thickBot="1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</row>
    <row r="1054" spans="1:25" ht="15" thickBot="1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</row>
    <row r="1055" spans="1:25" ht="15" thickBot="1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</row>
    <row r="1056" spans="1:25" ht="15" thickBot="1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</row>
    <row r="1057" spans="1:25" ht="15" thickBot="1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</row>
    <row r="1058" spans="1:25" ht="15" thickBot="1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</row>
    <row r="1059" spans="1:25" ht="15" thickBot="1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</row>
    <row r="1060" spans="1:25" ht="15" thickBot="1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</row>
    <row r="1061" spans="1:25" ht="15" thickBot="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</row>
    <row r="1062" spans="1:25" ht="15" thickBot="1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</row>
    <row r="1063" spans="1:25" ht="15" thickBot="1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</row>
    <row r="1064" spans="1:25" ht="15" thickBot="1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</row>
    <row r="1065" spans="1:25" ht="15" thickBot="1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</row>
    <row r="1066" spans="1:25" ht="15" thickBot="1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</row>
    <row r="1067" spans="1:25" ht="15" thickBot="1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</row>
    <row r="1068" spans="1:25" ht="15" thickBot="1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</row>
    <row r="1069" spans="1:25" ht="15" thickBot="1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</row>
    <row r="1070" spans="1:25" ht="15" thickBot="1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</row>
    <row r="1071" spans="1:25" ht="15" thickBot="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</row>
    <row r="1072" spans="1:25" ht="15" thickBot="1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</row>
    <row r="1073" spans="1:25" ht="15" thickBot="1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</row>
    <row r="1074" spans="1:25" ht="15" thickBot="1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</row>
    <row r="1075" spans="1:25" ht="15" thickBot="1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</row>
    <row r="1076" spans="1:25" ht="15" thickBot="1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</row>
    <row r="1077" spans="1:25" ht="15" thickBot="1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</row>
    <row r="1078" spans="1:25" ht="15" thickBot="1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</row>
    <row r="1079" spans="1:25" ht="15" thickBot="1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</row>
    <row r="1080" spans="1:25" ht="15" thickBot="1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</row>
    <row r="1081" spans="1:25" ht="15" thickBot="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</row>
    <row r="1082" spans="1:25" ht="15" thickBot="1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</row>
    <row r="1083" spans="1:25" ht="15" thickBot="1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</row>
    <row r="1084" spans="1:25" ht="15" thickBot="1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</row>
    <row r="1085" spans="1:25" ht="15" thickBot="1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</row>
    <row r="1086" spans="1:25" ht="15" thickBot="1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</row>
    <row r="1087" spans="1:25" ht="15" thickBot="1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</row>
    <row r="1088" spans="1:25" ht="15" thickBot="1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</row>
    <row r="1089" spans="1:25" ht="15" thickBot="1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</row>
    <row r="1090" spans="1:25" ht="15" thickBot="1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</row>
    <row r="1091" spans="1:25" ht="15" thickBot="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</row>
    <row r="1092" spans="1:25" ht="15" thickBot="1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</row>
    <row r="1093" spans="1:25" ht="15" thickBot="1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</row>
    <row r="1094" spans="1:25" ht="15" thickBot="1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</row>
    <row r="1095" spans="1:25" ht="15" thickBot="1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</row>
    <row r="1096" spans="1:25" ht="15" thickBot="1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</row>
    <row r="1097" spans="1:25" ht="15" thickBot="1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</row>
    <row r="1098" spans="1:25" ht="15" thickBot="1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</row>
    <row r="1099" spans="1:25" ht="15" thickBot="1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</row>
    <row r="1100" spans="1:25" ht="15" thickBot="1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</row>
    <row r="1101" spans="1:25" ht="15" thickBot="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</row>
    <row r="1102" spans="1:25" ht="15" thickBot="1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</row>
    <row r="1103" spans="1:25" ht="15" thickBot="1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</row>
    <row r="1104" spans="1:25" ht="15" thickBot="1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</row>
    <row r="1105" spans="1:25" ht="15" thickBot="1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</row>
    <row r="1106" spans="1:25" ht="15" thickBot="1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</row>
    <row r="1107" spans="1:25" ht="15" thickBot="1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</row>
    <row r="1108" spans="1:25" ht="15" thickBot="1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</row>
    <row r="1109" spans="1:25" ht="15" thickBot="1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</row>
    <row r="1110" spans="1:25" ht="15" thickBot="1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</row>
    <row r="1111" spans="1:25" ht="15" thickBot="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</row>
    <row r="1112" spans="1:25" ht="15" thickBot="1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</row>
    <row r="1113" spans="1:25" ht="15" thickBot="1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</row>
    <row r="1114" spans="1:25" ht="15" thickBot="1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</row>
    <row r="1115" spans="1:25" ht="15" thickBot="1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</row>
    <row r="1116" spans="1:25" ht="15" thickBot="1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</row>
    <row r="1117" spans="1:25" ht="15" thickBot="1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</row>
    <row r="1118" spans="1:25" ht="15" thickBot="1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</row>
    <row r="1119" spans="1:25" ht="15" thickBot="1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</row>
    <row r="1120" spans="1:25" ht="15" thickBot="1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</row>
    <row r="1121" spans="1:25" ht="15" thickBot="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</row>
    <row r="1122" spans="1:25" ht="15" thickBot="1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</row>
    <row r="1123" spans="1:25" ht="15" thickBot="1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</row>
    <row r="1124" spans="1:25" ht="15" thickBot="1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</row>
    <row r="1125" spans="1:25" ht="15" thickBot="1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</row>
    <row r="1126" spans="1:25" ht="15" thickBot="1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</row>
    <row r="1127" spans="1:25" ht="15" thickBot="1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</row>
    <row r="1128" spans="1:25" ht="15" thickBot="1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</row>
    <row r="1129" spans="1:25" ht="15" thickBot="1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</row>
    <row r="1130" spans="1:25" ht="15" thickBot="1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</row>
    <row r="1131" spans="1:25" ht="15" thickBot="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</row>
    <row r="1132" spans="1:25" ht="15" thickBot="1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</row>
    <row r="1133" spans="1:25" ht="15" thickBot="1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</row>
    <row r="1134" spans="1:25" ht="15" thickBot="1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</row>
    <row r="1135" spans="1:25" ht="15" thickBot="1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</row>
    <row r="1136" spans="1:25" ht="15" thickBot="1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</row>
    <row r="1137" spans="1:25" ht="15" thickBot="1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</row>
    <row r="1138" spans="1:25" ht="15" thickBot="1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</row>
    <row r="1139" spans="1:25" ht="15" thickBot="1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</row>
    <row r="1140" spans="1:25" ht="15" thickBot="1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</row>
    <row r="1141" spans="1:25" ht="15" thickBot="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</row>
    <row r="1142" spans="1:25" ht="15" thickBot="1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</row>
    <row r="1143" spans="1:25" ht="15" thickBot="1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</row>
    <row r="1144" spans="1:25" ht="15" thickBot="1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</row>
    <row r="1145" spans="1:25" ht="15" thickBot="1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</row>
    <row r="1146" spans="1:25" ht="15" thickBot="1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</row>
    <row r="1147" spans="1:25" ht="15" thickBot="1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</row>
    <row r="1148" spans="1:25" ht="15" thickBot="1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</row>
    <row r="1149" spans="1:25" ht="15" thickBot="1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</row>
    <row r="1150" spans="1:25" ht="15" thickBot="1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</row>
    <row r="1151" spans="1:25" ht="15" thickBot="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</row>
    <row r="1152" spans="1:25" ht="15" thickBot="1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</row>
    <row r="1153" spans="1:25" ht="15" thickBot="1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</row>
    <row r="1154" spans="1:25" ht="15" thickBot="1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</row>
    <row r="1155" spans="1:25" ht="15" thickBot="1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</row>
    <row r="1156" spans="1:25" ht="15" thickBot="1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</row>
    <row r="1157" spans="1:25" ht="15" thickBot="1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</row>
    <row r="1158" spans="1:25" ht="15" thickBot="1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</row>
    <row r="1159" spans="1:25" ht="15" thickBot="1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</row>
    <row r="1160" spans="1:25" ht="15" thickBot="1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</row>
    <row r="1161" spans="1:25" ht="15" thickBot="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</row>
    <row r="1162" spans="1:25" ht="15" thickBot="1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</row>
    <row r="1163" spans="1:25" ht="15" thickBot="1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</row>
    <row r="1164" spans="1:25" ht="15" thickBot="1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</row>
    <row r="1165" spans="1:25" ht="15" thickBot="1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</row>
    <row r="1166" spans="1:25" ht="15" thickBot="1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</row>
    <row r="1167" spans="1:25" ht="15" thickBot="1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</row>
    <row r="1168" spans="1:25" ht="15" thickBot="1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</row>
    <row r="1169" spans="1:25" ht="15" thickBot="1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</row>
    <row r="1170" spans="1:25" ht="15" thickBot="1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</row>
    <row r="1171" spans="1:25" ht="15" thickBot="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</row>
    <row r="1172" spans="1:25" ht="15" thickBot="1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</row>
    <row r="1173" spans="1:25" ht="15" thickBot="1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</row>
    <row r="1174" spans="1:25" ht="15" thickBot="1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</row>
    <row r="1175" spans="1:25" ht="15" thickBot="1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</row>
    <row r="1176" spans="1:25" ht="15" thickBot="1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</row>
    <row r="1177" spans="1:25" ht="15" thickBot="1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</row>
    <row r="1178" spans="1:25" ht="15" thickBot="1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</row>
    <row r="1179" spans="1:25" ht="15" thickBot="1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</row>
    <row r="1180" spans="1:25" ht="15" thickBot="1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</row>
    <row r="1181" spans="1:25" ht="15" thickBot="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</row>
    <row r="1182" spans="1:25" ht="15" thickBot="1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</row>
    <row r="1183" spans="1:25" ht="15" thickBot="1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</row>
    <row r="1184" spans="1:25" ht="15" thickBot="1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</row>
    <row r="1185" spans="1:25" ht="15" thickBot="1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</row>
    <row r="1186" spans="1:25" ht="15" thickBot="1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</row>
    <row r="1187" spans="1:25" ht="15" thickBot="1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</row>
    <row r="1188" spans="1:25" ht="15" thickBot="1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</row>
    <row r="1189" spans="1:25" ht="15" thickBot="1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</row>
    <row r="1190" spans="1:25" ht="15" thickBot="1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</row>
    <row r="1191" spans="1:25" ht="15" thickBot="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</row>
    <row r="1192" spans="1:25" ht="15" thickBot="1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</row>
    <row r="1193" spans="1:25" ht="15" thickBot="1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</row>
    <row r="1194" spans="1:25" ht="15" thickBot="1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</row>
    <row r="1195" spans="1:25" ht="15" thickBot="1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</row>
    <row r="1196" spans="1:25" ht="15" thickBot="1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</row>
    <row r="1197" spans="1:25" ht="15" thickBot="1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</row>
    <row r="1198" spans="1:25" ht="15" thickBot="1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</row>
    <row r="1199" spans="1:25" ht="15" thickBot="1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</row>
    <row r="1200" spans="1:25" ht="15" thickBot="1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</row>
    <row r="1201" spans="1:25" ht="15" thickBot="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</row>
    <row r="1202" spans="1:25" ht="15" thickBot="1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</row>
    <row r="1203" spans="1:25" ht="15" thickBot="1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</row>
    <row r="1204" spans="1:25" ht="15" thickBot="1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</row>
    <row r="1205" spans="1:25" ht="15" thickBot="1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</row>
    <row r="1206" spans="1:25" ht="15" thickBot="1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</row>
    <row r="1207" spans="1:25" ht="15" thickBot="1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</row>
    <row r="1208" spans="1:25" ht="15" thickBot="1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</row>
    <row r="1209" spans="1:25" ht="15" thickBot="1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</row>
    <row r="1210" spans="1:25" ht="15" thickBot="1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</row>
    <row r="1211" spans="1:25" ht="15" thickBot="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</row>
    <row r="1212" spans="1:25" ht="15" thickBot="1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</row>
    <row r="1213" spans="1:25" ht="15" thickBot="1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</row>
    <row r="1214" spans="1:25" ht="15" thickBot="1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</row>
    <row r="1215" spans="1:25" ht="15" thickBot="1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</row>
    <row r="1216" spans="1:25" ht="15" thickBot="1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</row>
    <row r="1217" spans="1:25" ht="15" thickBot="1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</row>
    <row r="1218" spans="1:25" ht="15" thickBot="1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</row>
    <row r="1219" spans="1:25" ht="15" thickBot="1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</row>
    <row r="1220" spans="1:25" ht="15" thickBot="1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</row>
    <row r="1221" spans="1:25" ht="15" thickBot="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</row>
    <row r="1222" spans="1:25" ht="15" thickBot="1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</row>
    <row r="1223" spans="1:25" ht="15" thickBot="1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</row>
    <row r="1224" spans="1:25" ht="15" thickBot="1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</row>
    <row r="1225" spans="1:25" ht="15" thickBot="1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</row>
    <row r="1226" spans="1:25" ht="15" thickBot="1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</row>
    <row r="1227" spans="1:25" ht="15" thickBot="1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</row>
    <row r="1228" spans="1:25" ht="15" thickBot="1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</row>
    <row r="1229" spans="1:25" ht="15" thickBot="1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</row>
    <row r="1230" spans="1:25" ht="15" thickBot="1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</row>
    <row r="1231" spans="1:25" ht="15" thickBot="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</row>
    <row r="1232" spans="1:25" ht="15" thickBot="1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</row>
    <row r="1233" spans="1:25" ht="15" thickBot="1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</row>
    <row r="1234" spans="1:25" ht="15" thickBot="1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</row>
    <row r="1235" spans="1:25" ht="15" thickBot="1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</row>
    <row r="1236" spans="1:25" ht="15" thickBot="1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</row>
    <row r="1237" spans="1:25" ht="15" thickBot="1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</row>
    <row r="1238" spans="1:25" ht="15" thickBot="1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</row>
    <row r="1239" spans="1:25" ht="15" thickBot="1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</row>
    <row r="1240" spans="1:25" ht="15" thickBot="1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</row>
    <row r="1241" spans="1:25" ht="15" thickBot="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</row>
    <row r="1242" spans="1:25" ht="15" thickBot="1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</row>
    <row r="1243" spans="1:25" ht="15" thickBot="1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</row>
    <row r="1244" spans="1:25" ht="15" thickBot="1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</row>
    <row r="1245" spans="1:25" ht="15" thickBot="1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</row>
    <row r="1246" spans="1:25" ht="15" thickBot="1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</row>
    <row r="1247" spans="1:25" ht="15" thickBot="1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</row>
    <row r="1248" spans="1:25" ht="15" thickBot="1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</row>
    <row r="1249" spans="1:25" ht="15" thickBot="1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</row>
    <row r="1250" spans="1:25" ht="15" thickBot="1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</row>
    <row r="1251" spans="1:25" ht="15" thickBot="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</row>
    <row r="1252" spans="1:25" ht="15" thickBot="1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</row>
    <row r="1253" spans="1:25" ht="15" thickBot="1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</row>
    <row r="1254" spans="1:25" ht="15" thickBot="1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</row>
    <row r="1255" spans="1:25" ht="15" thickBot="1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</row>
    <row r="1256" spans="1:25" ht="15" thickBot="1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</row>
    <row r="1257" spans="1:25" ht="15" thickBot="1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</row>
    <row r="1258" spans="1:25" ht="15" thickBot="1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</row>
    <row r="1259" spans="1:25" ht="15" thickBot="1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</row>
    <row r="1260" spans="1:25" ht="15" thickBot="1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</row>
    <row r="1261" spans="1:25" ht="15" thickBot="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</row>
    <row r="1262" spans="1:25" ht="15" thickBot="1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</row>
    <row r="1263" spans="1:25" ht="15" thickBot="1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</row>
    <row r="1264" spans="1:25" ht="15" thickBot="1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</row>
    <row r="1265" spans="1:25" ht="15" thickBot="1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</row>
    <row r="1266" spans="1:25" ht="15" thickBot="1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</row>
    <row r="1267" spans="1:25" ht="15" thickBot="1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</row>
    <row r="1268" spans="1:25" ht="15" thickBot="1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</row>
    <row r="1269" spans="1:25" ht="15" thickBot="1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</row>
    <row r="1270" spans="1:25" ht="15" thickBot="1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</row>
    <row r="1271" spans="1:25" ht="15" thickBot="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</row>
    <row r="1272" spans="1:25" ht="15" thickBot="1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</row>
    <row r="1273" spans="1:25" ht="15" thickBot="1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</row>
    <row r="1274" spans="1:25" ht="15" thickBot="1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</row>
    <row r="1275" spans="1:25" ht="15" thickBot="1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</row>
    <row r="1276" spans="1:25" ht="15" thickBot="1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</row>
    <row r="1277" spans="1:25" ht="15" thickBot="1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</row>
    <row r="1278" spans="1:25" ht="15" thickBot="1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</row>
    <row r="1279" spans="1:25" ht="15" thickBot="1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</row>
    <row r="1280" spans="1:25" ht="15" thickBot="1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</row>
    <row r="1281" spans="1:25" ht="15" thickBot="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</row>
    <row r="1282" spans="1:25" ht="15" thickBot="1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</row>
    <row r="1283" spans="1:25" ht="15" thickBot="1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</row>
    <row r="1284" spans="1:25" ht="15" thickBot="1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</row>
    <row r="1285" spans="1:25" ht="15" thickBot="1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</row>
    <row r="1286" spans="1:25" ht="15" thickBot="1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</row>
    <row r="1287" spans="1:25" ht="15" thickBot="1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</row>
    <row r="1288" spans="1:25" ht="15" thickBot="1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</row>
    <row r="1289" spans="1:25" ht="15" thickBot="1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</row>
    <row r="1290" spans="1:25" ht="15" thickBot="1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</row>
    <row r="1291" spans="1:25" ht="15" thickBot="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</row>
    <row r="1292" spans="1:25" ht="15" thickBot="1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</row>
    <row r="1293" spans="1:25" ht="15" thickBot="1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</row>
    <row r="1294" spans="1:25" ht="15" thickBot="1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</row>
    <row r="1295" spans="1:25" ht="15" thickBot="1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</row>
    <row r="1296" spans="1:25" ht="15" thickBot="1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</row>
    <row r="1297" spans="1:25" ht="15" thickBot="1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</row>
    <row r="1298" spans="1:25" ht="15" thickBot="1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</row>
    <row r="1299" spans="1:25" ht="15" thickBot="1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</row>
    <row r="1300" spans="1:25" ht="15" thickBot="1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</row>
    <row r="1301" spans="1:25" ht="15" thickBot="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</row>
    <row r="1302" spans="1:25" ht="15" thickBot="1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</row>
    <row r="1303" spans="1:25" ht="15" thickBot="1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</row>
    <row r="1304" spans="1:25" ht="15" thickBot="1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</row>
    <row r="1305" spans="1:25" ht="15" thickBot="1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</row>
    <row r="1306" spans="1:25" ht="15" thickBot="1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</row>
    <row r="1307" spans="1:25" ht="15" thickBot="1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</row>
    <row r="1308" spans="1:25" ht="15" thickBot="1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</row>
    <row r="1309" spans="1:25" ht="15" thickBot="1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</row>
    <row r="1310" spans="1:25" ht="15" thickBot="1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</row>
    <row r="1311" spans="1:25" ht="15" thickBot="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</row>
    <row r="1312" spans="1:25" ht="15" thickBot="1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</row>
    <row r="1313" spans="1:25" ht="15" thickBot="1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</row>
    <row r="1314" spans="1:25" ht="15" thickBot="1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</row>
    <row r="1315" spans="1:25" ht="15" thickBot="1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</row>
    <row r="1316" spans="1:25" ht="15" thickBot="1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</row>
    <row r="1317" spans="1:25" ht="15" thickBot="1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</row>
    <row r="1318" spans="1:25" ht="15" thickBot="1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</row>
    <row r="1319" spans="1:25" ht="15" thickBot="1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</row>
    <row r="1320" spans="1:25" ht="15" thickBot="1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</row>
    <row r="1321" spans="1:25" ht="15" thickBot="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</row>
    <row r="1322" spans="1:25" ht="15" thickBot="1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</row>
    <row r="1323" spans="1:25" ht="15" thickBot="1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</row>
    <row r="1324" spans="1:25" ht="15" thickBot="1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</row>
    <row r="1325" spans="1:25" ht="15" thickBot="1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</row>
    <row r="1326" spans="1:25" ht="15" thickBot="1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</row>
    <row r="1327" spans="1:25" ht="15" thickBot="1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</row>
    <row r="1328" spans="1:25" ht="15" thickBot="1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</row>
    <row r="1329" spans="1:25" ht="15" thickBot="1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</row>
    <row r="1330" spans="1:25" ht="15" thickBot="1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</row>
    <row r="1331" spans="1:25" ht="15" thickBot="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</row>
    <row r="1332" spans="1:25" ht="15" thickBot="1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</row>
    <row r="1333" spans="1:25" ht="15" thickBot="1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</row>
    <row r="1334" spans="1:25" ht="15" thickBot="1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</row>
    <row r="1335" spans="1:25" ht="15" thickBot="1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</row>
    <row r="1336" spans="1:25" ht="15" thickBot="1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</row>
    <row r="1337" spans="1:25" ht="15" thickBot="1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</row>
    <row r="1338" spans="1:25" ht="15" thickBot="1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</row>
    <row r="1339" spans="1:25" ht="15" thickBot="1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</row>
    <row r="1340" spans="1:25" ht="15" thickBot="1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</row>
    <row r="1341" spans="1:25" ht="15" thickBot="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</row>
    <row r="1342" spans="1:25" ht="15" thickBot="1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</row>
    <row r="1343" spans="1:25" ht="15" thickBot="1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</row>
    <row r="1344" spans="1:25" ht="15" thickBot="1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</row>
    <row r="1345" spans="1:25" ht="15" thickBot="1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</row>
    <row r="1346" spans="1:25" ht="15" thickBot="1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</row>
    <row r="1347" spans="1:25" ht="15" thickBot="1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</row>
    <row r="1348" spans="1:25" ht="15" thickBot="1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</row>
    <row r="1349" spans="1:25" ht="15" thickBot="1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</row>
    <row r="1350" spans="1:25" ht="15" thickBot="1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</row>
    <row r="1351" spans="1:25" ht="15" thickBot="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</row>
    <row r="1352" spans="1:25" ht="15" thickBot="1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</row>
    <row r="1353" spans="1:25" ht="15" thickBot="1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</row>
    <row r="1354" spans="1:25" ht="15" thickBot="1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</row>
    <row r="1355" spans="1:25" ht="15" thickBot="1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</row>
    <row r="1356" spans="1:25" ht="15" thickBot="1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</row>
    <row r="1357" spans="1:25" ht="15" thickBot="1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</row>
    <row r="1358" spans="1:25" ht="15" thickBot="1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</row>
    <row r="1359" spans="1:25" ht="15" thickBot="1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</row>
    <row r="1360" spans="1:25" ht="15" thickBot="1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</row>
    <row r="1361" spans="1:25" ht="15" thickBot="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</row>
    <row r="1362" spans="1:25" ht="15" thickBot="1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</row>
    <row r="1363" spans="1:25" ht="15" thickBot="1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</row>
    <row r="1364" spans="1:25" ht="15" thickBot="1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</row>
    <row r="1365" spans="1:25" ht="15" thickBot="1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</row>
    <row r="1366" spans="1:25" ht="15" thickBot="1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</row>
    <row r="1367" spans="1:25" ht="15" thickBot="1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</row>
    <row r="1368" spans="1:25" ht="15" thickBot="1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</row>
    <row r="1369" spans="1:25" ht="15" thickBot="1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</row>
    <row r="1370" spans="1:25" ht="15" thickBot="1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</row>
    <row r="1371" spans="1:25" ht="15" thickBot="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</row>
    <row r="1372" spans="1:25" ht="15" thickBot="1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</row>
    <row r="1373" spans="1:25" ht="15" thickBot="1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</row>
    <row r="1374" spans="1:25" ht="15" thickBot="1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</row>
    <row r="1375" spans="1:25" ht="15" thickBot="1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</row>
    <row r="1376" spans="1:25" ht="15" thickBot="1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</row>
    <row r="1377" spans="1:25" ht="15" thickBot="1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</row>
    <row r="1378" spans="1:25" ht="15" thickBot="1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</row>
    <row r="1379" spans="1:25" ht="15" thickBot="1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</row>
    <row r="1380" spans="1:25" ht="15" thickBot="1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</row>
    <row r="1381" spans="1:25" ht="15" thickBot="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</row>
    <row r="1382" spans="1:25" ht="15" thickBot="1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</row>
    <row r="1383" spans="1:25" ht="15" thickBot="1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</row>
    <row r="1384" spans="1:25" ht="15" thickBot="1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</row>
    <row r="1385" spans="1:25" ht="15" thickBot="1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</row>
    <row r="1386" spans="1:25" ht="15" thickBot="1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</row>
    <row r="1387" spans="1:25" ht="15" thickBot="1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</row>
    <row r="1388" spans="1:25" ht="15" thickBot="1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</row>
    <row r="1389" spans="1:25" ht="15" thickBot="1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</row>
    <row r="1390" spans="1:25" ht="15" thickBot="1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</row>
    <row r="1391" spans="1:25" ht="15" thickBot="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</row>
    <row r="1392" spans="1:25" ht="15" thickBot="1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</row>
    <row r="1393" spans="1:25" ht="15" thickBot="1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</row>
    <row r="1394" spans="1:25" ht="15" thickBot="1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</row>
    <row r="1395" spans="1:25" ht="15" thickBot="1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</row>
    <row r="1396" spans="1:25" ht="15" thickBot="1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</row>
    <row r="1397" spans="1:25" ht="15" thickBot="1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</row>
    <row r="1398" spans="1:25" ht="15" thickBot="1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</row>
    <row r="1399" spans="1:25" ht="15" thickBot="1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</row>
    <row r="1400" spans="1:25" ht="15" thickBot="1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</row>
    <row r="1401" spans="1:25" ht="15" thickBot="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</row>
    <row r="1402" spans="1:25" ht="15" thickBot="1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</row>
    <row r="1403" spans="1:25" ht="15" thickBot="1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</row>
    <row r="1404" spans="1:25" ht="15" thickBot="1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</row>
    <row r="1405" spans="1:25" ht="15" thickBot="1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</row>
    <row r="1406" spans="1:25" ht="15" thickBot="1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</row>
    <row r="1407" spans="1:25" ht="15" thickBot="1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</row>
    <row r="1408" spans="1:25" ht="15" thickBot="1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</row>
    <row r="1409" spans="1:25" ht="15" thickBot="1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</row>
    <row r="1410" spans="1:25" ht="15" thickBot="1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</row>
    <row r="1411" spans="1:25" ht="15" thickBot="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</row>
    <row r="1412" spans="1:25" ht="15" thickBot="1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</row>
    <row r="1413" spans="1:25" ht="15" thickBot="1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</row>
    <row r="1414" spans="1:25" ht="15" thickBot="1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</row>
    <row r="1415" spans="1:25" ht="15" thickBot="1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</row>
    <row r="1416" spans="1:25" ht="15" thickBot="1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</row>
    <row r="1417" spans="1:25" ht="15" thickBot="1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</row>
    <row r="1418" spans="1:25" ht="15" thickBot="1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</row>
    <row r="1419" spans="1:25" ht="15" thickBot="1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</row>
    <row r="1420" spans="1:25" ht="15" thickBot="1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</row>
    <row r="1421" spans="1:25" ht="15" thickBot="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</row>
    <row r="1422" spans="1:25" ht="15" thickBot="1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</row>
    <row r="1423" spans="1:25" ht="15" thickBot="1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</row>
    <row r="1424" spans="1:25" ht="15" thickBot="1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</row>
    <row r="1425" spans="1:25" ht="15" thickBot="1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</row>
    <row r="1426" spans="1:25" ht="15" thickBot="1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</row>
    <row r="1427" spans="1:25" ht="15" thickBot="1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</row>
    <row r="1428" spans="1:25" ht="15" thickBot="1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</row>
    <row r="1429" spans="1:25" ht="15" thickBot="1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</row>
    <row r="1430" spans="1:25" ht="15" thickBot="1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</row>
    <row r="1431" spans="1:25" ht="15" thickBot="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</row>
    <row r="1432" spans="1:25" ht="15" thickBot="1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</row>
    <row r="1433" spans="1:25" ht="15" thickBot="1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</row>
    <row r="1434" spans="1:25" ht="15" thickBot="1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</row>
    <row r="1435" spans="1:25" ht="15" thickBot="1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</row>
    <row r="1436" spans="1:25" ht="15" thickBot="1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</row>
    <row r="1437" spans="1:25" ht="15" thickBot="1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</row>
    <row r="1438" spans="1:25" ht="15" thickBot="1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</row>
    <row r="1439" spans="1:25" ht="15" thickBot="1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</row>
    <row r="1440" spans="1:25" ht="15" thickBot="1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</row>
    <row r="1441" spans="1:25" ht="15" thickBot="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</row>
    <row r="1442" spans="1:25" ht="15" thickBot="1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</row>
    <row r="1443" spans="1:25" ht="15" thickBot="1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</row>
    <row r="1444" spans="1:25" ht="15" thickBot="1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</row>
    <row r="1445" spans="1:25" ht="15" thickBot="1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</row>
    <row r="1446" spans="1:25" ht="15" thickBot="1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</row>
    <row r="1447" spans="1:25" ht="15" thickBot="1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</row>
    <row r="1448" spans="1:25" ht="15" thickBot="1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</row>
    <row r="1449" spans="1:25" ht="15" thickBot="1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</row>
    <row r="1450" spans="1:25" ht="15" thickBot="1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</row>
    <row r="1451" spans="1:25" ht="15" thickBot="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</row>
    <row r="1452" spans="1:25" ht="15" thickBot="1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</row>
    <row r="1453" spans="1:25" ht="15" thickBot="1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</row>
    <row r="1454" spans="1:25" ht="15" thickBot="1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</row>
    <row r="1455" spans="1:25" ht="15" thickBot="1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</row>
    <row r="1456" spans="1:25" ht="15" thickBot="1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</row>
    <row r="1457" spans="1:25" ht="15" thickBot="1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</row>
    <row r="1458" spans="1:25" ht="15" thickBot="1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</row>
    <row r="1459" spans="1:25" ht="15" thickBot="1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</row>
    <row r="1460" spans="1:25" ht="15" thickBot="1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</row>
    <row r="1461" spans="1:25" ht="15" thickBot="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</row>
    <row r="1462" spans="1:25" ht="15" thickBot="1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</row>
    <row r="1463" spans="1:25" ht="15" thickBot="1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</row>
    <row r="1464" spans="1:25" ht="15" thickBot="1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</row>
    <row r="1465" spans="1:25" ht="15" thickBot="1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</row>
    <row r="1466" spans="1:25" ht="15" thickBot="1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</row>
    <row r="1467" spans="1:25" ht="15" thickBot="1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</row>
    <row r="1468" spans="1:25" ht="15" thickBot="1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</row>
    <row r="1469" spans="1:25" ht="15" thickBot="1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</row>
    <row r="1470" spans="1:25" ht="15" thickBot="1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</row>
    <row r="1471" spans="1:25" ht="15" thickBot="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</row>
    <row r="1472" spans="1:25" ht="15" thickBot="1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</row>
    <row r="1473" spans="1:25" ht="15" thickBot="1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</row>
    <row r="1474" spans="1:25" ht="15" thickBot="1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</row>
    <row r="1475" spans="1:25" ht="15" thickBot="1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</row>
    <row r="1476" spans="1:25" ht="15" thickBot="1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</row>
    <row r="1477" spans="1:25" ht="15" thickBot="1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</row>
    <row r="1478" spans="1:25" ht="15" thickBot="1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</row>
    <row r="1479" spans="1:25" ht="15" thickBot="1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</row>
    <row r="1480" spans="1:25" ht="15" thickBot="1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</row>
    <row r="1481" spans="1:25" ht="15" thickBot="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</row>
    <row r="1482" spans="1:25" ht="15" thickBot="1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</row>
    <row r="1483" spans="1:25" ht="15" thickBot="1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</row>
    <row r="1484" spans="1:25" ht="15" thickBot="1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</row>
    <row r="1485" spans="1:25" ht="15" thickBot="1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</row>
    <row r="1486" spans="1:25" ht="15" thickBot="1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</row>
    <row r="1487" spans="1:25" ht="15" thickBot="1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</row>
    <row r="1488" spans="1:25" ht="15" thickBot="1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</row>
    <row r="1489" spans="1:25" ht="15" thickBot="1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</row>
    <row r="1490" spans="1:25" ht="15" thickBot="1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</row>
    <row r="1491" spans="1:25" ht="15" thickBot="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</row>
    <row r="1492" spans="1:25" ht="15" thickBot="1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</row>
    <row r="1493" spans="1:25" ht="15" thickBot="1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</row>
    <row r="1494" spans="1:25" ht="15" thickBot="1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</row>
    <row r="1495" spans="1:25" ht="15" thickBot="1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</row>
    <row r="1496" spans="1:25" ht="15" thickBot="1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</row>
    <row r="1497" spans="1:25" ht="15" thickBot="1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</row>
    <row r="1498" spans="1:25" ht="15" thickBot="1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</row>
    <row r="1499" spans="1:25" ht="15" thickBot="1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</row>
    <row r="1500" spans="1:25" ht="15" thickBot="1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</row>
    <row r="1501" spans="1:25" ht="15" thickBot="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</row>
    <row r="1502" spans="1:25" ht="15" thickBot="1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</row>
    <row r="1503" spans="1:25" ht="15" thickBot="1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</row>
    <row r="1504" spans="1:25" ht="15" thickBot="1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</row>
    <row r="1505" spans="1:25" ht="15" thickBot="1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</row>
    <row r="1506" spans="1:25" ht="15" thickBot="1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</row>
    <row r="1507" spans="1:25" ht="15" thickBot="1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</row>
    <row r="1508" spans="1:25" ht="15" thickBot="1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</row>
    <row r="1509" spans="1:25" ht="15" thickBot="1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</row>
    <row r="1510" spans="1:25" ht="15" thickBot="1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</row>
    <row r="1511" spans="1:25" ht="15" thickBot="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</row>
    <row r="1512" spans="1:25" ht="15" thickBot="1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</row>
    <row r="1513" spans="1:25" ht="15" thickBot="1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</row>
    <row r="1514" spans="1:25" ht="15" thickBot="1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</row>
    <row r="1515" spans="1:25" ht="15" thickBot="1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</row>
    <row r="1516" spans="1:25" ht="15" thickBot="1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</row>
    <row r="1517" spans="1:25" ht="15" thickBot="1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</row>
    <row r="1518" spans="1:25" ht="15" thickBot="1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</row>
    <row r="1519" spans="1:25" ht="15" thickBot="1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</row>
    <row r="1520" spans="1:25" ht="15" thickBot="1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</row>
    <row r="1521" spans="1:25" ht="15" thickBot="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</row>
    <row r="1522" spans="1:25" ht="15" thickBot="1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</row>
    <row r="1523" spans="1:25" ht="15" thickBot="1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</row>
    <row r="1524" spans="1:25" ht="15" thickBot="1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</row>
    <row r="1525" spans="1:25" ht="15" thickBot="1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</row>
    <row r="1526" spans="1:25" ht="15" thickBot="1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</row>
    <row r="1527" spans="1:25" ht="15" thickBot="1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</row>
    <row r="1528" spans="1:25" ht="15" thickBot="1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</row>
    <row r="1529" spans="1:25" ht="15" thickBot="1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</row>
    <row r="1530" spans="1:25" ht="15" thickBot="1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</row>
    <row r="1531" spans="1:25" ht="15" thickBot="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</row>
    <row r="1532" spans="1:25" ht="15" thickBot="1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</row>
    <row r="1533" spans="1:25" ht="15" thickBot="1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</row>
    <row r="1534" spans="1:25" ht="15" thickBot="1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</row>
    <row r="1535" spans="1:25" ht="15" thickBot="1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</row>
    <row r="1536" spans="1:25" ht="15" thickBot="1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</row>
    <row r="1537" spans="1:25" ht="15" thickBot="1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</row>
    <row r="1538" spans="1:25" ht="15" thickBot="1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</row>
    <row r="1539" spans="1:25" ht="15" thickBot="1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</row>
    <row r="1540" spans="1:25" ht="15" thickBot="1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</row>
    <row r="1541" spans="1:25" ht="15" thickBot="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</row>
    <row r="1542" spans="1:25" ht="15" thickBot="1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</row>
    <row r="1543" spans="1:25" ht="15" thickBot="1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</row>
    <row r="1544" spans="1:25" ht="15" thickBot="1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</row>
    <row r="1545" spans="1:25" ht="15" thickBot="1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</row>
    <row r="1546" spans="1:25" ht="15" thickBot="1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</row>
    <row r="1547" spans="1:25" ht="15" thickBot="1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</row>
    <row r="1548" spans="1:25" ht="15" thickBot="1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</row>
    <row r="1549" spans="1:25" ht="15" thickBot="1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</row>
    <row r="1550" spans="1:25" ht="15" thickBot="1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</row>
    <row r="1551" spans="1:25" ht="15" thickBot="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</row>
    <row r="1552" spans="1:25" ht="15" thickBot="1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</row>
    <row r="1553" spans="1:25" ht="15" thickBot="1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</row>
    <row r="1554" spans="1:25" ht="15" thickBot="1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</row>
    <row r="1555" spans="1:25" ht="15" thickBot="1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</row>
    <row r="1556" spans="1:25" ht="15" thickBot="1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</row>
    <row r="1557" spans="1:25" ht="15" thickBot="1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</row>
    <row r="1558" spans="1:25" ht="15" thickBot="1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</row>
    <row r="1559" spans="1:25" ht="15" thickBot="1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</row>
    <row r="1560" spans="1:25" ht="15" thickBot="1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</row>
    <row r="1561" spans="1:25" ht="15" thickBot="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</row>
    <row r="1562" spans="1:25" ht="15" thickBot="1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</row>
    <row r="1563" spans="1:25" ht="15" thickBot="1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</row>
    <row r="1564" spans="1:25" ht="15" thickBot="1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</row>
    <row r="1565" spans="1:25" ht="15" thickBot="1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</row>
    <row r="1566" spans="1:25" ht="15" thickBot="1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</row>
    <row r="1567" spans="1:25" ht="15" thickBot="1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</row>
    <row r="1568" spans="1:25" ht="15" thickBot="1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</row>
    <row r="1569" spans="1:25" ht="15" thickBot="1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</row>
    <row r="1570" spans="1:25" ht="15" thickBot="1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</row>
    <row r="1571" spans="1:25" ht="15" thickBot="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</row>
    <row r="1572" spans="1:25" ht="15" thickBot="1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</row>
    <row r="1573" spans="1:25" ht="15" thickBot="1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</row>
    <row r="1574" spans="1:25" ht="15" thickBot="1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</row>
    <row r="1575" spans="1:25" ht="15" thickBot="1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</row>
    <row r="1576" spans="1:25" ht="15" thickBot="1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</row>
    <row r="1577" spans="1:25" ht="15" thickBot="1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</row>
    <row r="1578" spans="1:25" ht="15" thickBot="1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</row>
    <row r="1579" spans="1:25" ht="15" thickBot="1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</row>
    <row r="1580" spans="1:25" ht="15" thickBot="1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</row>
    <row r="1581" spans="1:25" ht="15" thickBot="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</row>
    <row r="1582" spans="1:25" ht="15" thickBot="1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</row>
    <row r="1583" spans="1:25" ht="15" thickBot="1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</row>
    <row r="1584" spans="1:25" ht="15" thickBot="1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</row>
    <row r="1585" spans="1:25" ht="15" thickBot="1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</row>
    <row r="1586" spans="1:25" ht="15" thickBot="1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</row>
    <row r="1587" spans="1:25" ht="15" thickBot="1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</row>
    <row r="1588" spans="1:25" ht="15" thickBot="1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</row>
    <row r="1589" spans="1:25" ht="15" thickBot="1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</row>
    <row r="1590" spans="1:25" ht="15" thickBot="1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</row>
    <row r="1591" spans="1:25" ht="15" thickBot="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</row>
    <row r="1592" spans="1:25" ht="15" thickBot="1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</row>
    <row r="1593" spans="1:25" ht="15" thickBot="1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</row>
    <row r="1594" spans="1:25" ht="15" thickBot="1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</row>
    <row r="1595" spans="1:25" ht="15" thickBot="1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</row>
    <row r="1596" spans="1:25" ht="15" thickBot="1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</row>
    <row r="1597" spans="1:25" ht="15" thickBot="1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</row>
    <row r="1598" spans="1:25" ht="15" thickBot="1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</row>
    <row r="1599" spans="1:25" ht="15" thickBot="1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</row>
    <row r="1600" spans="1:25" ht="15" thickBot="1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</row>
    <row r="1601" spans="1:25" ht="15" thickBot="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</row>
    <row r="1602" spans="1:25" ht="15" thickBot="1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</row>
    <row r="1603" spans="1:25" ht="15" thickBot="1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</row>
    <row r="1604" spans="1:25" ht="15" thickBot="1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</row>
    <row r="1605" spans="1:25" ht="15" thickBot="1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</row>
    <row r="1606" spans="1:25" ht="15" thickBot="1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</row>
    <row r="1607" spans="1:25" ht="15" thickBot="1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</row>
    <row r="1608" spans="1:25" ht="15" thickBot="1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</row>
    <row r="1609" spans="1:25" ht="15" thickBot="1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</row>
    <row r="1610" spans="1:25" ht="15" thickBot="1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</row>
    <row r="1611" spans="1:25" ht="15" thickBot="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</row>
    <row r="1612" spans="1:25" ht="15" thickBot="1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</row>
    <row r="1613" spans="1:25" ht="15" thickBot="1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</row>
    <row r="1614" spans="1:25" ht="15" thickBot="1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</row>
    <row r="1615" spans="1:25" ht="15" thickBot="1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</row>
    <row r="1616" spans="1:25" ht="15" thickBot="1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</row>
    <row r="1617" spans="1:25" ht="15" thickBot="1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</row>
    <row r="1618" spans="1:25" ht="15" thickBot="1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</row>
    <row r="1619" spans="1:25" ht="15" thickBot="1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</row>
    <row r="1620" spans="1:25" ht="15" thickBot="1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</row>
    <row r="1621" spans="1:25" ht="15" thickBot="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</row>
    <row r="1622" spans="1:25" ht="15" thickBot="1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</row>
    <row r="1623" spans="1:25" ht="15" thickBot="1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</row>
    <row r="1624" spans="1:25" ht="15" thickBot="1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</row>
    <row r="1625" spans="1:25" ht="15" thickBot="1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</row>
    <row r="1626" spans="1:25" ht="15" thickBot="1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</row>
    <row r="1627" spans="1:25" ht="15" thickBot="1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</row>
    <row r="1628" spans="1:25" ht="15" thickBot="1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</row>
    <row r="1629" spans="1:25" ht="15" thickBot="1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</row>
    <row r="1630" spans="1:25" ht="15" thickBot="1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</row>
    <row r="1631" spans="1:25" ht="15" thickBot="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</row>
    <row r="1632" spans="1:25" ht="15" thickBot="1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</row>
    <row r="1633" spans="1:25" ht="15" thickBot="1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</row>
    <row r="1634" spans="1:25" ht="15" thickBot="1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</row>
    <row r="1635" spans="1:25" ht="15" thickBot="1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</row>
    <row r="1636" spans="1:25" ht="15" thickBot="1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</row>
    <row r="1637" spans="1:25" ht="15" thickBot="1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</row>
    <row r="1638" spans="1:25" ht="15" thickBot="1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</row>
    <row r="1639" spans="1:25" ht="15" thickBot="1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</row>
    <row r="1640" spans="1:25" ht="15" thickBot="1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</row>
    <row r="1641" spans="1:25" ht="15" thickBot="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</row>
    <row r="1642" spans="1:25" ht="15" thickBot="1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</row>
    <row r="1643" spans="1:25" ht="15" thickBot="1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</row>
    <row r="1644" spans="1:25" ht="15" thickBot="1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</row>
    <row r="1645" spans="1:25" ht="15" thickBot="1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</row>
    <row r="1646" spans="1:25" ht="15" thickBot="1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</row>
    <row r="1647" spans="1:25" ht="15" thickBot="1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</row>
    <row r="1648" spans="1:25" ht="15" thickBot="1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</row>
    <row r="1649" spans="1:25" ht="15" thickBot="1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</row>
    <row r="1650" spans="1:25" ht="15" thickBot="1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</row>
    <row r="1651" spans="1:25" ht="15" thickBot="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</row>
    <row r="1652" spans="1:25" ht="15" thickBot="1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</row>
    <row r="1653" spans="1:25" ht="15" thickBot="1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</row>
    <row r="1654" spans="1:25" ht="15" thickBot="1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</row>
    <row r="1655" spans="1:25" ht="15" thickBot="1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</row>
    <row r="1656" spans="1:25" ht="15" thickBot="1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</row>
    <row r="1657" spans="1:25" ht="15" thickBot="1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</row>
    <row r="1658" spans="1:25" ht="15" thickBot="1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</row>
    <row r="1659" spans="1:25" ht="15" thickBot="1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</row>
    <row r="1660" spans="1:25" ht="15" thickBot="1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</row>
    <row r="1661" spans="1:25" ht="15" thickBot="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</row>
    <row r="1662" spans="1:25" ht="15" thickBot="1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</row>
    <row r="1663" spans="1:25" ht="15" thickBot="1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</row>
    <row r="1664" spans="1:25" ht="15" thickBot="1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</row>
    <row r="1665" spans="1:25" ht="15" thickBot="1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</row>
    <row r="1666" spans="1:25" ht="15" thickBot="1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</row>
    <row r="1667" spans="1:25" ht="15" thickBot="1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</row>
    <row r="1668" spans="1:25" ht="15" thickBot="1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</row>
    <row r="1669" spans="1:25" ht="15" thickBot="1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</row>
    <row r="1670" spans="1:25" ht="15" thickBot="1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</row>
    <row r="1671" spans="1:25" ht="15" thickBot="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</row>
    <row r="1672" spans="1:25" ht="15" thickBot="1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</row>
    <row r="1673" spans="1:25" ht="15" thickBot="1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</row>
    <row r="1674" spans="1:25" ht="15" thickBot="1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</row>
    <row r="1675" spans="1:25" ht="15" thickBot="1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</row>
    <row r="1676" spans="1:25" ht="15" thickBot="1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</row>
    <row r="1677" spans="1:25" ht="15" thickBot="1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</row>
    <row r="1678" spans="1:25" ht="15" thickBot="1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</row>
    <row r="1679" spans="1:25" ht="15" thickBot="1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</row>
    <row r="1680" spans="1:25" ht="15" thickBot="1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</row>
    <row r="1681" spans="1:25" ht="15" thickBot="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</row>
    <row r="1682" spans="1:25" ht="15" thickBot="1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</row>
    <row r="1683" spans="1:25" ht="15" thickBot="1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</row>
    <row r="1684" spans="1:25" ht="15" thickBot="1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</row>
    <row r="1685" spans="1:25" ht="15" thickBot="1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</row>
    <row r="1686" spans="1:25" ht="15" thickBot="1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</row>
    <row r="1687" spans="1:25" ht="15" thickBot="1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</row>
    <row r="1688" spans="1:25" ht="15" thickBot="1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</row>
    <row r="1689" spans="1:25" ht="15" thickBot="1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</row>
    <row r="1690" spans="1:25" ht="15" thickBot="1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</row>
    <row r="1691" spans="1:25" ht="15" thickBot="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</row>
    <row r="1692" spans="1:25" ht="15" thickBot="1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</row>
    <row r="1693" spans="1:25" ht="15" thickBot="1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</row>
    <row r="1694" spans="1:25" ht="15" thickBot="1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</row>
    <row r="1695" spans="1:25" ht="15" thickBot="1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</row>
    <row r="1696" spans="1:25" ht="15" thickBot="1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</row>
    <row r="1697" spans="1:25" ht="15" thickBot="1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</row>
    <row r="1698" spans="1:25" ht="15" thickBot="1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</row>
    <row r="1699" spans="1:25" ht="15" thickBot="1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</row>
    <row r="1700" spans="1:25" ht="15" thickBot="1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</row>
    <row r="1701" spans="1:25" ht="15" thickBot="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</row>
    <row r="1702" spans="1:25" ht="15" thickBot="1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</row>
    <row r="1703" spans="1:25" ht="15" thickBot="1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</row>
    <row r="1704" spans="1:25" ht="15" thickBot="1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</row>
    <row r="1705" spans="1:25" ht="15" thickBot="1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</row>
    <row r="1706" spans="1:25" ht="15" thickBot="1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</row>
    <row r="1707" spans="1:25" ht="15" thickBot="1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</row>
    <row r="1708" spans="1:25" ht="15" thickBot="1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</row>
    <row r="1709" spans="1:25" ht="15" thickBot="1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</row>
    <row r="1710" spans="1:25" ht="15" thickBot="1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</row>
    <row r="1711" spans="1:25" ht="15" thickBot="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</row>
    <row r="1712" spans="1:25" ht="15" thickBot="1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</row>
    <row r="1713" spans="1:25" ht="15" thickBot="1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</row>
    <row r="1714" spans="1:25" ht="15" thickBot="1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</row>
    <row r="1715" spans="1:25" ht="15" thickBot="1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</row>
    <row r="1716" spans="1:25" ht="15" thickBot="1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</row>
    <row r="1717" spans="1:25" ht="15" thickBot="1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</row>
    <row r="1718" spans="1:25" ht="15" thickBot="1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</row>
    <row r="1719" spans="1:25" ht="15" thickBot="1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</row>
    <row r="1720" spans="1:25" ht="15" thickBot="1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</row>
    <row r="1721" spans="1:25" ht="15" thickBot="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</row>
    <row r="1722" spans="1:25" ht="15" thickBot="1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</row>
    <row r="1723" spans="1:25" ht="15" thickBot="1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</row>
    <row r="1724" spans="1:25" ht="15" thickBot="1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</row>
    <row r="1725" spans="1:25" ht="15" thickBot="1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</row>
    <row r="1726" spans="1:25" ht="15" thickBot="1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</row>
    <row r="1727" spans="1:25" ht="15" thickBot="1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</row>
    <row r="1728" spans="1:25" ht="15" thickBot="1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</row>
    <row r="1729" spans="1:25" ht="15" thickBot="1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</row>
    <row r="1730" spans="1:25" ht="15" thickBot="1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</row>
    <row r="1731" spans="1:25" ht="15" thickBot="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</row>
    <row r="1732" spans="1:25" ht="15" thickBot="1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</row>
    <row r="1733" spans="1:25" ht="15" thickBot="1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</row>
    <row r="1734" spans="1:25" ht="15" thickBot="1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</row>
    <row r="1735" spans="1:25" ht="15" thickBot="1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</row>
    <row r="1736" spans="1:25" ht="15" thickBot="1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</row>
    <row r="1737" spans="1:25" ht="15" thickBot="1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</row>
    <row r="1738" spans="1:25" ht="15" thickBot="1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</row>
    <row r="1739" spans="1:25" ht="15" thickBot="1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</row>
    <row r="1740" spans="1:25" ht="15" thickBot="1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</row>
    <row r="1741" spans="1:25" ht="15" thickBot="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</row>
    <row r="1742" spans="1:25" ht="15" thickBot="1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</row>
    <row r="1743" spans="1:25" ht="15" thickBot="1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</row>
    <row r="1744" spans="1:25" ht="15" thickBot="1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</row>
    <row r="1745" spans="1:25" ht="15" thickBot="1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</row>
    <row r="1746" spans="1:25" ht="15" thickBot="1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</row>
    <row r="1747" spans="1:25" ht="15" thickBot="1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</row>
    <row r="1748" spans="1:25" ht="15" thickBot="1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</row>
    <row r="1749" spans="1:25" ht="15" thickBot="1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</row>
    <row r="1750" spans="1:25" ht="15" thickBot="1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</row>
    <row r="1751" spans="1:25" ht="15" thickBot="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</row>
    <row r="1752" spans="1:25" ht="15" thickBot="1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</row>
    <row r="1753" spans="1:25" ht="15" thickBot="1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</row>
    <row r="1754" spans="1:25" ht="15" thickBot="1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</row>
    <row r="1755" spans="1:25" ht="15" thickBot="1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</row>
    <row r="1756" spans="1:25" ht="15" thickBot="1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</row>
    <row r="1757" spans="1:25" ht="15" thickBot="1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</row>
    <row r="1758" spans="1:25" ht="15" thickBot="1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</row>
    <row r="1759" spans="1:25" ht="15" thickBot="1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</row>
    <row r="1760" spans="1:25" ht="15" thickBot="1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</row>
    <row r="1761" spans="1:25" ht="15" thickBot="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</row>
    <row r="1762" spans="1:25" ht="15" thickBot="1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</row>
    <row r="1763" spans="1:25" ht="15" thickBot="1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</row>
    <row r="1764" spans="1:25" ht="15" thickBot="1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</row>
    <row r="1765" spans="1:25" ht="15" thickBot="1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</row>
    <row r="1766" spans="1:25" ht="15" thickBot="1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</row>
    <row r="1767" spans="1:25" ht="15" thickBot="1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</row>
    <row r="1768" spans="1:25" ht="15" thickBot="1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</row>
    <row r="1769" spans="1:25" ht="15" thickBot="1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</row>
    <row r="1770" spans="1:25" ht="15" thickBot="1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</row>
    <row r="1771" spans="1:25" ht="15" thickBot="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</row>
    <row r="1772" spans="1:25" ht="15" thickBot="1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</row>
    <row r="1773" spans="1:25" ht="15" thickBot="1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</row>
    <row r="1774" spans="1:25" ht="15" thickBot="1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</row>
    <row r="1775" spans="1:25" ht="15" thickBot="1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</row>
    <row r="1776" spans="1:25" ht="15" thickBot="1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</row>
    <row r="1777" spans="1:25" ht="15" thickBot="1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</row>
    <row r="1778" spans="1:25" ht="15" thickBot="1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</row>
    <row r="1779" spans="1:25" ht="15" thickBot="1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</row>
    <row r="1780" spans="1:25" ht="15" thickBot="1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</row>
    <row r="1781" spans="1:25" ht="15" thickBot="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</row>
    <row r="1782" spans="1:25" ht="15" thickBot="1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</row>
    <row r="1783" spans="1:25" ht="15" thickBot="1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</row>
    <row r="1784" spans="1:25" ht="15" thickBot="1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</row>
    <row r="1785" spans="1:25" ht="15" thickBot="1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</row>
    <row r="1786" spans="1:25" ht="15" thickBot="1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</row>
    <row r="1787" spans="1:25" ht="15" thickBot="1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</row>
    <row r="1788" spans="1:25" ht="15" thickBot="1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</row>
    <row r="1789" spans="1:25" ht="15" thickBot="1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</row>
    <row r="1790" spans="1:25" ht="15" thickBot="1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</row>
    <row r="1791" spans="1:25" ht="15" thickBot="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</row>
    <row r="1792" spans="1:25" ht="15" thickBot="1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</row>
    <row r="1793" spans="1:25" ht="15" thickBot="1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</row>
    <row r="1794" spans="1:25" ht="15" thickBot="1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</row>
    <row r="1795" spans="1:25" ht="15" thickBot="1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</row>
    <row r="1796" spans="1:25" ht="15" thickBot="1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</row>
    <row r="1797" spans="1:25" ht="15" thickBot="1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</row>
    <row r="1798" spans="1:25" ht="15" thickBot="1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</row>
    <row r="1799" spans="1:25" ht="15" thickBot="1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</row>
    <row r="1800" spans="1:25" ht="15" thickBot="1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</row>
    <row r="1801" spans="1:25" ht="15" thickBot="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</row>
    <row r="1802" spans="1:25" ht="15" thickBot="1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</row>
    <row r="1803" spans="1:25" ht="15" thickBot="1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</row>
    <row r="1804" spans="1:25" ht="15" thickBot="1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</row>
    <row r="1805" spans="1:25" ht="15" thickBot="1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</row>
    <row r="1806" spans="1:25" ht="15" thickBot="1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</row>
    <row r="1807" spans="1:25" ht="15" thickBot="1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</row>
    <row r="1808" spans="1:25" ht="15" thickBot="1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</row>
    <row r="1809" spans="1:25" ht="15" thickBot="1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</row>
    <row r="1810" spans="1:25" ht="15" thickBot="1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</row>
    <row r="1811" spans="1:25" ht="15" thickBot="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</row>
    <row r="1812" spans="1:25" ht="15" thickBot="1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</row>
    <row r="1813" spans="1:25" ht="15" thickBot="1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</row>
    <row r="1814" spans="1:25" ht="15" thickBot="1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</row>
    <row r="1815" spans="1:25" ht="15" thickBot="1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</row>
    <row r="1816" spans="1:25" ht="15" thickBot="1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</row>
    <row r="1817" spans="1:25" ht="15" thickBot="1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</row>
    <row r="1818" spans="1:25" ht="15" thickBot="1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</row>
    <row r="1819" spans="1:25" ht="15" thickBot="1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</row>
    <row r="1820" spans="1:25" ht="15" thickBot="1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</row>
    <row r="1821" spans="1:25" ht="15" thickBot="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</row>
    <row r="1822" spans="1:25" ht="15" thickBot="1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</row>
    <row r="1823" spans="1:25" ht="15" thickBot="1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</row>
    <row r="1824" spans="1:25" ht="15" thickBot="1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</row>
    <row r="1825" spans="1:25" ht="15" thickBot="1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</row>
    <row r="1826" spans="1:25" ht="15" thickBot="1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</row>
    <row r="1827" spans="1:25" ht="15" thickBot="1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</row>
    <row r="1828" spans="1:25" ht="15" thickBot="1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</row>
    <row r="1829" spans="1:25" ht="15" thickBot="1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</row>
    <row r="1830" spans="1:25" ht="15" thickBot="1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</row>
    <row r="1831" spans="1:25" ht="15" thickBot="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</row>
    <row r="1832" spans="1:25" ht="15" thickBot="1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</row>
    <row r="1833" spans="1:25" ht="15" thickBot="1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</row>
    <row r="1834" spans="1:25" ht="15" thickBot="1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</row>
    <row r="1835" spans="1:25" ht="15" thickBot="1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</row>
    <row r="1836" spans="1:25" ht="15" thickBot="1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</row>
    <row r="1837" spans="1:25" ht="15" thickBot="1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</row>
    <row r="1838" spans="1:25" ht="15" thickBot="1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</row>
    <row r="1839" spans="1:25" ht="15" thickBot="1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</row>
    <row r="1840" spans="1:25" ht="15" thickBot="1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</row>
    <row r="1841" spans="1:25" ht="15" thickBot="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</row>
    <row r="1842" spans="1:25" ht="15" thickBot="1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</row>
    <row r="1843" spans="1:25" ht="15" thickBot="1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</row>
    <row r="1844" spans="1:25" ht="15" thickBot="1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</row>
    <row r="1845" spans="1:25" ht="15" thickBot="1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</row>
    <row r="1846" spans="1:25" ht="15" thickBot="1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</row>
    <row r="1847" spans="1:25" ht="15" thickBot="1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</row>
    <row r="1848" spans="1:25" ht="15" thickBot="1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</row>
    <row r="1849" spans="1:25" ht="15" thickBot="1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</row>
    <row r="1850" spans="1:25" ht="15" thickBot="1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</row>
    <row r="1851" spans="1:25" ht="15" thickBot="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</row>
    <row r="1852" spans="1:25" ht="15" thickBot="1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</row>
    <row r="1853" spans="1:25" ht="15" thickBot="1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</row>
    <row r="1854" spans="1:25" ht="15" thickBot="1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</row>
    <row r="1855" spans="1:25" ht="15" thickBot="1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</row>
    <row r="1856" spans="1:25" ht="15" thickBot="1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</row>
    <row r="1857" spans="1:25" ht="15" thickBot="1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</row>
    <row r="1858" spans="1:25" ht="15" thickBot="1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</row>
    <row r="1859" spans="1:25" ht="15" thickBot="1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</row>
    <row r="1860" spans="1:25" ht="15" thickBot="1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</row>
    <row r="1861" spans="1:25" ht="15" thickBot="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</row>
    <row r="1862" spans="1:25" ht="15" thickBot="1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</row>
    <row r="1863" spans="1:25" ht="15" thickBot="1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</row>
    <row r="1864" spans="1:25" ht="15" thickBot="1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</row>
    <row r="1865" spans="1:25" ht="15" thickBot="1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</row>
    <row r="1866" spans="1:25" ht="15" thickBot="1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</row>
    <row r="1867" spans="1:25" ht="15" thickBot="1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</row>
    <row r="1868" spans="1:25" ht="15" thickBot="1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</row>
    <row r="1869" spans="1:25" ht="15" thickBot="1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</row>
    <row r="1870" spans="1:25" ht="15" thickBot="1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</row>
    <row r="1871" spans="1:25" ht="15" thickBot="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</row>
    <row r="1872" spans="1:25" ht="15" thickBot="1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</row>
    <row r="1873" spans="1:25" ht="15" thickBot="1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</row>
    <row r="1874" spans="1:25" ht="15" thickBot="1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</row>
    <row r="1875" spans="1:25" ht="15" thickBot="1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</row>
    <row r="1876" spans="1:25" ht="15" thickBot="1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</row>
    <row r="1877" spans="1:25" ht="15" thickBot="1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</row>
    <row r="1878" spans="1:25" ht="15" thickBot="1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</row>
    <row r="1879" spans="1:25" ht="15" thickBot="1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</row>
    <row r="1880" spans="1:25" ht="15" thickBot="1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</row>
    <row r="1881" spans="1:25" ht="15" thickBot="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</row>
    <row r="1882" spans="1:25" ht="15" thickBot="1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</row>
    <row r="1883" spans="1:25" ht="15" thickBot="1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</row>
    <row r="1884" spans="1:25" ht="15" thickBot="1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</row>
    <row r="1885" spans="1:25" ht="15" thickBot="1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</row>
    <row r="1886" spans="1:25" ht="15" thickBot="1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</row>
    <row r="1887" spans="1:25" ht="15" thickBot="1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</row>
    <row r="1888" spans="1:25" ht="15" thickBot="1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</row>
    <row r="1889" spans="1:25" ht="15" thickBot="1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</row>
    <row r="1890" spans="1:25" ht="15" thickBot="1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</row>
    <row r="1891" spans="1:25" ht="15" thickBot="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</row>
    <row r="1892" spans="1:25" ht="15" thickBot="1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</row>
    <row r="1893" spans="1:25" ht="15" thickBot="1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</row>
    <row r="1894" spans="1:25" ht="15" thickBot="1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</row>
    <row r="1895" spans="1:25" ht="15" thickBot="1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</row>
    <row r="1896" spans="1:25" ht="15" thickBot="1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</row>
    <row r="1897" spans="1:25" ht="15" thickBot="1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</row>
    <row r="1898" spans="1:25" ht="15" thickBot="1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</row>
    <row r="1899" spans="1:25" ht="15" thickBot="1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</row>
    <row r="1900" spans="1:25" ht="15" thickBot="1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</row>
    <row r="1901" spans="1:25" ht="15" thickBot="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</row>
    <row r="1902" spans="1:25" ht="15" thickBot="1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</row>
    <row r="1903" spans="1:25" ht="15" thickBot="1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</row>
    <row r="1904" spans="1:25" ht="15" thickBot="1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</row>
    <row r="1905" spans="1:25" ht="15" thickBot="1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</row>
    <row r="1906" spans="1:25" ht="15" thickBot="1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</row>
    <row r="1907" spans="1:25" ht="15" thickBot="1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</row>
    <row r="1908" spans="1:25" ht="15" thickBot="1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</row>
    <row r="1909" spans="1:25" ht="15" thickBot="1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</row>
    <row r="1910" spans="1:25" ht="15" thickBot="1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</row>
    <row r="1911" spans="1:25" ht="15" thickBot="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</row>
    <row r="1912" spans="1:25" ht="15" thickBot="1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</row>
    <row r="1913" spans="1:25" ht="15" thickBot="1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</row>
    <row r="1914" spans="1:25" ht="15" thickBot="1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</row>
    <row r="1915" spans="1:25" ht="15" thickBot="1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</row>
    <row r="1916" spans="1:25" ht="15" thickBot="1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</row>
    <row r="1917" spans="1:25" ht="15" thickBot="1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</row>
    <row r="1918" spans="1:25" ht="15" thickBot="1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</row>
    <row r="1919" spans="1:25" ht="15" thickBot="1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</row>
    <row r="1920" spans="1:25" ht="15" thickBot="1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</row>
    <row r="1921" spans="1:25" ht="15" thickBot="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</row>
    <row r="1922" spans="1:25" ht="15" thickBot="1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</row>
    <row r="1923" spans="1:25" ht="15" thickBot="1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</row>
    <row r="1924" spans="1:25" ht="15" thickBot="1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</row>
    <row r="1925" spans="1:25" ht="15" thickBot="1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</row>
    <row r="1926" spans="1:25" ht="15" thickBot="1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</row>
    <row r="1927" spans="1:25" ht="15" thickBot="1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</row>
    <row r="1928" spans="1:25" ht="15" thickBot="1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</row>
    <row r="1929" spans="1:25" ht="15" thickBot="1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</row>
    <row r="1930" spans="1:25" ht="15" thickBot="1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</row>
    <row r="1931" spans="1:25" ht="15" thickBot="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</row>
    <row r="1932" spans="1:25" ht="15" thickBot="1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</row>
    <row r="1933" spans="1:25" ht="15" thickBot="1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</row>
    <row r="1934" spans="1:25" ht="15" thickBot="1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</row>
    <row r="1935" spans="1:25" ht="15" thickBot="1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</row>
    <row r="1936" spans="1:25" ht="15" thickBot="1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</row>
    <row r="1937" spans="1:25" ht="15" thickBot="1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</row>
    <row r="1938" spans="1:25" ht="15" thickBot="1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</row>
    <row r="1939" spans="1:25" ht="15" thickBot="1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</row>
    <row r="1940" spans="1:25" ht="15" thickBot="1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</row>
    <row r="1941" spans="1:25" ht="15" thickBot="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</row>
    <row r="1942" spans="1:25" ht="15" thickBot="1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</row>
    <row r="1943" spans="1:25" ht="15" thickBot="1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</row>
    <row r="1944" spans="1:25" ht="15" thickBot="1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</row>
    <row r="1945" spans="1:25" ht="15" thickBot="1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</row>
    <row r="1946" spans="1:25" ht="15" thickBot="1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</row>
    <row r="1947" spans="1:25" ht="15" thickBot="1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</row>
    <row r="1948" spans="1:25" ht="15" thickBot="1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</row>
    <row r="1949" spans="1:25" ht="15" thickBot="1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</row>
    <row r="1950" spans="1:25" ht="15" thickBot="1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</row>
    <row r="1951" spans="1:25" ht="15" thickBot="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</row>
    <row r="1952" spans="1:25" ht="15" thickBot="1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</row>
    <row r="1953" spans="1:25" ht="15" thickBot="1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</row>
    <row r="1954" spans="1:25" ht="15" thickBot="1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</row>
    <row r="1955" spans="1:25" ht="15" thickBot="1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</row>
    <row r="1956" spans="1:25" ht="15" thickBot="1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</row>
    <row r="1957" spans="1:25" ht="15" thickBot="1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</row>
    <row r="1958" spans="1:25" ht="15" thickBot="1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</row>
    <row r="1959" spans="1:25" ht="15" thickBot="1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</row>
    <row r="1960" spans="1:25" ht="15" thickBot="1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</row>
    <row r="1961" spans="1:25" ht="15" thickBot="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</row>
    <row r="1962" spans="1:25" ht="15" thickBot="1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</row>
    <row r="1963" spans="1:25" ht="15" thickBot="1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</row>
    <row r="1964" spans="1:25" ht="15" thickBot="1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</row>
    <row r="1965" spans="1:25" ht="15" thickBot="1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</row>
    <row r="1966" spans="1:25" ht="15" thickBot="1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</row>
    <row r="1967" spans="1:25" ht="15" thickBot="1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</row>
    <row r="1968" spans="1:25" ht="15" thickBot="1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</row>
    <row r="1969" spans="1:25" ht="15" thickBot="1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</row>
    <row r="1970" spans="1:25" ht="15" thickBot="1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</row>
    <row r="1971" spans="1:25" ht="15" thickBot="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</row>
    <row r="1972" spans="1:25" ht="15" thickBot="1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</row>
    <row r="1973" spans="1:25" ht="15" thickBot="1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</row>
    <row r="1974" spans="1:25" ht="15" thickBot="1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</row>
    <row r="1975" spans="1:25" ht="15" thickBot="1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</row>
    <row r="1976" spans="1:25" ht="15" thickBot="1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</row>
    <row r="1977" spans="1:25" ht="15" thickBot="1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</row>
    <row r="1978" spans="1:25" ht="15" thickBot="1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</row>
    <row r="1979" spans="1:25" ht="15" thickBot="1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</row>
    <row r="1980" spans="1:25" ht="15" thickBot="1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</row>
    <row r="1981" spans="1:25" ht="15" thickBot="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</row>
    <row r="1982" spans="1:25" ht="15" thickBot="1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</row>
    <row r="1983" spans="1:25" ht="15" thickBot="1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</row>
    <row r="1984" spans="1:25" ht="15" thickBot="1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</row>
    <row r="1985" spans="1:25" ht="15" thickBot="1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</row>
    <row r="1986" spans="1:25" ht="15" thickBot="1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</row>
    <row r="1987" spans="1:25" ht="15" thickBot="1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</row>
    <row r="1988" spans="1:25" ht="15" thickBot="1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</row>
    <row r="1989" spans="1:25" ht="15" thickBot="1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</row>
    <row r="1990" spans="1:25" ht="15" thickBot="1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</row>
    <row r="1991" spans="1:25" ht="15" thickBot="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</row>
    <row r="1992" spans="1:25" ht="15" thickBot="1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</row>
    <row r="1993" spans="1:25" ht="15" thickBot="1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</row>
    <row r="1994" spans="1:25" ht="15" thickBot="1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</row>
  </sheetData>
  <conditionalFormatting sqref="D1:D1048576">
    <cfRule type="cellIs" priority="1" operator="equal">
      <formula>#N/A</formula>
    </cfRule>
    <cfRule type="containsText" dxfId="9" priority="2" operator="containsText" text="#N/A">
      <formula>NOT(ISERROR(SEARCH("#N/A",D1)))</formula>
    </cfRule>
    <cfRule type="cellIs" dxfId="8" priority="3" operator="equal">
      <formula>#N/A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6F8EC-A2E8-4011-82EA-3BD04B0F1779}">
  <dimension ref="A1:AF487"/>
  <sheetViews>
    <sheetView topLeftCell="C48" zoomScale="76" zoomScaleNormal="76" workbookViewId="0">
      <selection activeCell="F5" sqref="F5"/>
    </sheetView>
  </sheetViews>
  <sheetFormatPr defaultRowHeight="14.4"/>
  <cols>
    <col min="1" max="2" width="13.21875" customWidth="1"/>
    <col min="3" max="3" width="11.109375" customWidth="1"/>
    <col min="8" max="8" width="4.21875" style="9" customWidth="1"/>
    <col min="17" max="17" width="4.21875" style="9" customWidth="1"/>
    <col min="19" max="19" width="11.109375" customWidth="1"/>
    <col min="21" max="21" width="15.5546875" customWidth="1"/>
    <col min="23" max="23" width="4.88671875" style="9" customWidth="1"/>
    <col min="24" max="24" width="13.88671875" customWidth="1"/>
    <col min="25" max="25" width="12" bestFit="1" customWidth="1"/>
    <col min="28" max="28" width="5.21875" style="9" customWidth="1"/>
    <col min="30" max="30" width="14.5546875" customWidth="1"/>
    <col min="31" max="31" width="12.21875" bestFit="1" customWidth="1"/>
  </cols>
  <sheetData>
    <row r="1" spans="1:32" ht="15" thickBot="1">
      <c r="I1" s="15" t="s">
        <v>21</v>
      </c>
      <c r="J1" s="15" t="s">
        <v>1</v>
      </c>
      <c r="K1" s="15" t="s">
        <v>2</v>
      </c>
      <c r="L1" s="15" t="s">
        <v>3</v>
      </c>
      <c r="M1" s="15" t="s">
        <v>16</v>
      </c>
      <c r="N1" s="15" t="s">
        <v>22</v>
      </c>
      <c r="O1" s="15" t="s">
        <v>23</v>
      </c>
      <c r="R1" s="15" t="s">
        <v>25</v>
      </c>
      <c r="S1" s="15" t="s">
        <v>26</v>
      </c>
      <c r="T1" s="14" t="s">
        <v>30</v>
      </c>
      <c r="U1" s="15" t="s">
        <v>31</v>
      </c>
      <c r="X1" s="15" t="s">
        <v>32</v>
      </c>
      <c r="Y1" s="15" t="s">
        <v>37</v>
      </c>
      <c r="Z1" s="15" t="s">
        <v>38</v>
      </c>
      <c r="AC1" s="15" t="s">
        <v>40</v>
      </c>
      <c r="AD1" s="15" t="s">
        <v>42</v>
      </c>
      <c r="AE1" s="15"/>
      <c r="AF1" t="s">
        <v>43</v>
      </c>
    </row>
    <row r="2" spans="1:32" ht="15" thickBot="1">
      <c r="A2" t="s">
        <v>19</v>
      </c>
      <c r="B2" s="3">
        <v>45223</v>
      </c>
      <c r="I2">
        <v>1</v>
      </c>
      <c r="J2">
        <f>$B$5*data!C3/data!C2</f>
        <v>3992.6348462659544</v>
      </c>
      <c r="K2">
        <f>$B$6*data!D3/data!D2</f>
        <v>2995.6945197034588</v>
      </c>
      <c r="L2">
        <f>$B$7*data!E3/data!E2</f>
        <v>2956.9812226909753</v>
      </c>
      <c r="M2">
        <f>J2+K2+L2</f>
        <v>9945.310588660388</v>
      </c>
      <c r="N2">
        <f>M2-$B$8</f>
        <v>-54.689411339611979</v>
      </c>
      <c r="O2">
        <f>-N2</f>
        <v>54.689411339611979</v>
      </c>
      <c r="R2">
        <v>-500</v>
      </c>
      <c r="S2" cm="1">
        <f t="array" ref="S2:S26">FREQUENCY($O$2:$O$490, $R$2:$R$25)</f>
        <v>0</v>
      </c>
      <c r="T2" s="13">
        <f>S2/$B$10</f>
        <v>0</v>
      </c>
      <c r="U2" s="13">
        <f>SUM($T$2:T2)</f>
        <v>0</v>
      </c>
      <c r="X2">
        <f>R2</f>
        <v>-500</v>
      </c>
      <c r="Y2" s="13">
        <f>_xlfn.NORM.DIST(X2,$B$14,$B$13,TRUE)</f>
        <v>6.7467616428196025E-10</v>
      </c>
      <c r="AC2">
        <f>X2</f>
        <v>-500</v>
      </c>
      <c r="AD2">
        <f>(AC2-$B$14)/$B$13</f>
        <v>-6.0614077969177727</v>
      </c>
      <c r="AE2" s="13">
        <f>_xlfn.T.DIST(AD2,$AD$31,TRUE)</f>
        <v>8.819077807049611E-4</v>
      </c>
      <c r="AF2">
        <v>0</v>
      </c>
    </row>
    <row r="3" spans="1:32">
      <c r="A3" t="s">
        <v>16</v>
      </c>
      <c r="I3">
        <v>2</v>
      </c>
      <c r="J3">
        <f>$B$5*data!C4/data!C3</f>
        <v>3955.7473254405327</v>
      </c>
      <c r="K3">
        <f>$B$6*data!D4/data!D3</f>
        <v>2984.0046137788145</v>
      </c>
      <c r="L3">
        <f>$B$7*data!E4/data!E3</f>
        <v>2964.5024684900286</v>
      </c>
      <c r="M3">
        <f t="shared" ref="M3:M66" si="0">J3+K3+L3</f>
        <v>9904.2544077093753</v>
      </c>
      <c r="N3">
        <f t="shared" ref="N3:N66" si="1">M3-$B$8</f>
        <v>-95.7455922906247</v>
      </c>
      <c r="O3">
        <f t="shared" ref="O3:O66" si="2">-N3</f>
        <v>95.7455922906247</v>
      </c>
      <c r="R3">
        <v>-450</v>
      </c>
      <c r="S3">
        <v>0</v>
      </c>
      <c r="T3" s="13">
        <f t="shared" ref="T3:T26" si="3">S3/$B$10</f>
        <v>0</v>
      </c>
      <c r="U3" s="13">
        <f>SUM($T$2:T3)</f>
        <v>0</v>
      </c>
      <c r="X3">
        <f t="shared" ref="X3:X24" si="4">R3</f>
        <v>-450</v>
      </c>
      <c r="Y3" s="13">
        <f t="shared" ref="Y3:Y25" si="5">_xlfn.NORM.DIST(X3,$B$14,$B$13,TRUE)</f>
        <v>2.6249329187390222E-8</v>
      </c>
      <c r="Z3" s="12">
        <f>Y3-Y2</f>
        <v>2.5574653023108261E-8</v>
      </c>
      <c r="AC3">
        <f t="shared" ref="AC3:AC25" si="6">X3</f>
        <v>-450</v>
      </c>
      <c r="AD3">
        <f t="shared" ref="AD3:AD25" si="7">(AC3-$B$14)/$B$13</f>
        <v>-5.4426332633022891</v>
      </c>
      <c r="AE3" s="13">
        <f t="shared" ref="AE3:AE25" si="8">_xlfn.T.DIST(AD3,$AD$31,TRUE)</f>
        <v>1.4213938201633801E-3</v>
      </c>
      <c r="AF3" s="12">
        <f>AE3-AE2</f>
        <v>5.39486039458419E-4</v>
      </c>
    </row>
    <row r="4" spans="1:32" ht="15" thickBot="1">
      <c r="A4" s="10" t="s">
        <v>17</v>
      </c>
      <c r="B4" s="10" t="s">
        <v>18</v>
      </c>
      <c r="C4" t="s">
        <v>20</v>
      </c>
      <c r="I4">
        <v>3</v>
      </c>
      <c r="J4">
        <f>$B$5*data!C5/data!C4</f>
        <v>3993.435518588286</v>
      </c>
      <c r="K4">
        <f>$B$6*data!D5/data!D4</f>
        <v>2971.6098336284372</v>
      </c>
      <c r="L4">
        <f>$B$7*data!E5/data!E4</f>
        <v>2985.5990602407896</v>
      </c>
      <c r="M4">
        <f t="shared" si="0"/>
        <v>9950.6444124575119</v>
      </c>
      <c r="N4">
        <f t="shared" si="1"/>
        <v>-49.355587542488138</v>
      </c>
      <c r="O4">
        <f t="shared" si="2"/>
        <v>49.355587542488138</v>
      </c>
      <c r="R4">
        <v>-400</v>
      </c>
      <c r="S4">
        <v>0</v>
      </c>
      <c r="T4" s="13">
        <f t="shared" si="3"/>
        <v>0</v>
      </c>
      <c r="U4" s="13">
        <f>SUM($T$2:T4)</f>
        <v>0</v>
      </c>
      <c r="X4">
        <f t="shared" si="4"/>
        <v>-400</v>
      </c>
      <c r="Y4" s="13">
        <f t="shared" si="5"/>
        <v>7.0403583091019885E-7</v>
      </c>
      <c r="Z4" s="12">
        <f t="shared" ref="Z4:Z25" si="9">Y4-Y3</f>
        <v>6.7778650172280863E-7</v>
      </c>
      <c r="AC4">
        <f t="shared" si="6"/>
        <v>-400</v>
      </c>
      <c r="AD4">
        <f t="shared" si="7"/>
        <v>-4.8238587296868047</v>
      </c>
      <c r="AE4" s="13">
        <f t="shared" si="8"/>
        <v>2.3910977484229417E-3</v>
      </c>
      <c r="AF4" s="12">
        <f t="shared" ref="AF4:AF25" si="10">AE4-AE3</f>
        <v>9.6970392825956159E-4</v>
      </c>
    </row>
    <row r="5" spans="1:32" ht="15" thickBot="1">
      <c r="A5" t="s">
        <v>1</v>
      </c>
      <c r="B5">
        <v>4000</v>
      </c>
      <c r="C5" s="4">
        <v>15764.99883</v>
      </c>
      <c r="I5">
        <v>4</v>
      </c>
      <c r="J5">
        <f>$B$5*data!C6/data!C5</f>
        <v>4021.5734845131469</v>
      </c>
      <c r="K5">
        <f>$B$6*data!D6/data!D5</f>
        <v>3025.0280171561626</v>
      </c>
      <c r="L5">
        <f>$B$7*data!E6/data!E5</f>
        <v>3036.0302814660818</v>
      </c>
      <c r="M5">
        <f t="shared" si="0"/>
        <v>10082.631783135392</v>
      </c>
      <c r="N5">
        <f t="shared" si="1"/>
        <v>82.631783135391743</v>
      </c>
      <c r="O5">
        <f t="shared" si="2"/>
        <v>-82.631783135391743</v>
      </c>
      <c r="R5">
        <v>-350</v>
      </c>
      <c r="S5">
        <v>0</v>
      </c>
      <c r="T5" s="13">
        <f t="shared" si="3"/>
        <v>0</v>
      </c>
      <c r="U5" s="13">
        <f>SUM($T$2:T5)</f>
        <v>0</v>
      </c>
      <c r="X5">
        <f t="shared" si="4"/>
        <v>-350</v>
      </c>
      <c r="Y5" s="13">
        <f t="shared" si="5"/>
        <v>1.3049249126412084E-5</v>
      </c>
      <c r="Z5" s="12">
        <f t="shared" si="9"/>
        <v>1.2345213295501884E-5</v>
      </c>
      <c r="AC5">
        <f t="shared" si="6"/>
        <v>-350</v>
      </c>
      <c r="AD5">
        <f t="shared" si="7"/>
        <v>-4.2050841960713212</v>
      </c>
      <c r="AE5" s="13">
        <f t="shared" si="8"/>
        <v>4.224049023668245E-3</v>
      </c>
      <c r="AF5" s="12">
        <f t="shared" si="10"/>
        <v>1.8329512752453033E-3</v>
      </c>
    </row>
    <row r="6" spans="1:32" ht="15" thickBot="1">
      <c r="A6" t="s">
        <v>2</v>
      </c>
      <c r="B6">
        <v>3000</v>
      </c>
      <c r="C6" s="4">
        <v>8985.1362300000001</v>
      </c>
      <c r="I6">
        <v>5</v>
      </c>
      <c r="J6">
        <f>$B$5*data!C7/data!C6</f>
        <v>4011.8416616353616</v>
      </c>
      <c r="K6">
        <f>$B$6*data!D7/data!D6</f>
        <v>2993.7851320157238</v>
      </c>
      <c r="L6">
        <f>$B$7*data!E7/data!E6</f>
        <v>3019.424885164226</v>
      </c>
      <c r="M6">
        <f t="shared" si="0"/>
        <v>10025.051678815311</v>
      </c>
      <c r="N6">
        <f t="shared" si="1"/>
        <v>25.051678815310879</v>
      </c>
      <c r="O6">
        <f t="shared" si="2"/>
        <v>-25.051678815310879</v>
      </c>
      <c r="R6">
        <v>-300</v>
      </c>
      <c r="S6">
        <v>1</v>
      </c>
      <c r="T6" s="13">
        <f t="shared" si="3"/>
        <v>2.05761316872428E-3</v>
      </c>
      <c r="U6" s="13">
        <f>SUM($T$2:T6)</f>
        <v>2.05761316872428E-3</v>
      </c>
      <c r="X6">
        <f t="shared" si="4"/>
        <v>-300</v>
      </c>
      <c r="Y6" s="13">
        <f t="shared" si="5"/>
        <v>1.6769533085026113E-4</v>
      </c>
      <c r="Z6" s="12">
        <f t="shared" si="9"/>
        <v>1.5464608172384905E-4</v>
      </c>
      <c r="AC6">
        <f t="shared" si="6"/>
        <v>-300</v>
      </c>
      <c r="AD6">
        <f t="shared" si="7"/>
        <v>-3.5863096624558377</v>
      </c>
      <c r="AE6" s="13">
        <f t="shared" si="8"/>
        <v>7.8846916670405262E-3</v>
      </c>
      <c r="AF6" s="12">
        <f t="shared" si="10"/>
        <v>3.6606426433722812E-3</v>
      </c>
    </row>
    <row r="7" spans="1:32" ht="15" thickBot="1">
      <c r="A7" t="s">
        <v>3</v>
      </c>
      <c r="B7">
        <v>3000</v>
      </c>
      <c r="C7" s="4">
        <v>4247.68</v>
      </c>
      <c r="I7">
        <v>6</v>
      </c>
      <c r="J7">
        <f>$B$5*data!C8/data!C7</f>
        <v>4033.7390411369283</v>
      </c>
      <c r="K7">
        <f>$B$6*data!D8/data!D7</f>
        <v>3016.2365405144246</v>
      </c>
      <c r="L7">
        <f>$B$7*data!E8/data!E7</f>
        <v>3031.5179550765411</v>
      </c>
      <c r="M7">
        <f t="shared" si="0"/>
        <v>10081.493536727894</v>
      </c>
      <c r="N7">
        <f t="shared" si="1"/>
        <v>81.493536727894025</v>
      </c>
      <c r="O7">
        <f t="shared" si="2"/>
        <v>-81.493536727894025</v>
      </c>
      <c r="R7">
        <v>-250</v>
      </c>
      <c r="S7">
        <v>2</v>
      </c>
      <c r="T7" s="13">
        <f t="shared" si="3"/>
        <v>4.11522633744856E-3</v>
      </c>
      <c r="U7" s="13">
        <f>SUM($T$2:T7)</f>
        <v>6.17283950617284E-3</v>
      </c>
      <c r="X7">
        <f t="shared" si="4"/>
        <v>-250</v>
      </c>
      <c r="Y7" s="13">
        <f t="shared" si="5"/>
        <v>1.500989882749161E-3</v>
      </c>
      <c r="Z7" s="12">
        <f t="shared" si="9"/>
        <v>1.3332945518988999E-3</v>
      </c>
      <c r="AC7">
        <f t="shared" si="6"/>
        <v>-250</v>
      </c>
      <c r="AD7">
        <f t="shared" si="7"/>
        <v>-2.9675351288403542</v>
      </c>
      <c r="AE7" s="13">
        <f t="shared" si="8"/>
        <v>1.5622919020219412E-2</v>
      </c>
      <c r="AF7" s="12">
        <f t="shared" si="10"/>
        <v>7.7382273531788857E-3</v>
      </c>
    </row>
    <row r="8" spans="1:32" ht="15" thickBot="1">
      <c r="B8">
        <f>SUM(B5:B7)</f>
        <v>10000</v>
      </c>
      <c r="I8">
        <v>7</v>
      </c>
      <c r="J8">
        <f>$B$5*data!C9/data!C8</f>
        <v>4070.1375454617828</v>
      </c>
      <c r="K8">
        <f>$B$6*data!D9/data!D8</f>
        <v>3044.8566431700483</v>
      </c>
      <c r="L8">
        <f>$B$7*data!E9/data!E8</f>
        <v>3056.5757245402165</v>
      </c>
      <c r="M8">
        <f t="shared" si="0"/>
        <v>10171.569913172047</v>
      </c>
      <c r="N8">
        <f t="shared" si="1"/>
        <v>171.56991317204665</v>
      </c>
      <c r="O8">
        <f t="shared" si="2"/>
        <v>-171.56991317204665</v>
      </c>
      <c r="R8">
        <v>-200</v>
      </c>
      <c r="S8">
        <v>1</v>
      </c>
      <c r="T8" s="13">
        <f t="shared" si="3"/>
        <v>2.05761316872428E-3</v>
      </c>
      <c r="U8" s="13">
        <f>SUM($T$2:T8)</f>
        <v>8.23045267489712E-3</v>
      </c>
      <c r="X8">
        <f t="shared" si="4"/>
        <v>-200</v>
      </c>
      <c r="Y8" s="13">
        <f t="shared" si="5"/>
        <v>9.4180066707492474E-3</v>
      </c>
      <c r="Z8" s="12">
        <f t="shared" si="9"/>
        <v>7.917016788000086E-3</v>
      </c>
      <c r="AC8">
        <f t="shared" si="6"/>
        <v>-200</v>
      </c>
      <c r="AD8">
        <f t="shared" si="7"/>
        <v>-2.3487605952248702</v>
      </c>
      <c r="AE8" s="13">
        <f t="shared" si="8"/>
        <v>3.2830592829840799E-2</v>
      </c>
      <c r="AF8" s="12">
        <f t="shared" si="10"/>
        <v>1.7207673809621387E-2</v>
      </c>
    </row>
    <row r="9" spans="1:32" ht="15" thickBot="1">
      <c r="C9" s="4"/>
      <c r="I9">
        <v>8</v>
      </c>
      <c r="J9">
        <f>$B$5*data!C10/data!C9</f>
        <v>4057.2603547852582</v>
      </c>
      <c r="K9">
        <f>$B$6*data!D10/data!D9</f>
        <v>3033.5798212740287</v>
      </c>
      <c r="L9">
        <f>$B$7*data!E10/data!E9</f>
        <v>3028.1811486458319</v>
      </c>
      <c r="M9">
        <f t="shared" si="0"/>
        <v>10119.021324705118</v>
      </c>
      <c r="N9">
        <f t="shared" si="1"/>
        <v>119.02132470511788</v>
      </c>
      <c r="O9">
        <f t="shared" si="2"/>
        <v>-119.02132470511788</v>
      </c>
      <c r="R9">
        <v>-150</v>
      </c>
      <c r="S9">
        <v>9</v>
      </c>
      <c r="T9" s="13">
        <f t="shared" si="3"/>
        <v>1.8518518518518517E-2</v>
      </c>
      <c r="U9" s="13">
        <f>SUM($T$2:T9)</f>
        <v>2.6748971193415638E-2</v>
      </c>
      <c r="X9">
        <f t="shared" si="4"/>
        <v>-150</v>
      </c>
      <c r="Y9" s="13">
        <f t="shared" si="5"/>
        <v>4.1816382781608145E-2</v>
      </c>
      <c r="Z9" s="12">
        <f t="shared" si="9"/>
        <v>3.2398376110858898E-2</v>
      </c>
      <c r="AC9">
        <f t="shared" si="6"/>
        <v>-150</v>
      </c>
      <c r="AD9">
        <f t="shared" si="7"/>
        <v>-1.7299860616093867</v>
      </c>
      <c r="AE9" s="13">
        <f t="shared" si="8"/>
        <v>7.2097016502010169E-2</v>
      </c>
      <c r="AF9" s="12">
        <f t="shared" si="10"/>
        <v>3.926642367216937E-2</v>
      </c>
    </row>
    <row r="10" spans="1:32">
      <c r="A10" t="s">
        <v>29</v>
      </c>
      <c r="B10">
        <f>COUNT(I2:I490)</f>
        <v>486</v>
      </c>
      <c r="I10">
        <v>9</v>
      </c>
      <c r="J10">
        <f>$B$5*data!C11/data!C10</f>
        <v>3979.768215305126</v>
      </c>
      <c r="K10">
        <f>$B$6*data!D11/data!D10</f>
        <v>2992.5933216412777</v>
      </c>
      <c r="L10">
        <f>$B$7*data!E11/data!E10</f>
        <v>3005.2588829692036</v>
      </c>
      <c r="M10">
        <f t="shared" si="0"/>
        <v>9977.6204199156073</v>
      </c>
      <c r="N10">
        <f t="shared" si="1"/>
        <v>-22.379580084392728</v>
      </c>
      <c r="O10">
        <f t="shared" si="2"/>
        <v>22.379580084392728</v>
      </c>
      <c r="R10">
        <v>-100</v>
      </c>
      <c r="S10">
        <v>34</v>
      </c>
      <c r="T10" s="13">
        <f t="shared" si="3"/>
        <v>6.9958847736625515E-2</v>
      </c>
      <c r="U10" s="13">
        <f>SUM($T$2:T10)</f>
        <v>9.6707818930041156E-2</v>
      </c>
      <c r="X10">
        <f t="shared" si="4"/>
        <v>-100</v>
      </c>
      <c r="Y10" s="13">
        <f t="shared" si="5"/>
        <v>0.13323865515186487</v>
      </c>
      <c r="Z10" s="12">
        <f t="shared" si="9"/>
        <v>9.1422272370256713E-2</v>
      </c>
      <c r="AC10">
        <f t="shared" si="6"/>
        <v>-100</v>
      </c>
      <c r="AD10">
        <f t="shared" si="7"/>
        <v>-1.111211527993903</v>
      </c>
      <c r="AE10" s="13">
        <f t="shared" si="8"/>
        <v>0.15851718373821375</v>
      </c>
      <c r="AF10" s="12">
        <f t="shared" si="10"/>
        <v>8.6420167236203577E-2</v>
      </c>
    </row>
    <row r="11" spans="1:32">
      <c r="A11" t="s">
        <v>28</v>
      </c>
      <c r="B11">
        <f>MIN($O$2:$O$490)</f>
        <v>-325.97146197149414</v>
      </c>
      <c r="I11">
        <v>10</v>
      </c>
      <c r="J11">
        <f>$B$5*data!C12/data!C11</f>
        <v>3995.9619351555107</v>
      </c>
      <c r="K11">
        <f>$B$6*data!D12/data!D11</f>
        <v>2983.8398378237903</v>
      </c>
      <c r="L11">
        <f>$B$7*data!E12/data!E11</f>
        <v>3008.5204238223723</v>
      </c>
      <c r="M11">
        <f t="shared" si="0"/>
        <v>9988.3221968016733</v>
      </c>
      <c r="N11">
        <f t="shared" si="1"/>
        <v>-11.677803198326728</v>
      </c>
      <c r="O11">
        <f t="shared" si="2"/>
        <v>11.677803198326728</v>
      </c>
      <c r="R11">
        <v>-50</v>
      </c>
      <c r="S11">
        <v>97</v>
      </c>
      <c r="T11" s="13">
        <f t="shared" si="3"/>
        <v>0.19958847736625515</v>
      </c>
      <c r="U11" s="13">
        <f>SUM($T$2:T11)</f>
        <v>0.29629629629629628</v>
      </c>
      <c r="X11">
        <f t="shared" si="4"/>
        <v>-50</v>
      </c>
      <c r="Y11" s="13">
        <f t="shared" si="5"/>
        <v>0.31120522611871265</v>
      </c>
      <c r="Z11" s="12">
        <f t="shared" si="9"/>
        <v>0.17796657096684779</v>
      </c>
      <c r="AC11">
        <f t="shared" si="6"/>
        <v>-50</v>
      </c>
      <c r="AD11">
        <f t="shared" si="7"/>
        <v>-0.49243699437841904</v>
      </c>
      <c r="AE11" s="13">
        <f t="shared" si="8"/>
        <v>0.32163482772833085</v>
      </c>
      <c r="AF11" s="12">
        <f t="shared" si="10"/>
        <v>0.16311764399011711</v>
      </c>
    </row>
    <row r="12" spans="1:32">
      <c r="A12" t="s">
        <v>27</v>
      </c>
      <c r="B12">
        <f>MAX(O2:O490)</f>
        <v>599.73824580508699</v>
      </c>
      <c r="I12">
        <v>11</v>
      </c>
      <c r="J12">
        <f>$B$5*data!C13/data!C12</f>
        <v>4025.6910386177456</v>
      </c>
      <c r="K12">
        <f>$B$6*data!D13/data!D12</f>
        <v>2995.2417502739008</v>
      </c>
      <c r="L12">
        <f>$B$7*data!E13/data!E12</f>
        <v>3003.014813698217</v>
      </c>
      <c r="M12">
        <f t="shared" si="0"/>
        <v>10023.947602589864</v>
      </c>
      <c r="N12">
        <f t="shared" si="1"/>
        <v>23.947602589863891</v>
      </c>
      <c r="O12">
        <f t="shared" si="2"/>
        <v>-23.947602589863891</v>
      </c>
      <c r="R12">
        <v>0</v>
      </c>
      <c r="S12">
        <v>130</v>
      </c>
      <c r="T12" s="13">
        <f t="shared" si="3"/>
        <v>0.26748971193415638</v>
      </c>
      <c r="U12" s="13">
        <f>SUM($T$2:T12)</f>
        <v>0.56378600823045266</v>
      </c>
      <c r="X12">
        <f t="shared" si="4"/>
        <v>0</v>
      </c>
      <c r="Y12" s="13">
        <f t="shared" si="5"/>
        <v>0.55026762885265323</v>
      </c>
      <c r="Z12" s="12">
        <f t="shared" si="9"/>
        <v>0.23906240273394058</v>
      </c>
      <c r="AC12">
        <f t="shared" si="6"/>
        <v>0</v>
      </c>
      <c r="AD12">
        <f t="shared" si="7"/>
        <v>0.12633753923706467</v>
      </c>
      <c r="AE12" s="13">
        <f t="shared" si="8"/>
        <v>0.5478060642774254</v>
      </c>
      <c r="AF12" s="12">
        <f t="shared" si="10"/>
        <v>0.22617123654909455</v>
      </c>
    </row>
    <row r="13" spans="1:32">
      <c r="A13" t="s">
        <v>33</v>
      </c>
      <c r="B13">
        <f>_xlfn.STDEV.S(O2:O490)</f>
        <v>80.80487687146929</v>
      </c>
      <c r="I13">
        <v>12</v>
      </c>
      <c r="J13">
        <f>$B$5*data!C14/data!C13</f>
        <v>4016.1003533980002</v>
      </c>
      <c r="K13">
        <f>$B$6*data!D14/data!D13</f>
        <v>3004.6465246595949</v>
      </c>
      <c r="L13">
        <f>$B$7*data!E14/data!E13</f>
        <v>2975.7482693632815</v>
      </c>
      <c r="M13">
        <f t="shared" si="0"/>
        <v>9996.4951474208756</v>
      </c>
      <c r="N13">
        <f t="shared" si="1"/>
        <v>-3.5048525791244174</v>
      </c>
      <c r="O13">
        <f t="shared" si="2"/>
        <v>3.5048525791244174</v>
      </c>
      <c r="R13">
        <v>50</v>
      </c>
      <c r="S13">
        <v>121</v>
      </c>
      <c r="T13" s="13">
        <f t="shared" si="3"/>
        <v>0.24897119341563786</v>
      </c>
      <c r="U13" s="13">
        <f>SUM($T$2:T13)</f>
        <v>0.81275720164609055</v>
      </c>
      <c r="X13">
        <f t="shared" si="4"/>
        <v>50</v>
      </c>
      <c r="Y13" s="13">
        <f t="shared" si="5"/>
        <v>0.77189801434893501</v>
      </c>
      <c r="Z13" s="12">
        <f t="shared" si="9"/>
        <v>0.22163038549628178</v>
      </c>
      <c r="AC13">
        <f t="shared" si="6"/>
        <v>50</v>
      </c>
      <c r="AD13">
        <f t="shared" si="7"/>
        <v>0.74511207285254843</v>
      </c>
      <c r="AE13" s="13">
        <f t="shared" si="8"/>
        <v>0.75513762040768428</v>
      </c>
      <c r="AF13" s="12">
        <f t="shared" si="10"/>
        <v>0.20733155613025889</v>
      </c>
    </row>
    <row r="14" spans="1:32">
      <c r="A14" t="s">
        <v>34</v>
      </c>
      <c r="B14">
        <f>AVERAGE(O2:O490)</f>
        <v>-10.208689302295431</v>
      </c>
      <c r="I14">
        <v>13</v>
      </c>
      <c r="J14">
        <f>$B$5*data!C15/data!C14</f>
        <v>3986.7056357267606</v>
      </c>
      <c r="K14">
        <f>$B$6*data!D15/data!D14</f>
        <v>2963.6656629662484</v>
      </c>
      <c r="L14">
        <f>$B$7*data!E15/data!E14</f>
        <v>3046.8492299906839</v>
      </c>
      <c r="M14">
        <f t="shared" si="0"/>
        <v>9997.2205286836943</v>
      </c>
      <c r="N14">
        <f t="shared" si="1"/>
        <v>-2.7794713163057168</v>
      </c>
      <c r="O14">
        <f t="shared" si="2"/>
        <v>2.7794713163057168</v>
      </c>
      <c r="R14">
        <v>100</v>
      </c>
      <c r="S14">
        <v>57</v>
      </c>
      <c r="T14" s="13">
        <f t="shared" si="3"/>
        <v>0.11728395061728394</v>
      </c>
      <c r="U14" s="13">
        <f>SUM($T$2:T14)</f>
        <v>0.93004115226337447</v>
      </c>
      <c r="X14">
        <f t="shared" si="4"/>
        <v>100</v>
      </c>
      <c r="Y14" s="13">
        <f t="shared" si="5"/>
        <v>0.9136983715978092</v>
      </c>
      <c r="Z14" s="12">
        <f t="shared" si="9"/>
        <v>0.14180035724887419</v>
      </c>
      <c r="AC14">
        <f t="shared" si="6"/>
        <v>100</v>
      </c>
      <c r="AD14">
        <f t="shared" si="7"/>
        <v>1.3638866064680322</v>
      </c>
      <c r="AE14" s="13">
        <f t="shared" si="8"/>
        <v>0.88460352448906698</v>
      </c>
      <c r="AF14" s="12">
        <f t="shared" si="10"/>
        <v>0.1294659040813827</v>
      </c>
    </row>
    <row r="15" spans="1:32">
      <c r="A15" t="s">
        <v>35</v>
      </c>
      <c r="B15">
        <f>SKEW(O2:O490)</f>
        <v>1.0010080829192172</v>
      </c>
      <c r="I15">
        <v>14</v>
      </c>
      <c r="J15">
        <f>$B$5*data!C16/data!C15</f>
        <v>4023.8902464752223</v>
      </c>
      <c r="K15">
        <f>$B$6*data!D16/data!D15</f>
        <v>3040.9200657539545</v>
      </c>
      <c r="L15">
        <f>$B$7*data!E16/data!E15</f>
        <v>2997.4927750246875</v>
      </c>
      <c r="M15">
        <f t="shared" si="0"/>
        <v>10062.303087253864</v>
      </c>
      <c r="N15">
        <f t="shared" si="1"/>
        <v>62.30308725386385</v>
      </c>
      <c r="O15">
        <f t="shared" si="2"/>
        <v>-62.30308725386385</v>
      </c>
      <c r="R15">
        <v>150</v>
      </c>
      <c r="S15">
        <v>25</v>
      </c>
      <c r="T15" s="13">
        <f t="shared" si="3"/>
        <v>5.1440329218106998E-2</v>
      </c>
      <c r="U15" s="13">
        <f>SUM($T$2:T15)</f>
        <v>0.98148148148148151</v>
      </c>
      <c r="X15">
        <f t="shared" si="4"/>
        <v>150</v>
      </c>
      <c r="Y15" s="13">
        <f t="shared" si="5"/>
        <v>0.97629735349298952</v>
      </c>
      <c r="Z15" s="12">
        <f t="shared" si="9"/>
        <v>6.2598981895180317E-2</v>
      </c>
      <c r="AC15">
        <f t="shared" si="6"/>
        <v>150</v>
      </c>
      <c r="AD15">
        <f t="shared" si="7"/>
        <v>1.9826611400835159</v>
      </c>
      <c r="AE15" s="13">
        <f t="shared" si="8"/>
        <v>0.94788852638653054</v>
      </c>
      <c r="AF15" s="12">
        <f t="shared" si="10"/>
        <v>6.3285001897463555E-2</v>
      </c>
    </row>
    <row r="16" spans="1:32">
      <c r="A16" t="s">
        <v>36</v>
      </c>
      <c r="B16">
        <f>KURT(O2:O490)</f>
        <v>7.5075985034101542</v>
      </c>
      <c r="I16">
        <v>15</v>
      </c>
      <c r="J16">
        <f>$B$5*data!C17/data!C16</f>
        <v>4137.5988170145583</v>
      </c>
      <c r="K16">
        <f>$B$6*data!D17/data!D16</f>
        <v>3058.0782371974983</v>
      </c>
      <c r="L16">
        <f>$B$7*data!E17/data!E16</f>
        <v>3057.2247849395335</v>
      </c>
      <c r="M16">
        <f t="shared" si="0"/>
        <v>10252.901839151589</v>
      </c>
      <c r="N16">
        <f t="shared" si="1"/>
        <v>252.90183915158923</v>
      </c>
      <c r="O16">
        <f t="shared" si="2"/>
        <v>-252.90183915158923</v>
      </c>
      <c r="R16">
        <v>200</v>
      </c>
      <c r="S16">
        <v>4</v>
      </c>
      <c r="T16" s="13">
        <f t="shared" si="3"/>
        <v>8.23045267489712E-3</v>
      </c>
      <c r="U16" s="13">
        <f>SUM($T$2:T16)</f>
        <v>0.98971193415637859</v>
      </c>
      <c r="X16">
        <f t="shared" si="4"/>
        <v>200</v>
      </c>
      <c r="Y16" s="13">
        <f t="shared" si="5"/>
        <v>0.99535827633087059</v>
      </c>
      <c r="Z16" s="12">
        <f t="shared" si="9"/>
        <v>1.9060922837881078E-2</v>
      </c>
      <c r="AC16">
        <f t="shared" si="6"/>
        <v>200</v>
      </c>
      <c r="AD16">
        <f t="shared" si="7"/>
        <v>2.6014356736989996</v>
      </c>
      <c r="AE16" s="13">
        <f t="shared" si="8"/>
        <v>0.97591712045058632</v>
      </c>
      <c r="AF16" s="12">
        <f t="shared" si="10"/>
        <v>2.8028594064055778E-2</v>
      </c>
    </row>
    <row r="17" spans="9:32">
      <c r="I17">
        <v>16</v>
      </c>
      <c r="J17">
        <f>$B$5*data!C18/data!C17</f>
        <v>4025.6931802100989</v>
      </c>
      <c r="K17">
        <f>$B$6*data!D18/data!D17</f>
        <v>3001.3027244727141</v>
      </c>
      <c r="L17">
        <f>$B$7*data!E18/data!E17</f>
        <v>3004.7912449674136</v>
      </c>
      <c r="M17">
        <f t="shared" si="0"/>
        <v>10031.787149650227</v>
      </c>
      <c r="N17">
        <f t="shared" si="1"/>
        <v>31.787149650226638</v>
      </c>
      <c r="O17">
        <f t="shared" si="2"/>
        <v>-31.787149650226638</v>
      </c>
      <c r="R17">
        <v>250</v>
      </c>
      <c r="S17">
        <v>2</v>
      </c>
      <c r="T17" s="13">
        <f t="shared" si="3"/>
        <v>4.11522633744856E-3</v>
      </c>
      <c r="U17" s="13">
        <f>SUM($T$2:T17)</f>
        <v>0.99382716049382713</v>
      </c>
      <c r="X17">
        <f t="shared" si="4"/>
        <v>250</v>
      </c>
      <c r="Y17" s="13">
        <f t="shared" si="5"/>
        <v>0.99935951684711621</v>
      </c>
      <c r="Z17" s="12">
        <f t="shared" si="9"/>
        <v>4.0012405162456188E-3</v>
      </c>
      <c r="AC17">
        <f t="shared" si="6"/>
        <v>250</v>
      </c>
      <c r="AD17">
        <f t="shared" si="7"/>
        <v>3.2202102073144836</v>
      </c>
      <c r="AE17" s="13">
        <f t="shared" si="8"/>
        <v>0.98826992560141169</v>
      </c>
      <c r="AF17" s="12">
        <f t="shared" si="10"/>
        <v>1.2352805150825374E-2</v>
      </c>
    </row>
    <row r="18" spans="9:32">
      <c r="I18">
        <v>17</v>
      </c>
      <c r="J18">
        <f>$B$5*data!C19/data!C18</f>
        <v>4009.1356661686782</v>
      </c>
      <c r="K18">
        <f>$B$6*data!D19/data!D18</f>
        <v>2967.6821550678683</v>
      </c>
      <c r="L18">
        <f>$B$7*data!E19/data!E18</f>
        <v>3003.5710478627011</v>
      </c>
      <c r="M18">
        <f t="shared" si="0"/>
        <v>9980.388869099248</v>
      </c>
      <c r="N18">
        <f t="shared" si="1"/>
        <v>-19.611130900751959</v>
      </c>
      <c r="O18">
        <f t="shared" si="2"/>
        <v>19.611130900751959</v>
      </c>
      <c r="R18">
        <v>300</v>
      </c>
      <c r="S18">
        <v>1</v>
      </c>
      <c r="T18" s="13">
        <f t="shared" si="3"/>
        <v>2.05761316872428E-3</v>
      </c>
      <c r="U18" s="13">
        <f>SUM($T$2:T18)</f>
        <v>0.99588477366255146</v>
      </c>
      <c r="X18">
        <f t="shared" si="4"/>
        <v>300</v>
      </c>
      <c r="Y18" s="13">
        <f t="shared" si="5"/>
        <v>0.9999382279462713</v>
      </c>
      <c r="Z18" s="12">
        <f t="shared" si="9"/>
        <v>5.7871109915508256E-4</v>
      </c>
      <c r="AC18">
        <f t="shared" si="6"/>
        <v>300</v>
      </c>
      <c r="AD18">
        <f t="shared" si="7"/>
        <v>3.8389847409299676</v>
      </c>
      <c r="AE18" s="13">
        <f t="shared" si="8"/>
        <v>0.99393189472033028</v>
      </c>
      <c r="AF18" s="12">
        <f t="shared" si="10"/>
        <v>5.6619691189185861E-3</v>
      </c>
    </row>
    <row r="19" spans="9:32">
      <c r="I19">
        <v>18</v>
      </c>
      <c r="J19">
        <f>$B$5*data!C20/data!C19</f>
        <v>4057.1493007738459</v>
      </c>
      <c r="K19">
        <f>$B$6*data!D20/data!D19</f>
        <v>3048.307932946409</v>
      </c>
      <c r="L19">
        <f>$B$7*data!E20/data!E19</f>
        <v>3003.8462903483405</v>
      </c>
      <c r="M19">
        <f t="shared" si="0"/>
        <v>10109.303524068597</v>
      </c>
      <c r="N19">
        <f t="shared" si="1"/>
        <v>109.30352406859674</v>
      </c>
      <c r="O19">
        <f t="shared" si="2"/>
        <v>-109.30352406859674</v>
      </c>
      <c r="R19">
        <v>350</v>
      </c>
      <c r="S19">
        <v>0</v>
      </c>
      <c r="T19" s="13">
        <f t="shared" si="3"/>
        <v>0</v>
      </c>
      <c r="U19" s="13">
        <f>SUM($T$2:T19)</f>
        <v>0.99588477366255146</v>
      </c>
      <c r="X19">
        <f t="shared" si="4"/>
        <v>350</v>
      </c>
      <c r="Y19" s="13">
        <f t="shared" si="5"/>
        <v>0.99999585895832865</v>
      </c>
      <c r="Z19" s="12">
        <f t="shared" si="9"/>
        <v>5.7631012057357545E-5</v>
      </c>
      <c r="AC19">
        <f t="shared" si="6"/>
        <v>350</v>
      </c>
      <c r="AD19">
        <f t="shared" si="7"/>
        <v>4.4577592745454515</v>
      </c>
      <c r="AE19" s="13">
        <f t="shared" si="8"/>
        <v>0.99667286540448563</v>
      </c>
      <c r="AF19" s="12">
        <f t="shared" si="10"/>
        <v>2.7409706841553527E-3</v>
      </c>
    </row>
    <row r="20" spans="9:32">
      <c r="I20">
        <v>19</v>
      </c>
      <c r="J20">
        <f>$B$5*data!C21/data!C20</f>
        <v>4006.2077686522221</v>
      </c>
      <c r="K20">
        <f>$B$6*data!D21/data!D20</f>
        <v>3009.236407012263</v>
      </c>
      <c r="L20">
        <f>$B$7*data!E21/data!E20</f>
        <v>3022.170925250663</v>
      </c>
      <c r="M20">
        <f t="shared" si="0"/>
        <v>10037.615100915147</v>
      </c>
      <c r="N20">
        <f t="shared" si="1"/>
        <v>37.615100915147195</v>
      </c>
      <c r="O20">
        <f t="shared" si="2"/>
        <v>-37.615100915147195</v>
      </c>
      <c r="R20">
        <v>400</v>
      </c>
      <c r="S20">
        <v>1</v>
      </c>
      <c r="T20" s="13">
        <f t="shared" si="3"/>
        <v>2.05761316872428E-3</v>
      </c>
      <c r="U20" s="13">
        <f>SUM($T$2:T20)</f>
        <v>0.99794238683127579</v>
      </c>
      <c r="X20">
        <f t="shared" si="4"/>
        <v>400</v>
      </c>
      <c r="Y20" s="13">
        <f t="shared" si="5"/>
        <v>0.99999980780878495</v>
      </c>
      <c r="Z20" s="12">
        <f t="shared" si="9"/>
        <v>3.948850456292341E-6</v>
      </c>
      <c r="AC20">
        <f t="shared" si="6"/>
        <v>400</v>
      </c>
      <c r="AD20">
        <f t="shared" si="7"/>
        <v>5.076533808160935</v>
      </c>
      <c r="AE20" s="13">
        <f t="shared" si="8"/>
        <v>0.99807714374597478</v>
      </c>
      <c r="AF20" s="12">
        <f t="shared" si="10"/>
        <v>1.4042783414891513E-3</v>
      </c>
    </row>
    <row r="21" spans="9:32">
      <c r="I21">
        <v>20</v>
      </c>
      <c r="J21">
        <f>$B$5*data!C22/data!C21</f>
        <v>3988.7625142315856</v>
      </c>
      <c r="K21">
        <f>$B$6*data!D22/data!D21</f>
        <v>3002.0295886648491</v>
      </c>
      <c r="L21">
        <f>$B$7*data!E22/data!E21</f>
        <v>2993.9371682155434</v>
      </c>
      <c r="M21">
        <f t="shared" si="0"/>
        <v>9984.7292711119771</v>
      </c>
      <c r="N21">
        <f t="shared" si="1"/>
        <v>-15.270728888022859</v>
      </c>
      <c r="O21">
        <f t="shared" si="2"/>
        <v>15.270728888022859</v>
      </c>
      <c r="R21">
        <v>450</v>
      </c>
      <c r="S21">
        <v>0</v>
      </c>
      <c r="T21" s="13">
        <f t="shared" si="3"/>
        <v>0</v>
      </c>
      <c r="U21" s="13">
        <f>SUM($T$2:T21)</f>
        <v>0.99794238683127579</v>
      </c>
      <c r="X21">
        <f t="shared" si="4"/>
        <v>450</v>
      </c>
      <c r="Y21" s="13">
        <f t="shared" si="5"/>
        <v>0.99999999384254223</v>
      </c>
      <c r="Z21" s="12">
        <f t="shared" si="9"/>
        <v>1.8603375728787341E-7</v>
      </c>
      <c r="AC21">
        <f t="shared" si="6"/>
        <v>450</v>
      </c>
      <c r="AD21">
        <f t="shared" si="7"/>
        <v>5.6953083417764185</v>
      </c>
      <c r="AE21" s="13">
        <f t="shared" si="8"/>
        <v>0.9988359691602493</v>
      </c>
      <c r="AF21" s="12">
        <f t="shared" si="10"/>
        <v>7.588254142745221E-4</v>
      </c>
    </row>
    <row r="22" spans="9:32">
      <c r="I22">
        <v>21</v>
      </c>
      <c r="J22">
        <f>$B$5*data!C23/data!C22</f>
        <v>4004.4082484048145</v>
      </c>
      <c r="K22">
        <f>$B$6*data!D23/data!D22</f>
        <v>2982.5287755910135</v>
      </c>
      <c r="L22">
        <f>$B$7*data!E23/data!E22</f>
        <v>3012.1832713041986</v>
      </c>
      <c r="M22">
        <f t="shared" si="0"/>
        <v>9999.1202953000266</v>
      </c>
      <c r="N22">
        <f t="shared" si="1"/>
        <v>-0.8797046999734448</v>
      </c>
      <c r="O22">
        <f t="shared" si="2"/>
        <v>0.8797046999734448</v>
      </c>
      <c r="R22">
        <v>500</v>
      </c>
      <c r="S22">
        <v>0</v>
      </c>
      <c r="T22" s="13">
        <f t="shared" si="3"/>
        <v>0</v>
      </c>
      <c r="U22" s="13">
        <f>SUM($T$2:T22)</f>
        <v>0.99794238683127579</v>
      </c>
      <c r="X22">
        <f t="shared" si="4"/>
        <v>500</v>
      </c>
      <c r="Y22" s="13">
        <f t="shared" si="5"/>
        <v>0.99999999986411581</v>
      </c>
      <c r="Z22" s="12">
        <f t="shared" si="9"/>
        <v>6.0215735731006248E-9</v>
      </c>
      <c r="AC22">
        <f t="shared" si="6"/>
        <v>500</v>
      </c>
      <c r="AD22">
        <f t="shared" si="7"/>
        <v>6.3140828753919029</v>
      </c>
      <c r="AE22" s="13">
        <f t="shared" si="8"/>
        <v>0.99926623170471895</v>
      </c>
      <c r="AF22" s="12">
        <f t="shared" si="10"/>
        <v>4.3026254446965062E-4</v>
      </c>
    </row>
    <row r="23" spans="9:32">
      <c r="I23">
        <v>22</v>
      </c>
      <c r="J23">
        <f>$B$5*data!C24/data!C23</f>
        <v>4040.1806866163206</v>
      </c>
      <c r="K23">
        <f>$B$6*data!D24/data!D23</f>
        <v>3034.5282681483568</v>
      </c>
      <c r="L23">
        <f>$B$7*data!E24/data!E23</f>
        <v>3001.7908010762362</v>
      </c>
      <c r="M23">
        <f t="shared" si="0"/>
        <v>10076.499755840914</v>
      </c>
      <c r="N23">
        <f t="shared" si="1"/>
        <v>76.499755840914077</v>
      </c>
      <c r="O23">
        <f t="shared" si="2"/>
        <v>-76.499755840914077</v>
      </c>
      <c r="R23">
        <v>550</v>
      </c>
      <c r="S23">
        <v>0</v>
      </c>
      <c r="T23" s="13">
        <f t="shared" si="3"/>
        <v>0</v>
      </c>
      <c r="U23" s="13">
        <f>SUM($T$2:T23)</f>
        <v>0.99794238683127579</v>
      </c>
      <c r="X23">
        <f t="shared" si="4"/>
        <v>550</v>
      </c>
      <c r="Y23" s="13">
        <f t="shared" si="5"/>
        <v>0.99999999999793787</v>
      </c>
      <c r="Z23" s="12">
        <f t="shared" si="9"/>
        <v>1.3382206454082279E-10</v>
      </c>
      <c r="AC23">
        <f t="shared" si="6"/>
        <v>550</v>
      </c>
      <c r="AD23">
        <f t="shared" si="7"/>
        <v>6.9328574090073856</v>
      </c>
      <c r="AE23" s="13">
        <f t="shared" si="8"/>
        <v>0.99952085416537406</v>
      </c>
      <c r="AF23" s="12">
        <f t="shared" si="10"/>
        <v>2.546224606551073E-4</v>
      </c>
    </row>
    <row r="24" spans="9:32">
      <c r="I24">
        <v>23</v>
      </c>
      <c r="J24">
        <f>$B$5*data!C25/data!C24</f>
        <v>3987.8518867448802</v>
      </c>
      <c r="K24">
        <f>$B$6*data!D25/data!D24</f>
        <v>2996.8346760808436</v>
      </c>
      <c r="L24">
        <f>$B$7*data!E25/data!E24</f>
        <v>2994.1373093474053</v>
      </c>
      <c r="M24">
        <f t="shared" si="0"/>
        <v>9978.8238721731286</v>
      </c>
      <c r="N24">
        <f t="shared" si="1"/>
        <v>-21.17612782687138</v>
      </c>
      <c r="O24">
        <f t="shared" si="2"/>
        <v>21.17612782687138</v>
      </c>
      <c r="R24">
        <v>600</v>
      </c>
      <c r="S24">
        <v>1</v>
      </c>
      <c r="T24" s="13">
        <f t="shared" si="3"/>
        <v>2.05761316872428E-3</v>
      </c>
      <c r="U24" s="13">
        <f>SUM($T$2:T24)</f>
        <v>1</v>
      </c>
      <c r="X24">
        <f t="shared" si="4"/>
        <v>600</v>
      </c>
      <c r="Y24" s="13">
        <f t="shared" si="5"/>
        <v>0.99999999999997846</v>
      </c>
      <c r="Z24" s="12">
        <f t="shared" si="9"/>
        <v>2.0405899192610377E-12</v>
      </c>
      <c r="AC24">
        <f t="shared" si="6"/>
        <v>600</v>
      </c>
      <c r="AD24">
        <f t="shared" si="7"/>
        <v>7.5516319426228691</v>
      </c>
      <c r="AE24" s="13">
        <f t="shared" si="8"/>
        <v>0.99967733619012522</v>
      </c>
      <c r="AF24" s="12">
        <f t="shared" si="10"/>
        <v>1.5648202475115891E-4</v>
      </c>
    </row>
    <row r="25" spans="9:32">
      <c r="I25">
        <v>24</v>
      </c>
      <c r="J25">
        <f>$B$5*data!C26/data!C25</f>
        <v>4023.4446111488164</v>
      </c>
      <c r="K25">
        <f>$B$6*data!D26/data!D25</f>
        <v>3016.2899797374694</v>
      </c>
      <c r="L25">
        <f>$B$7*data!E26/data!E25</f>
        <v>3002.9403814584557</v>
      </c>
      <c r="M25">
        <f t="shared" si="0"/>
        <v>10042.674972344743</v>
      </c>
      <c r="N25">
        <f t="shared" si="1"/>
        <v>42.674972344742855</v>
      </c>
      <c r="O25">
        <f t="shared" si="2"/>
        <v>-42.674972344742855</v>
      </c>
      <c r="R25">
        <v>650</v>
      </c>
      <c r="S25">
        <v>0</v>
      </c>
      <c r="T25" s="13">
        <f t="shared" si="3"/>
        <v>0</v>
      </c>
      <c r="U25" s="13">
        <f>SUM($T$2:T25)</f>
        <v>1</v>
      </c>
      <c r="X25">
        <f>R25</f>
        <v>650</v>
      </c>
      <c r="Y25" s="13">
        <f t="shared" si="5"/>
        <v>0.99999999999999989</v>
      </c>
      <c r="Z25" s="12">
        <f t="shared" si="9"/>
        <v>2.1427304375265521E-14</v>
      </c>
      <c r="AC25">
        <f t="shared" si="6"/>
        <v>650</v>
      </c>
      <c r="AD25">
        <f t="shared" si="7"/>
        <v>8.1704064762383535</v>
      </c>
      <c r="AE25" s="13">
        <f t="shared" si="8"/>
        <v>0.9997767658025658</v>
      </c>
      <c r="AF25" s="12">
        <f t="shared" si="10"/>
        <v>9.942961244058246E-5</v>
      </c>
    </row>
    <row r="26" spans="9:32">
      <c r="I26">
        <v>25</v>
      </c>
      <c r="J26">
        <f>$B$5*data!C27/data!C26</f>
        <v>4031.3389277534043</v>
      </c>
      <c r="K26">
        <f>$B$6*data!D27/data!D26</f>
        <v>2983.3810167910665</v>
      </c>
      <c r="L26">
        <f>$B$7*data!E27/data!E26</f>
        <v>2997.1612925888439</v>
      </c>
      <c r="M26">
        <f t="shared" si="0"/>
        <v>10011.881237133315</v>
      </c>
      <c r="N26">
        <f t="shared" si="1"/>
        <v>11.881237133315153</v>
      </c>
      <c r="O26">
        <f t="shared" si="2"/>
        <v>-11.881237133315153</v>
      </c>
      <c r="S26">
        <v>0</v>
      </c>
      <c r="T26" s="13">
        <f t="shared" si="3"/>
        <v>0</v>
      </c>
      <c r="U26" s="13">
        <f>SUM($T$2:T26)</f>
        <v>1</v>
      </c>
    </row>
    <row r="27" spans="9:32">
      <c r="I27">
        <v>26</v>
      </c>
      <c r="J27">
        <f>$B$5*data!C28/data!C27</f>
        <v>3983.1187383791075</v>
      </c>
      <c r="K27">
        <f>$B$6*data!D28/data!D27</f>
        <v>2996.8649619440866</v>
      </c>
      <c r="L27">
        <f>$B$7*data!E28/data!E27</f>
        <v>3011.3523990348485</v>
      </c>
      <c r="M27">
        <f t="shared" si="0"/>
        <v>9991.3360993580427</v>
      </c>
      <c r="N27">
        <f t="shared" si="1"/>
        <v>-8.6639006419572979</v>
      </c>
      <c r="O27">
        <f t="shared" si="2"/>
        <v>8.6639006419572979</v>
      </c>
    </row>
    <row r="28" spans="9:32">
      <c r="I28">
        <v>27</v>
      </c>
      <c r="J28">
        <f>$B$5*data!C29/data!C28</f>
        <v>4044.6577480393557</v>
      </c>
      <c r="K28">
        <f>$B$6*data!D29/data!D28</f>
        <v>3046.7676017857534</v>
      </c>
      <c r="L28">
        <f>$B$7*data!E29/data!E28</f>
        <v>3017.6211743071062</v>
      </c>
      <c r="M28">
        <f t="shared" si="0"/>
        <v>10109.046524132216</v>
      </c>
      <c r="N28">
        <f t="shared" si="1"/>
        <v>109.04652413221629</v>
      </c>
      <c r="O28">
        <f t="shared" si="2"/>
        <v>-109.04652413221629</v>
      </c>
      <c r="X28" t="s">
        <v>39</v>
      </c>
    </row>
    <row r="29" spans="9:32">
      <c r="I29">
        <v>28</v>
      </c>
      <c r="J29">
        <f>$B$5*data!C30/data!C29</f>
        <v>3981.8877300401432</v>
      </c>
      <c r="K29">
        <f>$B$6*data!D30/data!D29</f>
        <v>2978.075512428753</v>
      </c>
      <c r="L29">
        <f>$B$7*data!E30/data!E29</f>
        <v>2983.7745367962166</v>
      </c>
      <c r="M29">
        <f t="shared" si="0"/>
        <v>9943.7377792651132</v>
      </c>
      <c r="N29">
        <f t="shared" si="1"/>
        <v>-56.262220734886796</v>
      </c>
      <c r="O29">
        <f t="shared" si="2"/>
        <v>56.262220734886796</v>
      </c>
      <c r="AC29" s="13"/>
    </row>
    <row r="30" spans="9:32">
      <c r="I30">
        <v>29</v>
      </c>
      <c r="J30">
        <f>$B$5*data!C31/data!C30</f>
        <v>4014.9651205558475</v>
      </c>
      <c r="K30">
        <f>$B$6*data!D31/data!D30</f>
        <v>2981.3927274323223</v>
      </c>
      <c r="L30">
        <f>$B$7*data!E31/data!E30</f>
        <v>2998.2931344616154</v>
      </c>
      <c r="M30">
        <f t="shared" si="0"/>
        <v>9994.6509824497844</v>
      </c>
      <c r="N30">
        <f t="shared" si="1"/>
        <v>-5.349017550215649</v>
      </c>
      <c r="O30">
        <f t="shared" si="2"/>
        <v>5.349017550215649</v>
      </c>
    </row>
    <row r="31" spans="9:32">
      <c r="I31">
        <v>30</v>
      </c>
      <c r="J31">
        <f>$B$5*data!C32/data!C31</f>
        <v>4019.8691903093977</v>
      </c>
      <c r="K31">
        <f>$B$6*data!D32/data!D31</f>
        <v>3001.3615471369121</v>
      </c>
      <c r="L31">
        <f>$B$7*data!E32/data!E31</f>
        <v>2988.281609220569</v>
      </c>
      <c r="M31">
        <f t="shared" si="0"/>
        <v>10009.512346666879</v>
      </c>
      <c r="N31">
        <f t="shared" si="1"/>
        <v>9.5123466668792389</v>
      </c>
      <c r="O31">
        <f t="shared" si="2"/>
        <v>-9.5123466668792389</v>
      </c>
      <c r="AC31" t="s">
        <v>41</v>
      </c>
      <c r="AD31">
        <f>(6/($B$16-3)) +4</f>
        <v>5.3310857201369624</v>
      </c>
    </row>
    <row r="32" spans="9:32">
      <c r="I32">
        <v>31</v>
      </c>
      <c r="J32">
        <f>$B$5*data!C33/data!C32</f>
        <v>4002.2357885314541</v>
      </c>
      <c r="K32">
        <f>$B$6*data!D33/data!D32</f>
        <v>3006.6231018829549</v>
      </c>
      <c r="L32">
        <f>$B$7*data!E33/data!E32</f>
        <v>3023.904566376661</v>
      </c>
      <c r="M32">
        <f t="shared" si="0"/>
        <v>10032.76345679107</v>
      </c>
      <c r="N32">
        <f t="shared" si="1"/>
        <v>32.763456791069984</v>
      </c>
      <c r="O32">
        <f t="shared" si="2"/>
        <v>-32.763456791069984</v>
      </c>
    </row>
    <row r="33" spans="9:15">
      <c r="I33">
        <v>32</v>
      </c>
      <c r="J33">
        <f>$B$5*data!C34/data!C33</f>
        <v>4024.5636120222066</v>
      </c>
      <c r="K33">
        <f>$B$6*data!D34/data!D33</f>
        <v>3007.5232563258514</v>
      </c>
      <c r="L33">
        <f>$B$7*data!E34/data!E33</f>
        <v>3012.2863143019763</v>
      </c>
      <c r="M33">
        <f t="shared" si="0"/>
        <v>10044.373182650035</v>
      </c>
      <c r="N33">
        <f t="shared" si="1"/>
        <v>44.373182650035233</v>
      </c>
      <c r="O33">
        <f t="shared" si="2"/>
        <v>-44.373182650035233</v>
      </c>
    </row>
    <row r="34" spans="9:15">
      <c r="I34">
        <v>33</v>
      </c>
      <c r="J34">
        <f>$B$5*data!C35/data!C34</f>
        <v>4005.7989417664453</v>
      </c>
      <c r="K34">
        <f>$B$6*data!D35/data!D34</f>
        <v>2996.9118519350327</v>
      </c>
      <c r="L34">
        <f>$B$7*data!E35/data!E34</f>
        <v>3011.7735976908889</v>
      </c>
      <c r="M34">
        <f t="shared" si="0"/>
        <v>10014.484391392367</v>
      </c>
      <c r="N34">
        <f t="shared" si="1"/>
        <v>14.484391392366888</v>
      </c>
      <c r="O34">
        <f t="shared" si="2"/>
        <v>-14.484391392366888</v>
      </c>
    </row>
    <row r="35" spans="9:15">
      <c r="I35">
        <v>34</v>
      </c>
      <c r="J35">
        <f>$B$5*data!C36/data!C35</f>
        <v>4011.5450039257544</v>
      </c>
      <c r="K35">
        <f>$B$6*data!D36/data!D35</f>
        <v>3002.9558660311268</v>
      </c>
      <c r="L35">
        <f>$B$7*data!E36/data!E35</f>
        <v>3013.7979075985845</v>
      </c>
      <c r="M35">
        <f t="shared" si="0"/>
        <v>10028.298777555465</v>
      </c>
      <c r="N35">
        <f t="shared" si="1"/>
        <v>28.298777555464767</v>
      </c>
      <c r="O35">
        <f t="shared" si="2"/>
        <v>-28.298777555464767</v>
      </c>
    </row>
    <row r="36" spans="9:15">
      <c r="I36">
        <v>35</v>
      </c>
      <c r="J36">
        <f>$B$5*data!C37/data!C36</f>
        <v>4025.2830569476259</v>
      </c>
      <c r="K36">
        <f>$B$6*data!D37/data!D36</f>
        <v>3014.6999434498885</v>
      </c>
      <c r="L36">
        <f>$B$7*data!E37/data!E36</f>
        <v>3040.9522578977972</v>
      </c>
      <c r="M36">
        <f t="shared" si="0"/>
        <v>10080.935258295312</v>
      </c>
      <c r="N36">
        <f t="shared" si="1"/>
        <v>80.935258295312451</v>
      </c>
      <c r="O36">
        <f t="shared" si="2"/>
        <v>-80.935258295312451</v>
      </c>
    </row>
    <row r="37" spans="9:15">
      <c r="I37">
        <v>36</v>
      </c>
      <c r="J37">
        <f>$B$5*data!C38/data!C37</f>
        <v>4037.2475787107546</v>
      </c>
      <c r="K37">
        <f>$B$6*data!D38/data!D37</f>
        <v>3075.5096080331818</v>
      </c>
      <c r="L37">
        <f>$B$7*data!E38/data!E37</f>
        <v>3007.9412120864481</v>
      </c>
      <c r="M37">
        <f t="shared" si="0"/>
        <v>10120.698398830384</v>
      </c>
      <c r="N37">
        <f t="shared" si="1"/>
        <v>120.69839883038367</v>
      </c>
      <c r="O37">
        <f t="shared" si="2"/>
        <v>-120.69839883038367</v>
      </c>
    </row>
    <row r="38" spans="9:15">
      <c r="I38">
        <v>37</v>
      </c>
      <c r="J38">
        <f>$B$5*data!C39/data!C38</f>
        <v>3968.4841039343164</v>
      </c>
      <c r="K38">
        <f>$B$6*data!D39/data!D38</f>
        <v>2952.7604809953182</v>
      </c>
      <c r="L38">
        <f>$B$7*data!E39/data!E38</f>
        <v>2999.7711646237453</v>
      </c>
      <c r="M38">
        <f t="shared" si="0"/>
        <v>9921.0157495533804</v>
      </c>
      <c r="N38">
        <f t="shared" si="1"/>
        <v>-78.984250446619626</v>
      </c>
      <c r="O38">
        <f t="shared" si="2"/>
        <v>78.984250446619626</v>
      </c>
    </row>
    <row r="39" spans="9:15">
      <c r="I39">
        <v>38</v>
      </c>
      <c r="J39">
        <f>$B$5*data!C40/data!C39</f>
        <v>3981.8507454695346</v>
      </c>
      <c r="K39">
        <f>$B$6*data!D40/data!D39</f>
        <v>3006.0642452869774</v>
      </c>
      <c r="L39">
        <f>$B$7*data!E40/data!E39</f>
        <v>3013.5849584356642</v>
      </c>
      <c r="M39">
        <f t="shared" si="0"/>
        <v>10001.499949192175</v>
      </c>
      <c r="N39">
        <f t="shared" si="1"/>
        <v>1.4999491921753361</v>
      </c>
      <c r="O39">
        <f t="shared" si="2"/>
        <v>-1.4999491921753361</v>
      </c>
    </row>
    <row r="40" spans="9:15">
      <c r="I40">
        <v>39</v>
      </c>
      <c r="J40">
        <f>$B$5*data!C41/data!C40</f>
        <v>4043.5755049058102</v>
      </c>
      <c r="K40">
        <f>$B$6*data!D41/data!D40</f>
        <v>3028.523483321334</v>
      </c>
      <c r="L40">
        <f>$B$7*data!E41/data!E40</f>
        <v>3017.5991865939886</v>
      </c>
      <c r="M40">
        <f t="shared" si="0"/>
        <v>10089.698174821133</v>
      </c>
      <c r="N40">
        <f t="shared" si="1"/>
        <v>89.698174821132852</v>
      </c>
      <c r="O40">
        <f t="shared" si="2"/>
        <v>-89.698174821132852</v>
      </c>
    </row>
    <row r="41" spans="9:15">
      <c r="I41">
        <v>40</v>
      </c>
      <c r="J41">
        <f>$B$5*data!C42/data!C41</f>
        <v>3983.6712260343534</v>
      </c>
      <c r="K41">
        <f>$B$6*data!D42/data!D41</f>
        <v>3008.6939839328434</v>
      </c>
      <c r="L41">
        <f>$B$7*data!E42/data!E41</f>
        <v>2955.9472104723422</v>
      </c>
      <c r="M41">
        <f t="shared" si="0"/>
        <v>9948.312420439539</v>
      </c>
      <c r="N41">
        <f t="shared" si="1"/>
        <v>-51.687579560461018</v>
      </c>
      <c r="O41">
        <f t="shared" si="2"/>
        <v>51.687579560461018</v>
      </c>
    </row>
    <row r="42" spans="9:15">
      <c r="I42">
        <v>41</v>
      </c>
      <c r="J42">
        <f>$B$5*data!C43/data!C42</f>
        <v>4011.9120549671688</v>
      </c>
      <c r="K42">
        <f>$B$6*data!D43/data!D42</f>
        <v>3001.9144436988363</v>
      </c>
      <c r="L42">
        <f>$B$7*data!E43/data!E42</f>
        <v>3030.9044664616299</v>
      </c>
      <c r="M42">
        <f t="shared" si="0"/>
        <v>10044.730965127635</v>
      </c>
      <c r="N42">
        <f t="shared" si="1"/>
        <v>44.7309651276355</v>
      </c>
      <c r="O42">
        <f t="shared" si="2"/>
        <v>-44.7309651276355</v>
      </c>
    </row>
    <row r="43" spans="9:15">
      <c r="I43">
        <v>42</v>
      </c>
      <c r="J43">
        <f>$B$5*data!C44/data!C43</f>
        <v>4011.9195424595023</v>
      </c>
      <c r="K43">
        <f>$B$6*data!D44/data!D43</f>
        <v>3004.9175069189291</v>
      </c>
      <c r="L43">
        <f>$B$7*data!E44/data!E43</f>
        <v>3004.9802496444936</v>
      </c>
      <c r="M43">
        <f t="shared" si="0"/>
        <v>10021.817299022925</v>
      </c>
      <c r="N43">
        <f t="shared" si="1"/>
        <v>21.817299022924999</v>
      </c>
      <c r="O43">
        <f t="shared" si="2"/>
        <v>-21.817299022924999</v>
      </c>
    </row>
    <row r="44" spans="9:15">
      <c r="I44">
        <v>43</v>
      </c>
      <c r="J44">
        <f>$B$5*data!C45/data!C44</f>
        <v>4038.4050038295741</v>
      </c>
      <c r="K44">
        <f>$B$6*data!D45/data!D44</f>
        <v>3034.4043561172307</v>
      </c>
      <c r="L44">
        <f>$B$7*data!E45/data!E44</f>
        <v>3017.0044777406442</v>
      </c>
      <c r="M44">
        <f t="shared" si="0"/>
        <v>10089.813837687449</v>
      </c>
      <c r="N44">
        <f t="shared" si="1"/>
        <v>89.81383768744854</v>
      </c>
      <c r="O44">
        <f t="shared" si="2"/>
        <v>-89.81383768744854</v>
      </c>
    </row>
    <row r="45" spans="9:15">
      <c r="I45">
        <v>44</v>
      </c>
      <c r="J45">
        <f>$B$5*data!C46/data!C45</f>
        <v>3975.2313675787636</v>
      </c>
      <c r="K45">
        <f>$B$6*data!D46/data!D45</f>
        <v>2983.675000732143</v>
      </c>
      <c r="L45">
        <f>$B$7*data!E46/data!E45</f>
        <v>3001.1105115882201</v>
      </c>
      <c r="M45">
        <f t="shared" si="0"/>
        <v>9960.0168798991272</v>
      </c>
      <c r="N45">
        <f t="shared" si="1"/>
        <v>-39.983120100872839</v>
      </c>
      <c r="O45">
        <f t="shared" si="2"/>
        <v>39.983120100872839</v>
      </c>
    </row>
    <row r="46" spans="9:15">
      <c r="I46">
        <v>45</v>
      </c>
      <c r="J46">
        <f>$B$5*data!C47/data!C46</f>
        <v>4007.6458724825866</v>
      </c>
      <c r="K46">
        <f>$B$6*data!D47/data!D46</f>
        <v>3005.7304931136246</v>
      </c>
      <c r="L46">
        <f>$B$7*data!E47/data!E46</f>
        <v>2991.520587036282</v>
      </c>
      <c r="M46">
        <f t="shared" si="0"/>
        <v>10004.896952632493</v>
      </c>
      <c r="N46">
        <f t="shared" si="1"/>
        <v>4.8969526324926846</v>
      </c>
      <c r="O46">
        <f t="shared" si="2"/>
        <v>-4.8969526324926846</v>
      </c>
    </row>
    <row r="47" spans="9:15">
      <c r="I47">
        <v>46</v>
      </c>
      <c r="J47">
        <f>$B$5*data!C48/data!C47</f>
        <v>3963.3340216028018</v>
      </c>
      <c r="K47">
        <f>$B$6*data!D48/data!D47</f>
        <v>2967.9184541148834</v>
      </c>
      <c r="L47">
        <f>$B$7*data!E48/data!E47</f>
        <v>2983.0182627053796</v>
      </c>
      <c r="M47">
        <f t="shared" si="0"/>
        <v>9914.2707384230653</v>
      </c>
      <c r="N47">
        <f t="shared" si="1"/>
        <v>-85.729261576934732</v>
      </c>
      <c r="O47">
        <f t="shared" si="2"/>
        <v>85.729261576934732</v>
      </c>
    </row>
    <row r="48" spans="9:15">
      <c r="I48">
        <v>47</v>
      </c>
      <c r="J48">
        <f>$B$5*data!C49/data!C48</f>
        <v>3939.3180065343167</v>
      </c>
      <c r="K48">
        <f>$B$6*data!D49/data!D48</f>
        <v>2996.5975126391959</v>
      </c>
      <c r="L48">
        <f>$B$7*data!E49/data!E48</f>
        <v>2975.9510671898429</v>
      </c>
      <c r="M48">
        <f t="shared" si="0"/>
        <v>9911.866586363356</v>
      </c>
      <c r="N48">
        <f t="shared" si="1"/>
        <v>-88.133413636644036</v>
      </c>
      <c r="O48">
        <f t="shared" si="2"/>
        <v>88.133413636644036</v>
      </c>
    </row>
    <row r="49" spans="9:15">
      <c r="I49">
        <v>48</v>
      </c>
      <c r="J49">
        <f>$B$5*data!C50/data!C49</f>
        <v>4026.9550598805204</v>
      </c>
      <c r="K49">
        <f>$B$6*data!D50/data!D49</f>
        <v>3018.4558332123188</v>
      </c>
      <c r="L49">
        <f>$B$7*data!E50/data!E49</f>
        <v>2989.7147812557782</v>
      </c>
      <c r="M49">
        <f t="shared" si="0"/>
        <v>10035.125674348617</v>
      </c>
      <c r="N49">
        <f t="shared" si="1"/>
        <v>35.125674348617395</v>
      </c>
      <c r="O49">
        <f t="shared" si="2"/>
        <v>-35.125674348617395</v>
      </c>
    </row>
    <row r="50" spans="9:15">
      <c r="I50">
        <v>49</v>
      </c>
      <c r="J50">
        <f>$B$5*data!C51/data!C50</f>
        <v>3997.7283470078719</v>
      </c>
      <c r="K50">
        <f>$B$6*data!D51/data!D50</f>
        <v>2996.753095037719</v>
      </c>
      <c r="L50">
        <f>$B$7*data!E51/data!E50</f>
        <v>3005.4770212511835</v>
      </c>
      <c r="M50">
        <f t="shared" si="0"/>
        <v>9999.9584632967744</v>
      </c>
      <c r="N50">
        <f t="shared" si="1"/>
        <v>-4.1536703225574456E-2</v>
      </c>
      <c r="O50">
        <f t="shared" si="2"/>
        <v>4.1536703225574456E-2</v>
      </c>
    </row>
    <row r="51" spans="9:15">
      <c r="I51">
        <v>50</v>
      </c>
      <c r="J51">
        <f>$B$5*data!C52/data!C51</f>
        <v>4027.2270217318837</v>
      </c>
      <c r="K51">
        <f>$B$6*data!D52/data!D51</f>
        <v>3006.2692181605494</v>
      </c>
      <c r="L51">
        <f>$B$7*data!E52/data!E51</f>
        <v>3042.3440147831493</v>
      </c>
      <c r="M51">
        <f t="shared" si="0"/>
        <v>10075.840254675582</v>
      </c>
      <c r="N51">
        <f t="shared" si="1"/>
        <v>75.840254675582401</v>
      </c>
      <c r="O51">
        <f t="shared" si="2"/>
        <v>-75.840254675582401</v>
      </c>
    </row>
    <row r="52" spans="9:15">
      <c r="I52">
        <v>51</v>
      </c>
      <c r="J52">
        <f>$B$5*data!C53/data!C52</f>
        <v>3986.7093533752036</v>
      </c>
      <c r="K52">
        <f>$B$6*data!D53/data!D52</f>
        <v>2988.323167436286</v>
      </c>
      <c r="L52">
        <f>$B$7*data!E53/data!E52</f>
        <v>2995.566322524845</v>
      </c>
      <c r="M52">
        <f t="shared" si="0"/>
        <v>9970.5988433363345</v>
      </c>
      <c r="N52">
        <f t="shared" si="1"/>
        <v>-29.401156663665461</v>
      </c>
      <c r="O52">
        <f t="shared" si="2"/>
        <v>29.401156663665461</v>
      </c>
    </row>
    <row r="53" spans="9:15">
      <c r="I53">
        <v>52</v>
      </c>
      <c r="J53">
        <f>$B$5*data!C54/data!C53</f>
        <v>4015.7899371184117</v>
      </c>
      <c r="K53">
        <f>$B$6*data!D54/data!D53</f>
        <v>2995.5842436774506</v>
      </c>
      <c r="L53">
        <f>$B$7*data!E54/data!E53</f>
        <v>3016.997792494481</v>
      </c>
      <c r="M53">
        <f t="shared" si="0"/>
        <v>10028.371973290343</v>
      </c>
      <c r="N53">
        <f t="shared" si="1"/>
        <v>28.371973290342794</v>
      </c>
      <c r="O53">
        <f t="shared" si="2"/>
        <v>-28.371973290342794</v>
      </c>
    </row>
    <row r="54" spans="9:15">
      <c r="I54">
        <v>53</v>
      </c>
      <c r="J54">
        <f>$B$5*data!C55/data!C54</f>
        <v>3968.1654014266501</v>
      </c>
      <c r="K54">
        <f>$B$6*data!D55/data!D54</f>
        <v>3005.418168693343</v>
      </c>
      <c r="L54">
        <f>$B$7*data!E55/data!E54</f>
        <v>2997.9868086841088</v>
      </c>
      <c r="M54">
        <f t="shared" si="0"/>
        <v>9971.5703788041028</v>
      </c>
      <c r="N54">
        <f t="shared" si="1"/>
        <v>-28.429621195897198</v>
      </c>
      <c r="O54">
        <f t="shared" si="2"/>
        <v>28.429621195897198</v>
      </c>
    </row>
    <row r="55" spans="9:15">
      <c r="I55">
        <v>54</v>
      </c>
      <c r="J55">
        <f>$B$5*data!C56/data!C55</f>
        <v>4031.9392336994179</v>
      </c>
      <c r="K55">
        <f>$B$6*data!D56/data!D55</f>
        <v>2984.0914145707384</v>
      </c>
      <c r="L55">
        <f>$B$7*data!E56/data!E55</f>
        <v>3002.2530249527222</v>
      </c>
      <c r="M55">
        <f t="shared" si="0"/>
        <v>10018.283673222879</v>
      </c>
      <c r="N55">
        <f t="shared" si="1"/>
        <v>18.283673222878861</v>
      </c>
      <c r="O55">
        <f t="shared" si="2"/>
        <v>-18.283673222878861</v>
      </c>
    </row>
    <row r="56" spans="9:15">
      <c r="I56">
        <v>55</v>
      </c>
      <c r="J56">
        <f>$B$5*data!C57/data!C56</f>
        <v>3937.0191239881465</v>
      </c>
      <c r="K56">
        <f>$B$6*data!D57/data!D56</f>
        <v>2948.3673634116194</v>
      </c>
      <c r="L56">
        <f>$B$7*data!E57/data!E56</f>
        <v>2988.8060403484233</v>
      </c>
      <c r="M56">
        <f t="shared" si="0"/>
        <v>9874.1925277481896</v>
      </c>
      <c r="N56">
        <f t="shared" si="1"/>
        <v>-125.8074722518104</v>
      </c>
      <c r="O56">
        <f t="shared" si="2"/>
        <v>125.8074722518104</v>
      </c>
    </row>
    <row r="57" spans="9:15">
      <c r="I57">
        <v>56</v>
      </c>
      <c r="J57">
        <f>$B$5*data!C58/data!C57</f>
        <v>3968.8350263653588</v>
      </c>
      <c r="K57">
        <f>$B$6*data!D58/data!D57</f>
        <v>2964.5777732123406</v>
      </c>
      <c r="L57">
        <f>$B$7*data!E58/data!E57</f>
        <v>2983.1493208112502</v>
      </c>
      <c r="M57">
        <f t="shared" si="0"/>
        <v>9916.5621203889496</v>
      </c>
      <c r="N57">
        <f t="shared" si="1"/>
        <v>-83.437879611050448</v>
      </c>
      <c r="O57">
        <f t="shared" si="2"/>
        <v>83.437879611050448</v>
      </c>
    </row>
    <row r="58" spans="9:15">
      <c r="I58">
        <v>57</v>
      </c>
      <c r="J58">
        <f>$B$5*data!C59/data!C58</f>
        <v>4030.6527359480547</v>
      </c>
      <c r="K58">
        <f>$B$6*data!D59/data!D58</f>
        <v>3013.0523226574192</v>
      </c>
      <c r="L58">
        <f>$B$7*data!E59/data!E58</f>
        <v>3026.4157950375693</v>
      </c>
      <c r="M58">
        <f t="shared" si="0"/>
        <v>10070.120853643042</v>
      </c>
      <c r="N58">
        <f t="shared" si="1"/>
        <v>70.12085364304221</v>
      </c>
      <c r="O58">
        <f t="shared" si="2"/>
        <v>-70.12085364304221</v>
      </c>
    </row>
    <row r="59" spans="9:15">
      <c r="I59">
        <v>58</v>
      </c>
      <c r="J59">
        <f>$B$5*data!C60/data!C59</f>
        <v>4009.6521185376091</v>
      </c>
      <c r="K59">
        <f>$B$6*data!D60/data!D59</f>
        <v>2999.9614222435303</v>
      </c>
      <c r="L59">
        <f>$B$7*data!E60/data!E59</f>
        <v>3036.9404343078982</v>
      </c>
      <c r="M59">
        <f t="shared" si="0"/>
        <v>10046.553975089038</v>
      </c>
      <c r="N59">
        <f t="shared" si="1"/>
        <v>46.553975089038431</v>
      </c>
      <c r="O59">
        <f t="shared" si="2"/>
        <v>-46.553975089038431</v>
      </c>
    </row>
    <row r="60" spans="9:15">
      <c r="I60">
        <v>59</v>
      </c>
      <c r="J60">
        <f>$B$5*data!C61/data!C60</f>
        <v>4017.6850632410469</v>
      </c>
      <c r="K60">
        <f>$B$6*data!D61/data!D60</f>
        <v>3011.0044584895945</v>
      </c>
      <c r="L60">
        <f>$B$7*data!E61/data!E60</f>
        <v>3006.5829030478467</v>
      </c>
      <c r="M60">
        <f t="shared" si="0"/>
        <v>10035.272424778488</v>
      </c>
      <c r="N60">
        <f t="shared" si="1"/>
        <v>35.27242477848813</v>
      </c>
      <c r="O60">
        <f t="shared" si="2"/>
        <v>-35.27242477848813</v>
      </c>
    </row>
    <row r="61" spans="9:15">
      <c r="I61">
        <v>60</v>
      </c>
      <c r="J61">
        <f>$B$5*data!C62/data!C61</f>
        <v>3979.2518516749669</v>
      </c>
      <c r="K61">
        <f>$B$6*data!D62/data!D61</f>
        <v>2995.4298669078053</v>
      </c>
      <c r="L61">
        <f>$B$7*data!E62/data!E61</f>
        <v>3008.7641714239771</v>
      </c>
      <c r="M61">
        <f t="shared" si="0"/>
        <v>9983.4458900067493</v>
      </c>
      <c r="N61">
        <f t="shared" si="1"/>
        <v>-16.554109993250677</v>
      </c>
      <c r="O61">
        <f t="shared" si="2"/>
        <v>16.554109993250677</v>
      </c>
    </row>
    <row r="62" spans="9:15">
      <c r="I62">
        <v>61</v>
      </c>
      <c r="J62">
        <f>$B$5*data!C63/data!C62</f>
        <v>4072.0240512099349</v>
      </c>
      <c r="K62">
        <f>$B$6*data!D63/data!D62</f>
        <v>3023.3457403913253</v>
      </c>
      <c r="L62">
        <f>$B$7*data!E63/data!E62</f>
        <v>3002.4359659581464</v>
      </c>
      <c r="M62">
        <f t="shared" si="0"/>
        <v>10097.805757559407</v>
      </c>
      <c r="N62">
        <f t="shared" si="1"/>
        <v>97.805757559406629</v>
      </c>
      <c r="O62">
        <f t="shared" si="2"/>
        <v>-97.805757559406629</v>
      </c>
    </row>
    <row r="63" spans="9:15">
      <c r="I63">
        <v>62</v>
      </c>
      <c r="J63">
        <f>$B$5*data!C64/data!C63</f>
        <v>3991.293498143054</v>
      </c>
      <c r="K63">
        <f>$B$6*data!D64/data!D63</f>
        <v>2998.6500883167641</v>
      </c>
      <c r="L63">
        <f>$B$7*data!E64/data!E63</f>
        <v>3015.7808793172503</v>
      </c>
      <c r="M63">
        <f t="shared" si="0"/>
        <v>10005.724465777068</v>
      </c>
      <c r="N63">
        <f t="shared" si="1"/>
        <v>5.7244657770679623</v>
      </c>
      <c r="O63">
        <f t="shared" si="2"/>
        <v>-5.7244657770679623</v>
      </c>
    </row>
    <row r="64" spans="9:15">
      <c r="I64">
        <v>63</v>
      </c>
      <c r="J64">
        <f>$B$5*data!C65/data!C64</f>
        <v>4018.7697824030756</v>
      </c>
      <c r="K64">
        <f>$B$6*data!D65/data!D64</f>
        <v>3042.4563508063288</v>
      </c>
      <c r="L64">
        <f>$B$7*data!E65/data!E64</f>
        <v>2998.0446082678131</v>
      </c>
      <c r="M64">
        <f t="shared" si="0"/>
        <v>10059.270741477218</v>
      </c>
      <c r="N64">
        <f t="shared" si="1"/>
        <v>59.270741477217598</v>
      </c>
      <c r="O64">
        <f t="shared" si="2"/>
        <v>-59.270741477217598</v>
      </c>
    </row>
    <row r="65" spans="9:15">
      <c r="I65">
        <v>64</v>
      </c>
      <c r="J65">
        <f>$B$5*data!C66/data!C65</f>
        <v>3984.8757436185251</v>
      </c>
      <c r="K65">
        <f>$B$6*data!D66/data!D65</f>
        <v>2999.4541707371086</v>
      </c>
      <c r="L65">
        <f>$B$7*data!E66/data!E65</f>
        <v>3022.6703496443442</v>
      </c>
      <c r="M65">
        <f t="shared" si="0"/>
        <v>10007.000263999978</v>
      </c>
      <c r="N65">
        <f t="shared" si="1"/>
        <v>7.0002639999784151</v>
      </c>
      <c r="O65">
        <f t="shared" si="2"/>
        <v>-7.0002639999784151</v>
      </c>
    </row>
    <row r="66" spans="9:15">
      <c r="I66">
        <v>65</v>
      </c>
      <c r="J66">
        <f>$B$5*data!C67/data!C66</f>
        <v>4010.7458348439495</v>
      </c>
      <c r="K66">
        <f>$B$6*data!D67/data!D66</f>
        <v>3008.5484347430502</v>
      </c>
      <c r="L66">
        <f>$B$7*data!E67/data!E66</f>
        <v>2998.1980263518353</v>
      </c>
      <c r="M66">
        <f t="shared" si="0"/>
        <v>10017.492295938835</v>
      </c>
      <c r="N66">
        <f t="shared" si="1"/>
        <v>17.492295938835014</v>
      </c>
      <c r="O66">
        <f t="shared" si="2"/>
        <v>-17.492295938835014</v>
      </c>
    </row>
    <row r="67" spans="9:15">
      <c r="I67">
        <v>66</v>
      </c>
      <c r="J67">
        <f>$B$5*data!C68/data!C67</f>
        <v>3969.1407933933438</v>
      </c>
      <c r="K67">
        <f>$B$6*data!D68/data!D67</f>
        <v>2982.4851206176827</v>
      </c>
      <c r="L67">
        <f>$B$7*data!E68/data!E67</f>
        <v>2951.682954413935</v>
      </c>
      <c r="M67">
        <f t="shared" ref="M67:M130" si="11">J67+K67+L67</f>
        <v>9903.3088684249615</v>
      </c>
      <c r="N67">
        <f t="shared" ref="N67:N130" si="12">M67-$B$8</f>
        <v>-96.691131575038526</v>
      </c>
      <c r="O67">
        <f t="shared" ref="O67:O130" si="13">-N67</f>
        <v>96.691131575038526</v>
      </c>
    </row>
    <row r="68" spans="9:15">
      <c r="I68">
        <v>67</v>
      </c>
      <c r="J68">
        <f>$B$5*data!C69/data!C68</f>
        <v>4015.7110414129738</v>
      </c>
      <c r="K68">
        <f>$B$6*data!D69/data!D68</f>
        <v>3012.5315741237637</v>
      </c>
      <c r="L68">
        <f>$B$7*data!E69/data!E68</f>
        <v>3037.4810396953967</v>
      </c>
      <c r="M68">
        <f t="shared" si="11"/>
        <v>10065.723655232134</v>
      </c>
      <c r="N68">
        <f t="shared" si="12"/>
        <v>65.723655232133751</v>
      </c>
      <c r="O68">
        <f t="shared" si="13"/>
        <v>-65.723655232133751</v>
      </c>
    </row>
    <row r="69" spans="9:15">
      <c r="I69">
        <v>68</v>
      </c>
      <c r="J69">
        <f>$B$5*data!C70/data!C69</f>
        <v>3988.4946750646391</v>
      </c>
      <c r="K69">
        <f>$B$6*data!D70/data!D69</f>
        <v>2971.0519898101852</v>
      </c>
      <c r="L69">
        <f>$B$7*data!E70/data!E69</f>
        <v>3032.0533856210213</v>
      </c>
      <c r="M69">
        <f t="shared" si="11"/>
        <v>9991.6000504958465</v>
      </c>
      <c r="N69">
        <f t="shared" si="12"/>
        <v>-8.3999495041534828</v>
      </c>
      <c r="O69">
        <f t="shared" si="13"/>
        <v>8.3999495041534828</v>
      </c>
    </row>
    <row r="70" spans="9:15">
      <c r="I70">
        <v>69</v>
      </c>
      <c r="J70">
        <f>$B$5*data!C71/data!C70</f>
        <v>3972.2417929450689</v>
      </c>
      <c r="K70">
        <f>$B$6*data!D71/data!D70</f>
        <v>2975.2508948765721</v>
      </c>
      <c r="L70">
        <f>$B$7*data!E71/data!E70</f>
        <v>2990.4408695178695</v>
      </c>
      <c r="M70">
        <f t="shared" si="11"/>
        <v>9937.933557339511</v>
      </c>
      <c r="N70">
        <f t="shared" si="12"/>
        <v>-62.066442660488974</v>
      </c>
      <c r="O70">
        <f t="shared" si="13"/>
        <v>62.066442660488974</v>
      </c>
    </row>
    <row r="71" spans="9:15">
      <c r="I71">
        <v>70</v>
      </c>
      <c r="J71">
        <f>$B$5*data!C72/data!C71</f>
        <v>4037.3235763518251</v>
      </c>
      <c r="K71">
        <f>$B$6*data!D72/data!D71</f>
        <v>3043.8110188891183</v>
      </c>
      <c r="L71">
        <f>$B$7*data!E72/data!E71</f>
        <v>3006.9312799804152</v>
      </c>
      <c r="M71">
        <f t="shared" si="11"/>
        <v>10088.065875221359</v>
      </c>
      <c r="N71">
        <f t="shared" si="12"/>
        <v>88.06587522135851</v>
      </c>
      <c r="O71">
        <f t="shared" si="13"/>
        <v>-88.06587522135851</v>
      </c>
    </row>
    <row r="72" spans="9:15">
      <c r="I72">
        <v>71</v>
      </c>
      <c r="J72">
        <f>$B$5*data!C73/data!C72</f>
        <v>3980.1477321497564</v>
      </c>
      <c r="K72">
        <f>$B$6*data!D73/data!D72</f>
        <v>2985.1683759056305</v>
      </c>
      <c r="L72">
        <f>$B$7*data!E73/data!E72</f>
        <v>3024.7243264846411</v>
      </c>
      <c r="M72">
        <f t="shared" si="11"/>
        <v>9990.0404345400275</v>
      </c>
      <c r="N72">
        <f t="shared" si="12"/>
        <v>-9.9595654599725094</v>
      </c>
      <c r="O72">
        <f t="shared" si="13"/>
        <v>9.9595654599725094</v>
      </c>
    </row>
    <row r="73" spans="9:15">
      <c r="I73">
        <v>72</v>
      </c>
      <c r="J73">
        <f>$B$5*data!C74/data!C73</f>
        <v>4010.6787841851256</v>
      </c>
      <c r="K73">
        <f>$B$6*data!D74/data!D73</f>
        <v>2985.2133035200491</v>
      </c>
      <c r="L73">
        <f>$B$7*data!E74/data!E73</f>
        <v>3001.711691150857</v>
      </c>
      <c r="M73">
        <f t="shared" si="11"/>
        <v>9997.6037788560316</v>
      </c>
      <c r="N73">
        <f t="shared" si="12"/>
        <v>-2.3962211439684324</v>
      </c>
      <c r="O73">
        <f t="shared" si="13"/>
        <v>2.3962211439684324</v>
      </c>
    </row>
    <row r="74" spans="9:15">
      <c r="I74">
        <v>73</v>
      </c>
      <c r="J74">
        <f>$B$5*data!C75/data!C74</f>
        <v>3984.864329652522</v>
      </c>
      <c r="K74">
        <f>$B$6*data!D75/data!D74</f>
        <v>2993.1357655244087</v>
      </c>
      <c r="L74">
        <f>$B$7*data!E75/data!E74</f>
        <v>3017.227200970005</v>
      </c>
      <c r="M74">
        <f t="shared" si="11"/>
        <v>9995.2272961469353</v>
      </c>
      <c r="N74">
        <f t="shared" si="12"/>
        <v>-4.7727038530647405</v>
      </c>
      <c r="O74">
        <f t="shared" si="13"/>
        <v>4.7727038530647405</v>
      </c>
    </row>
    <row r="75" spans="9:15">
      <c r="I75">
        <v>74</v>
      </c>
      <c r="J75">
        <f>$B$5*data!C76/data!C75</f>
        <v>4030.7610516194181</v>
      </c>
      <c r="K75">
        <f>$B$6*data!D76/data!D75</f>
        <v>2999.7269380452913</v>
      </c>
      <c r="L75">
        <f>$B$7*data!E76/data!E75</f>
        <v>2997.153150930747</v>
      </c>
      <c r="M75">
        <f t="shared" si="11"/>
        <v>10027.641140595457</v>
      </c>
      <c r="N75">
        <f t="shared" si="12"/>
        <v>27.641140595456818</v>
      </c>
      <c r="O75">
        <f t="shared" si="13"/>
        <v>-27.641140595456818</v>
      </c>
    </row>
    <row r="76" spans="9:15">
      <c r="I76">
        <v>75</v>
      </c>
      <c r="J76">
        <f>$B$5*data!C77/data!C76</f>
        <v>3940.1453036077351</v>
      </c>
      <c r="K76">
        <f>$B$6*data!D77/data!D76</f>
        <v>2966.9306413530144</v>
      </c>
      <c r="L76">
        <f>$B$7*data!E77/data!E76</f>
        <v>2958.9771876443692</v>
      </c>
      <c r="M76">
        <f t="shared" si="11"/>
        <v>9866.0531326051187</v>
      </c>
      <c r="N76">
        <f t="shared" si="12"/>
        <v>-133.94686739488134</v>
      </c>
      <c r="O76">
        <f t="shared" si="13"/>
        <v>133.94686739488134</v>
      </c>
    </row>
    <row r="77" spans="9:15">
      <c r="I77">
        <v>76</v>
      </c>
      <c r="J77">
        <f>$B$5*data!C78/data!C77</f>
        <v>4024.0184352558776</v>
      </c>
      <c r="K77">
        <f>$B$6*data!D78/data!D77</f>
        <v>3017.4171319020825</v>
      </c>
      <c r="L77">
        <f>$B$7*data!E78/data!E77</f>
        <v>3028.7391710763004</v>
      </c>
      <c r="M77">
        <f t="shared" si="11"/>
        <v>10070.17473823426</v>
      </c>
      <c r="N77">
        <f t="shared" si="12"/>
        <v>70.174738234260076</v>
      </c>
      <c r="O77">
        <f t="shared" si="13"/>
        <v>-70.174738234260076</v>
      </c>
    </row>
    <row r="78" spans="9:15">
      <c r="I78">
        <v>77</v>
      </c>
      <c r="J78">
        <f>$B$5*data!C79/data!C78</f>
        <v>4039.5264518707831</v>
      </c>
      <c r="K78">
        <f>$B$6*data!D79/data!D78</f>
        <v>3018.8795974002737</v>
      </c>
      <c r="L78">
        <f>$B$7*data!E79/data!E78</f>
        <v>3017.4638344845234</v>
      </c>
      <c r="M78">
        <f t="shared" si="11"/>
        <v>10075.86988375558</v>
      </c>
      <c r="N78">
        <f t="shared" si="12"/>
        <v>75.869883755580304</v>
      </c>
      <c r="O78">
        <f t="shared" si="13"/>
        <v>-75.869883755580304</v>
      </c>
    </row>
    <row r="79" spans="9:15">
      <c r="I79">
        <v>78</v>
      </c>
      <c r="J79">
        <f>$B$5*data!C80/data!C79</f>
        <v>4016.6387459026528</v>
      </c>
      <c r="K79">
        <f>$B$6*data!D80/data!D79</f>
        <v>3045.8833735704334</v>
      </c>
      <c r="L79">
        <f>$B$7*data!E80/data!E79</f>
        <v>2985.5896837404794</v>
      </c>
      <c r="M79">
        <f t="shared" si="11"/>
        <v>10048.111803213566</v>
      </c>
      <c r="N79">
        <f t="shared" si="12"/>
        <v>48.111803213565508</v>
      </c>
      <c r="O79">
        <f t="shared" si="13"/>
        <v>-48.111803213565508</v>
      </c>
    </row>
    <row r="80" spans="9:15">
      <c r="I80">
        <v>79</v>
      </c>
      <c r="J80">
        <f>$B$5*data!C81/data!C80</f>
        <v>4002.319604012836</v>
      </c>
      <c r="K80">
        <f>$B$6*data!D81/data!D80</f>
        <v>3008.6608607976286</v>
      </c>
      <c r="L80">
        <f>$B$7*data!E81/data!E80</f>
        <v>2981.9840697463028</v>
      </c>
      <c r="M80">
        <f t="shared" si="11"/>
        <v>9992.9645345567678</v>
      </c>
      <c r="N80">
        <f t="shared" si="12"/>
        <v>-7.0354654432321695</v>
      </c>
      <c r="O80">
        <f t="shared" si="13"/>
        <v>7.0354654432321695</v>
      </c>
    </row>
    <row r="81" spans="9:15">
      <c r="I81">
        <v>80</v>
      </c>
      <c r="J81">
        <f>$B$5*data!C82/data!C81</f>
        <v>4015.0959747557813</v>
      </c>
      <c r="K81">
        <f>$B$6*data!D82/data!D81</f>
        <v>2980.7238211037684</v>
      </c>
      <c r="L81">
        <f>$B$7*data!E82/data!E81</f>
        <v>3003.792576037431</v>
      </c>
      <c r="M81">
        <f t="shared" si="11"/>
        <v>9999.6123718969811</v>
      </c>
      <c r="N81">
        <f t="shared" si="12"/>
        <v>-0.3876281030188693</v>
      </c>
      <c r="O81">
        <f t="shared" si="13"/>
        <v>0.3876281030188693</v>
      </c>
    </row>
    <row r="82" spans="9:15">
      <c r="I82">
        <v>81</v>
      </c>
      <c r="J82">
        <f>$B$5*data!C83/data!C82</f>
        <v>4060.500150260495</v>
      </c>
      <c r="K82">
        <f>$B$6*data!D83/data!D82</f>
        <v>3014.7480729658573</v>
      </c>
      <c r="L82">
        <f>$B$7*data!E83/data!E82</f>
        <v>3063.3686619294231</v>
      </c>
      <c r="M82">
        <f t="shared" si="11"/>
        <v>10138.616885155774</v>
      </c>
      <c r="N82">
        <f t="shared" si="12"/>
        <v>138.61688515577407</v>
      </c>
      <c r="O82">
        <f t="shared" si="13"/>
        <v>-138.61688515577407</v>
      </c>
    </row>
    <row r="83" spans="9:15">
      <c r="I83">
        <v>82</v>
      </c>
      <c r="J83">
        <f>$B$5*data!C84/data!C83</f>
        <v>4015.332377861846</v>
      </c>
      <c r="K83">
        <f>$B$6*data!D84/data!D83</f>
        <v>3012.1656310565777</v>
      </c>
      <c r="L83">
        <f>$B$7*data!E84/data!E83</f>
        <v>3001.0438310762861</v>
      </c>
      <c r="M83">
        <f t="shared" si="11"/>
        <v>10028.54183999471</v>
      </c>
      <c r="N83">
        <f t="shared" si="12"/>
        <v>28.541839994710244</v>
      </c>
      <c r="O83">
        <f t="shared" si="13"/>
        <v>-28.541839994710244</v>
      </c>
    </row>
    <row r="84" spans="9:15">
      <c r="I84">
        <v>83</v>
      </c>
      <c r="J84">
        <f>$B$5*data!C85/data!C84</f>
        <v>4006.4713303560056</v>
      </c>
      <c r="K84">
        <f>$B$6*data!D85/data!D84</f>
        <v>2992.6231196210811</v>
      </c>
      <c r="L84">
        <f>$B$7*data!E85/data!E84</f>
        <v>2988.6397578997012</v>
      </c>
      <c r="M84">
        <f t="shared" si="11"/>
        <v>9987.734207876787</v>
      </c>
      <c r="N84">
        <f t="shared" si="12"/>
        <v>-12.265792123213032</v>
      </c>
      <c r="O84">
        <f t="shared" si="13"/>
        <v>12.265792123213032</v>
      </c>
    </row>
    <row r="85" spans="9:15">
      <c r="I85">
        <v>84</v>
      </c>
      <c r="J85">
        <f>$B$5*data!C86/data!C85</f>
        <v>4027.4360605040733</v>
      </c>
      <c r="K85">
        <f>$B$6*data!D86/data!D85</f>
        <v>2998.8380861190208</v>
      </c>
      <c r="L85">
        <f>$B$7*data!E86/data!E85</f>
        <v>3005.118817720775</v>
      </c>
      <c r="M85">
        <f t="shared" si="11"/>
        <v>10031.39296434387</v>
      </c>
      <c r="N85">
        <f t="shared" si="12"/>
        <v>31.392964343869608</v>
      </c>
      <c r="O85">
        <f t="shared" si="13"/>
        <v>-31.392964343869608</v>
      </c>
    </row>
    <row r="86" spans="9:15">
      <c r="I86">
        <v>85</v>
      </c>
      <c r="J86">
        <f>$B$5*data!C87/data!C86</f>
        <v>4008.7115464405611</v>
      </c>
      <c r="K86">
        <f>$B$6*data!D87/data!D86</f>
        <v>2972.4296737563291</v>
      </c>
      <c r="L86">
        <f>$B$7*data!E87/data!E86</f>
        <v>2995.0257769515847</v>
      </c>
      <c r="M86">
        <f t="shared" si="11"/>
        <v>9976.1669971484753</v>
      </c>
      <c r="N86">
        <f t="shared" si="12"/>
        <v>-23.833002851524725</v>
      </c>
      <c r="O86">
        <f t="shared" si="13"/>
        <v>23.833002851524725</v>
      </c>
    </row>
    <row r="87" spans="9:15">
      <c r="I87">
        <v>86</v>
      </c>
      <c r="J87">
        <f>$B$5*data!C88/data!C87</f>
        <v>4004.9993976068213</v>
      </c>
      <c r="K87">
        <f>$B$6*data!D88/data!D87</f>
        <v>2993.7068899818482</v>
      </c>
      <c r="L87">
        <f>$B$7*data!E88/data!E87</f>
        <v>3015.6871331187276</v>
      </c>
      <c r="M87">
        <f t="shared" si="11"/>
        <v>10014.393420707398</v>
      </c>
      <c r="N87">
        <f t="shared" si="12"/>
        <v>14.393420707398036</v>
      </c>
      <c r="O87">
        <f t="shared" si="13"/>
        <v>-14.393420707398036</v>
      </c>
    </row>
    <row r="88" spans="9:15">
      <c r="I88">
        <v>87</v>
      </c>
      <c r="J88">
        <f>$B$5*data!C89/data!C88</f>
        <v>4031.1072073507894</v>
      </c>
      <c r="K88">
        <f>$B$6*data!D89/data!D88</f>
        <v>3028.1952012106954</v>
      </c>
      <c r="L88">
        <f>$B$7*data!E89/data!E88</f>
        <v>3024.0234524465932</v>
      </c>
      <c r="M88">
        <f t="shared" si="11"/>
        <v>10083.325861008077</v>
      </c>
      <c r="N88">
        <f t="shared" si="12"/>
        <v>83.325861008077482</v>
      </c>
      <c r="O88">
        <f t="shared" si="13"/>
        <v>-83.325861008077482</v>
      </c>
    </row>
    <row r="89" spans="9:15">
      <c r="I89">
        <v>88</v>
      </c>
      <c r="J89">
        <f>$B$5*data!C90/data!C89</f>
        <v>3996.1054291059227</v>
      </c>
      <c r="K89">
        <f>$B$6*data!D90/data!D89</f>
        <v>2991.31214313895</v>
      </c>
      <c r="L89">
        <f>$B$7*data!E90/data!E89</f>
        <v>2996.4201452965499</v>
      </c>
      <c r="M89">
        <f t="shared" si="11"/>
        <v>9983.8377175414225</v>
      </c>
      <c r="N89">
        <f t="shared" si="12"/>
        <v>-16.162282458577465</v>
      </c>
      <c r="O89">
        <f t="shared" si="13"/>
        <v>16.162282458577465</v>
      </c>
    </row>
    <row r="90" spans="9:15">
      <c r="I90">
        <v>89</v>
      </c>
      <c r="J90">
        <f>$B$5*data!C91/data!C90</f>
        <v>3996.5768978185315</v>
      </c>
      <c r="K90">
        <f>$B$6*data!D91/data!D90</f>
        <v>3005.6016473210916</v>
      </c>
      <c r="L90">
        <f>$B$7*data!E91/data!E90</f>
        <v>2969.4208674806805</v>
      </c>
      <c r="M90">
        <f t="shared" si="11"/>
        <v>9971.5994126203041</v>
      </c>
      <c r="N90">
        <f t="shared" si="12"/>
        <v>-28.400587379695935</v>
      </c>
      <c r="O90">
        <f t="shared" si="13"/>
        <v>28.400587379695935</v>
      </c>
    </row>
    <row r="91" spans="9:15">
      <c r="I91">
        <v>90</v>
      </c>
      <c r="J91">
        <f>$B$5*data!C92/data!C91</f>
        <v>4019.7776643815723</v>
      </c>
      <c r="K91">
        <f>$B$6*data!D92/data!D91</f>
        <v>3020.4068123943071</v>
      </c>
      <c r="L91">
        <f>$B$7*data!E92/data!E91</f>
        <v>3015.4233900741342</v>
      </c>
      <c r="M91">
        <f t="shared" si="11"/>
        <v>10055.607866850014</v>
      </c>
      <c r="N91">
        <f t="shared" si="12"/>
        <v>55.607866850014034</v>
      </c>
      <c r="O91">
        <f t="shared" si="13"/>
        <v>-55.607866850014034</v>
      </c>
    </row>
    <row r="92" spans="9:15">
      <c r="I92">
        <v>91</v>
      </c>
      <c r="J92">
        <f>$B$5*data!C93/data!C92</f>
        <v>4047.5534279055992</v>
      </c>
      <c r="K92">
        <f>$B$6*data!D93/data!D92</f>
        <v>3023.5915572252516</v>
      </c>
      <c r="L92">
        <f>$B$7*data!E93/data!E92</f>
        <v>3030.9123249672848</v>
      </c>
      <c r="M92">
        <f t="shared" si="11"/>
        <v>10102.057310098135</v>
      </c>
      <c r="N92">
        <f t="shared" si="12"/>
        <v>102.05731009813462</v>
      </c>
      <c r="O92">
        <f t="shared" si="13"/>
        <v>-102.05731009813462</v>
      </c>
    </row>
    <row r="93" spans="9:15">
      <c r="I93">
        <v>92</v>
      </c>
      <c r="J93">
        <f>$B$5*data!C94/data!C93</f>
        <v>3990.8748062281884</v>
      </c>
      <c r="K93">
        <f>$B$6*data!D94/data!D93</f>
        <v>2997.6380416154202</v>
      </c>
      <c r="L93">
        <f>$B$7*data!E94/data!E93</f>
        <v>2980.4143980641256</v>
      </c>
      <c r="M93">
        <f t="shared" si="11"/>
        <v>9968.9272459077347</v>
      </c>
      <c r="N93">
        <f t="shared" si="12"/>
        <v>-31.072754092265313</v>
      </c>
      <c r="O93">
        <f t="shared" si="13"/>
        <v>31.072754092265313</v>
      </c>
    </row>
    <row r="94" spans="9:15">
      <c r="I94">
        <v>93</v>
      </c>
      <c r="J94">
        <f>$B$5*data!C95/data!C94</f>
        <v>3980.4897775954259</v>
      </c>
      <c r="K94">
        <f>$B$6*data!D95/data!D94</f>
        <v>2994.8157233068086</v>
      </c>
      <c r="L94">
        <f>$B$7*data!E95/data!E94</f>
        <v>2996.6332857764619</v>
      </c>
      <c r="M94">
        <f t="shared" si="11"/>
        <v>9971.9387866786965</v>
      </c>
      <c r="N94">
        <f t="shared" si="12"/>
        <v>-28.061213321303512</v>
      </c>
      <c r="O94">
        <f t="shared" si="13"/>
        <v>28.061213321303512</v>
      </c>
    </row>
    <row r="95" spans="9:15">
      <c r="I95">
        <v>94</v>
      </c>
      <c r="J95">
        <f>$B$5*data!C96/data!C95</f>
        <v>4047.9186691457153</v>
      </c>
      <c r="K95">
        <f>$B$6*data!D96/data!D95</f>
        <v>3025.0168767196928</v>
      </c>
      <c r="L95">
        <f>$B$7*data!E96/data!E95</f>
        <v>3033.6053177645699</v>
      </c>
      <c r="M95">
        <f t="shared" si="11"/>
        <v>10106.540863629978</v>
      </c>
      <c r="N95">
        <f t="shared" si="12"/>
        <v>106.54086362997805</v>
      </c>
      <c r="O95">
        <f t="shared" si="13"/>
        <v>-106.54086362997805</v>
      </c>
    </row>
    <row r="96" spans="9:15">
      <c r="I96">
        <v>95</v>
      </c>
      <c r="J96">
        <f>$B$5*data!C97/data!C96</f>
        <v>4008.6488959311841</v>
      </c>
      <c r="K96">
        <f>$B$6*data!D97/data!D96</f>
        <v>3010.8906402523749</v>
      </c>
      <c r="L96">
        <f>$B$7*data!E97/data!E96</f>
        <v>2994.2263881884423</v>
      </c>
      <c r="M96">
        <f t="shared" si="11"/>
        <v>10013.765924372001</v>
      </c>
      <c r="N96">
        <f t="shared" si="12"/>
        <v>13.765924372000882</v>
      </c>
      <c r="O96">
        <f t="shared" si="13"/>
        <v>-13.765924372000882</v>
      </c>
    </row>
    <row r="97" spans="9:15">
      <c r="I97">
        <v>96</v>
      </c>
      <c r="J97">
        <f>$B$5*data!C98/data!C97</f>
        <v>3969.5720940859001</v>
      </c>
      <c r="K97">
        <f>$B$6*data!D98/data!D97</f>
        <v>2975.7234213089591</v>
      </c>
      <c r="L97">
        <f>$B$7*data!E98/data!E97</f>
        <v>2991.3867705907287</v>
      </c>
      <c r="M97">
        <f t="shared" si="11"/>
        <v>9936.6822859855874</v>
      </c>
      <c r="N97">
        <f t="shared" si="12"/>
        <v>-63.317714014412559</v>
      </c>
      <c r="O97">
        <f t="shared" si="13"/>
        <v>63.317714014412559</v>
      </c>
    </row>
    <row r="98" spans="9:15">
      <c r="I98">
        <v>97</v>
      </c>
      <c r="J98">
        <f>$B$5*data!C99/data!C98</f>
        <v>4004.3108962713445</v>
      </c>
      <c r="K98">
        <f>$B$6*data!D99/data!D98</f>
        <v>2990.4054205986622</v>
      </c>
      <c r="L98">
        <f>$B$7*data!E99/data!E98</f>
        <v>2980.5513272549356</v>
      </c>
      <c r="M98">
        <f t="shared" si="11"/>
        <v>9975.2676441249423</v>
      </c>
      <c r="N98">
        <f t="shared" si="12"/>
        <v>-24.732355875057692</v>
      </c>
      <c r="O98">
        <f t="shared" si="13"/>
        <v>24.732355875057692</v>
      </c>
    </row>
    <row r="99" spans="9:15">
      <c r="I99">
        <v>98</v>
      </c>
      <c r="J99">
        <f>$B$5*data!C100/data!C99</f>
        <v>3990.6730643993155</v>
      </c>
      <c r="K99">
        <f>$B$6*data!D100/data!D99</f>
        <v>2997.0966146623114</v>
      </c>
      <c r="L99">
        <f>$B$7*data!E100/data!E99</f>
        <v>3018.9541321336933</v>
      </c>
      <c r="M99">
        <f t="shared" si="11"/>
        <v>10006.723811195319</v>
      </c>
      <c r="N99">
        <f t="shared" si="12"/>
        <v>6.7238111953192856</v>
      </c>
      <c r="O99">
        <f t="shared" si="13"/>
        <v>-6.7238111953192856</v>
      </c>
    </row>
    <row r="100" spans="9:15">
      <c r="I100">
        <v>99</v>
      </c>
      <c r="J100">
        <f>$B$5*data!C101/data!C100</f>
        <v>4008.4249405105174</v>
      </c>
      <c r="K100">
        <f>$B$6*data!D101/data!D100</f>
        <v>3004.41763085819</v>
      </c>
      <c r="L100">
        <f>$B$7*data!E101/data!E100</f>
        <v>3016.9475397229203</v>
      </c>
      <c r="M100">
        <f t="shared" si="11"/>
        <v>10029.790111091628</v>
      </c>
      <c r="N100">
        <f t="shared" si="12"/>
        <v>29.790111091628205</v>
      </c>
      <c r="O100">
        <f t="shared" si="13"/>
        <v>-29.790111091628205</v>
      </c>
    </row>
    <row r="101" spans="9:15">
      <c r="I101">
        <v>100</v>
      </c>
      <c r="J101">
        <f>$B$5*data!C102/data!C101</f>
        <v>4033.4006979081346</v>
      </c>
      <c r="K101">
        <f>$B$6*data!D102/data!D101</f>
        <v>3018.2046354845556</v>
      </c>
      <c r="L101">
        <f>$B$7*data!E102/data!E101</f>
        <v>3026.7123168633448</v>
      </c>
      <c r="M101">
        <f t="shared" si="11"/>
        <v>10078.317650256035</v>
      </c>
      <c r="N101">
        <f t="shared" si="12"/>
        <v>78.31765025603454</v>
      </c>
      <c r="O101">
        <f t="shared" si="13"/>
        <v>-78.31765025603454</v>
      </c>
    </row>
    <row r="102" spans="9:15">
      <c r="I102">
        <v>101</v>
      </c>
      <c r="J102">
        <f>$B$5*data!C103/data!C102</f>
        <v>4008.1692310975932</v>
      </c>
      <c r="K102">
        <f>$B$6*data!D103/data!D102</f>
        <v>3023.495873887131</v>
      </c>
      <c r="L102">
        <f>$B$7*data!E103/data!E102</f>
        <v>3009.7097970761511</v>
      </c>
      <c r="M102">
        <f t="shared" si="11"/>
        <v>10041.374902060876</v>
      </c>
      <c r="N102">
        <f t="shared" si="12"/>
        <v>41.374902060875684</v>
      </c>
      <c r="O102">
        <f t="shared" si="13"/>
        <v>-41.374902060875684</v>
      </c>
    </row>
    <row r="103" spans="9:15">
      <c r="I103">
        <v>102</v>
      </c>
      <c r="J103">
        <f>$B$5*data!C104/data!C103</f>
        <v>4006.2414935815027</v>
      </c>
      <c r="K103">
        <f>$B$6*data!D104/data!D103</f>
        <v>3004.1274905144915</v>
      </c>
      <c r="L103">
        <f>$B$7*data!E104/data!E103</f>
        <v>2995.7932130503882</v>
      </c>
      <c r="M103">
        <f t="shared" si="11"/>
        <v>10006.162197146383</v>
      </c>
      <c r="N103">
        <f t="shared" si="12"/>
        <v>6.1621971463828231</v>
      </c>
      <c r="O103">
        <f t="shared" si="13"/>
        <v>-6.1621971463828231</v>
      </c>
    </row>
    <row r="104" spans="9:15">
      <c r="I104">
        <v>103</v>
      </c>
      <c r="J104">
        <f>$B$5*data!C105/data!C104</f>
        <v>4003.5580014490142</v>
      </c>
      <c r="K104">
        <f>$B$6*data!D105/data!D104</f>
        <v>3003.6973011958262</v>
      </c>
      <c r="L104">
        <f>$B$7*data!E105/data!E104</f>
        <v>2990.8352406680697</v>
      </c>
      <c r="M104">
        <f t="shared" si="11"/>
        <v>9998.0905433129101</v>
      </c>
      <c r="N104">
        <f t="shared" si="12"/>
        <v>-1.9094566870899143</v>
      </c>
      <c r="O104">
        <f t="shared" si="13"/>
        <v>1.9094566870899143</v>
      </c>
    </row>
    <row r="105" spans="9:15">
      <c r="I105">
        <v>104</v>
      </c>
      <c r="J105">
        <f>$B$5*data!C106/data!C105</f>
        <v>4024.7587123421144</v>
      </c>
      <c r="K105">
        <f>$B$6*data!D106/data!D105</f>
        <v>3002.8857348152851</v>
      </c>
      <c r="L105">
        <f>$B$7*data!E106/data!E105</f>
        <v>2991.6005358179755</v>
      </c>
      <c r="M105">
        <f t="shared" si="11"/>
        <v>10019.244982975375</v>
      </c>
      <c r="N105">
        <f t="shared" si="12"/>
        <v>19.244982975375024</v>
      </c>
      <c r="O105">
        <f t="shared" si="13"/>
        <v>-19.244982975375024</v>
      </c>
    </row>
    <row r="106" spans="9:15">
      <c r="I106">
        <v>105</v>
      </c>
      <c r="J106">
        <f>$B$5*data!C107/data!C106</f>
        <v>4012.8293442784343</v>
      </c>
      <c r="K106">
        <f>$B$6*data!D107/data!D106</f>
        <v>2997.6771288573295</v>
      </c>
      <c r="L106">
        <f>$B$7*data!E107/data!E106</f>
        <v>3025.8917898831191</v>
      </c>
      <c r="M106">
        <f t="shared" si="11"/>
        <v>10036.398263018882</v>
      </c>
      <c r="N106">
        <f t="shared" si="12"/>
        <v>36.398263018882062</v>
      </c>
      <c r="O106">
        <f t="shared" si="13"/>
        <v>-36.398263018882062</v>
      </c>
    </row>
    <row r="107" spans="9:15">
      <c r="I107">
        <v>106</v>
      </c>
      <c r="J107">
        <f>$B$5*data!C108/data!C107</f>
        <v>3995.5952631906416</v>
      </c>
      <c r="K107">
        <f>$B$6*data!D108/data!D107</f>
        <v>3009.5467542164356</v>
      </c>
      <c r="L107">
        <f>$B$7*data!E108/data!E107</f>
        <v>3003.3495348185866</v>
      </c>
      <c r="M107">
        <f t="shared" si="11"/>
        <v>10008.491552225663</v>
      </c>
      <c r="N107">
        <f t="shared" si="12"/>
        <v>8.4915522256633267</v>
      </c>
      <c r="O107">
        <f t="shared" si="13"/>
        <v>-8.4915522256633267</v>
      </c>
    </row>
    <row r="108" spans="9:15">
      <c r="I108">
        <v>107</v>
      </c>
      <c r="J108">
        <f>$B$5*data!C109/data!C108</f>
        <v>3946.1756227435562</v>
      </c>
      <c r="K108">
        <f>$B$6*data!D109/data!D108</f>
        <v>2982.0997845892834</v>
      </c>
      <c r="L108">
        <f>$B$7*data!E109/data!E108</f>
        <v>2972.2858203203064</v>
      </c>
      <c r="M108">
        <f t="shared" si="11"/>
        <v>9900.5612276531465</v>
      </c>
      <c r="N108">
        <f t="shared" si="12"/>
        <v>-99.438772346853511</v>
      </c>
      <c r="O108">
        <f t="shared" si="13"/>
        <v>99.438772346853511</v>
      </c>
    </row>
    <row r="109" spans="9:15">
      <c r="I109">
        <v>108</v>
      </c>
      <c r="J109">
        <f>$B$5*data!C110/data!C109</f>
        <v>4044.6304421123964</v>
      </c>
      <c r="K109">
        <f>$B$6*data!D110/data!D109</f>
        <v>3018.7851211019356</v>
      </c>
      <c r="L109">
        <f>$B$7*data!E110/data!E109</f>
        <v>3003.27326583183</v>
      </c>
      <c r="M109">
        <f t="shared" si="11"/>
        <v>10066.688829046161</v>
      </c>
      <c r="N109">
        <f t="shared" si="12"/>
        <v>66.688829046161118</v>
      </c>
      <c r="O109">
        <f t="shared" si="13"/>
        <v>-66.688829046161118</v>
      </c>
    </row>
    <row r="110" spans="9:15">
      <c r="I110">
        <v>109</v>
      </c>
      <c r="J110">
        <f>$B$5*data!C111/data!C110</f>
        <v>4007.0827117449244</v>
      </c>
      <c r="K110">
        <f>$B$6*data!D111/data!D110</f>
        <v>3011.8159341078012</v>
      </c>
      <c r="L110">
        <f>$B$7*data!E111/data!E110</f>
        <v>2962.9971466893348</v>
      </c>
      <c r="M110">
        <f t="shared" si="11"/>
        <v>9981.89579254206</v>
      </c>
      <c r="N110">
        <f t="shared" si="12"/>
        <v>-18.104207457939992</v>
      </c>
      <c r="O110">
        <f t="shared" si="13"/>
        <v>18.104207457939992</v>
      </c>
    </row>
    <row r="111" spans="9:15">
      <c r="I111">
        <v>110</v>
      </c>
      <c r="J111">
        <f>$B$5*data!C112/data!C111</f>
        <v>3954.7619307303098</v>
      </c>
      <c r="K111">
        <f>$B$6*data!D112/data!D111</f>
        <v>2975.0643103001662</v>
      </c>
      <c r="L111">
        <f>$B$7*data!E112/data!E111</f>
        <v>3033.297650571863</v>
      </c>
      <c r="M111">
        <f t="shared" si="11"/>
        <v>9963.1238916023394</v>
      </c>
      <c r="N111">
        <f t="shared" si="12"/>
        <v>-36.876108397660573</v>
      </c>
      <c r="O111">
        <f t="shared" si="13"/>
        <v>36.876108397660573</v>
      </c>
    </row>
    <row r="112" spans="9:15">
      <c r="I112">
        <v>111</v>
      </c>
      <c r="J112">
        <f>$B$5*data!C113/data!C112</f>
        <v>4036.7680351139443</v>
      </c>
      <c r="K112">
        <f>$B$6*data!D113/data!D112</f>
        <v>3016.9958273707148</v>
      </c>
      <c r="L112">
        <f>$B$7*data!E113/data!E112</f>
        <v>2998.8759381593059</v>
      </c>
      <c r="M112">
        <f t="shared" si="11"/>
        <v>10052.639800643965</v>
      </c>
      <c r="N112">
        <f t="shared" si="12"/>
        <v>52.639800643964918</v>
      </c>
      <c r="O112">
        <f t="shared" si="13"/>
        <v>-52.639800643964918</v>
      </c>
    </row>
    <row r="113" spans="9:15">
      <c r="I113">
        <v>112</v>
      </c>
      <c r="J113">
        <f>$B$5*data!C114/data!C113</f>
        <v>3946.0072755092956</v>
      </c>
      <c r="K113">
        <f>$B$6*data!D114/data!D113</f>
        <v>3001.2914181465271</v>
      </c>
      <c r="L113">
        <f>$B$7*data!E114/data!E113</f>
        <v>3004.3364684308558</v>
      </c>
      <c r="M113">
        <f t="shared" si="11"/>
        <v>9951.635162086679</v>
      </c>
      <c r="N113">
        <f t="shared" si="12"/>
        <v>-48.364837913321026</v>
      </c>
      <c r="O113">
        <f t="shared" si="13"/>
        <v>48.364837913321026</v>
      </c>
    </row>
    <row r="114" spans="9:15">
      <c r="I114">
        <v>113</v>
      </c>
      <c r="J114">
        <f>$B$5*data!C115/data!C114</f>
        <v>3961.154196820813</v>
      </c>
      <c r="K114">
        <f>$B$6*data!D115/data!D114</f>
        <v>2976.7456434107617</v>
      </c>
      <c r="L114">
        <f>$B$7*data!E115/data!E114</f>
        <v>2971.6290684483997</v>
      </c>
      <c r="M114">
        <f t="shared" si="11"/>
        <v>9909.5289086799748</v>
      </c>
      <c r="N114">
        <f t="shared" si="12"/>
        <v>-90.471091320025153</v>
      </c>
      <c r="O114">
        <f t="shared" si="13"/>
        <v>90.471091320025153</v>
      </c>
    </row>
    <row r="115" spans="9:15">
      <c r="I115">
        <v>114</v>
      </c>
      <c r="J115">
        <f>$B$5*data!C116/data!C115</f>
        <v>3963.038659091902</v>
      </c>
      <c r="K115">
        <f>$B$6*data!D116/data!D115</f>
        <v>2990.1663626807895</v>
      </c>
      <c r="L115">
        <f>$B$7*data!E116/data!E115</f>
        <v>3022.3344391393316</v>
      </c>
      <c r="M115">
        <f t="shared" si="11"/>
        <v>9975.5394609120231</v>
      </c>
      <c r="N115">
        <f t="shared" si="12"/>
        <v>-24.46053908797694</v>
      </c>
      <c r="O115">
        <f t="shared" si="13"/>
        <v>24.46053908797694</v>
      </c>
    </row>
    <row r="116" spans="9:15">
      <c r="I116">
        <v>115</v>
      </c>
      <c r="J116">
        <f>$B$5*data!C117/data!C116</f>
        <v>3973.6135807007345</v>
      </c>
      <c r="K116">
        <f>$B$6*data!D117/data!D116</f>
        <v>3003.5214531611678</v>
      </c>
      <c r="L116">
        <f>$B$7*data!E117/data!E116</f>
        <v>2956.3478782703023</v>
      </c>
      <c r="M116">
        <f t="shared" si="11"/>
        <v>9933.4829121322036</v>
      </c>
      <c r="N116">
        <f t="shared" si="12"/>
        <v>-66.517087867796363</v>
      </c>
      <c r="O116">
        <f t="shared" si="13"/>
        <v>66.517087867796363</v>
      </c>
    </row>
    <row r="117" spans="9:15">
      <c r="I117">
        <v>116</v>
      </c>
      <c r="J117">
        <f>$B$5*data!C118/data!C117</f>
        <v>4004.5139459220668</v>
      </c>
      <c r="K117">
        <f>$B$6*data!D118/data!D117</f>
        <v>2986.3255945779019</v>
      </c>
      <c r="L117">
        <f>$B$7*data!E118/data!E117</f>
        <v>2963.9361284769325</v>
      </c>
      <c r="M117">
        <f t="shared" si="11"/>
        <v>9954.7756689769012</v>
      </c>
      <c r="N117">
        <f t="shared" si="12"/>
        <v>-45.224331023098784</v>
      </c>
      <c r="O117">
        <f t="shared" si="13"/>
        <v>45.224331023098784</v>
      </c>
    </row>
    <row r="118" spans="9:15">
      <c r="I118">
        <v>117</v>
      </c>
      <c r="J118">
        <f>$B$5*data!C119/data!C118</f>
        <v>3940.6343090885466</v>
      </c>
      <c r="K118">
        <f>$B$6*data!D119/data!D118</f>
        <v>2941.5156330348591</v>
      </c>
      <c r="L118">
        <f>$B$7*data!E119/data!E118</f>
        <v>2993.8302823885483</v>
      </c>
      <c r="M118">
        <f t="shared" si="11"/>
        <v>9875.9802245119536</v>
      </c>
      <c r="N118">
        <f t="shared" si="12"/>
        <v>-124.01977548804643</v>
      </c>
      <c r="O118">
        <f t="shared" si="13"/>
        <v>124.01977548804643</v>
      </c>
    </row>
    <row r="119" spans="9:15">
      <c r="I119">
        <v>118</v>
      </c>
      <c r="J119">
        <f>$B$5*data!C120/data!C119</f>
        <v>4018.9727352457467</v>
      </c>
      <c r="K119">
        <f>$B$6*data!D120/data!D119</f>
        <v>3016.1457790996619</v>
      </c>
      <c r="L119">
        <f>$B$7*data!E120/data!E119</f>
        <v>2982.658307284501</v>
      </c>
      <c r="M119">
        <f t="shared" si="11"/>
        <v>10017.77682162991</v>
      </c>
      <c r="N119">
        <f t="shared" si="12"/>
        <v>17.776821629910046</v>
      </c>
      <c r="O119">
        <f t="shared" si="13"/>
        <v>-17.776821629910046</v>
      </c>
    </row>
    <row r="120" spans="9:15">
      <c r="I120">
        <v>119</v>
      </c>
      <c r="J120">
        <f>$B$5*data!C121/data!C120</f>
        <v>4005.6455478489984</v>
      </c>
      <c r="K120">
        <f>$B$6*data!D121/data!D120</f>
        <v>3006.9979475061991</v>
      </c>
      <c r="L120">
        <f>$B$7*data!E121/data!E120</f>
        <v>2993.3754263561259</v>
      </c>
      <c r="M120">
        <f t="shared" si="11"/>
        <v>10006.018921711324</v>
      </c>
      <c r="N120">
        <f t="shared" si="12"/>
        <v>6.0189217113238556</v>
      </c>
      <c r="O120">
        <f t="shared" si="13"/>
        <v>-6.0189217113238556</v>
      </c>
    </row>
    <row r="121" spans="9:15">
      <c r="I121">
        <v>120</v>
      </c>
      <c r="J121">
        <f>$B$5*data!C122/data!C121</f>
        <v>3987.095802701841</v>
      </c>
      <c r="K121">
        <f>$B$6*data!D122/data!D121</f>
        <v>2990.7649998859874</v>
      </c>
      <c r="L121">
        <f>$B$7*data!E122/data!E121</f>
        <v>2973.7244368524398</v>
      </c>
      <c r="M121">
        <f t="shared" si="11"/>
        <v>9951.5852394402682</v>
      </c>
      <c r="N121">
        <f t="shared" si="12"/>
        <v>-48.414760559731803</v>
      </c>
      <c r="O121">
        <f t="shared" si="13"/>
        <v>48.414760559731803</v>
      </c>
    </row>
    <row r="122" spans="9:15">
      <c r="I122">
        <v>121</v>
      </c>
      <c r="J122">
        <f>$B$5*data!C123/data!C122</f>
        <v>4022.0233710572925</v>
      </c>
      <c r="K122">
        <f>$B$6*data!D123/data!D122</f>
        <v>3044.0559488809363</v>
      </c>
      <c r="L122">
        <f>$B$7*data!E123/data!E122</f>
        <v>3026.1936733350385</v>
      </c>
      <c r="M122">
        <f t="shared" si="11"/>
        <v>10092.272993273267</v>
      </c>
      <c r="N122">
        <f t="shared" si="12"/>
        <v>92.272993273267275</v>
      </c>
      <c r="O122">
        <f t="shared" si="13"/>
        <v>-92.272993273267275</v>
      </c>
    </row>
    <row r="123" spans="9:15">
      <c r="I123">
        <v>122</v>
      </c>
      <c r="J123">
        <f>$B$5*data!C124/data!C123</f>
        <v>4080.7606637819458</v>
      </c>
      <c r="K123">
        <f>$B$6*data!D124/data!D123</f>
        <v>3032.7941155513104</v>
      </c>
      <c r="L123">
        <f>$B$7*data!E124/data!E123</f>
        <v>3035.893904921566</v>
      </c>
      <c r="M123">
        <f t="shared" si="11"/>
        <v>10149.448684254821</v>
      </c>
      <c r="N123">
        <f t="shared" si="12"/>
        <v>149.44868425482127</v>
      </c>
      <c r="O123">
        <f t="shared" si="13"/>
        <v>-149.44868425482127</v>
      </c>
    </row>
    <row r="124" spans="9:15">
      <c r="I124">
        <v>123</v>
      </c>
      <c r="J124">
        <f>$B$5*data!C125/data!C124</f>
        <v>3987.825692970056</v>
      </c>
      <c r="K124">
        <f>$B$6*data!D125/data!D124</f>
        <v>2999.9854062719005</v>
      </c>
      <c r="L124">
        <f>$B$7*data!E125/data!E124</f>
        <v>3000.6389839366539</v>
      </c>
      <c r="M124">
        <f t="shared" si="11"/>
        <v>9988.4500831786099</v>
      </c>
      <c r="N124">
        <f t="shared" si="12"/>
        <v>-11.54991682139007</v>
      </c>
      <c r="O124">
        <f t="shared" si="13"/>
        <v>11.54991682139007</v>
      </c>
    </row>
    <row r="125" spans="9:15">
      <c r="I125">
        <v>124</v>
      </c>
      <c r="J125">
        <f>$B$5*data!C126/data!C125</f>
        <v>3972.647587793876</v>
      </c>
      <c r="K125">
        <f>$B$6*data!D126/data!D125</f>
        <v>3026.2371770392338</v>
      </c>
      <c r="L125">
        <f>$B$7*data!E126/data!E125</f>
        <v>2986.270686150212</v>
      </c>
      <c r="M125">
        <f t="shared" si="11"/>
        <v>9985.1554509833222</v>
      </c>
      <c r="N125">
        <f t="shared" si="12"/>
        <v>-14.844549016677774</v>
      </c>
      <c r="O125">
        <f t="shared" si="13"/>
        <v>14.844549016677774</v>
      </c>
    </row>
    <row r="126" spans="9:15">
      <c r="I126">
        <v>125</v>
      </c>
      <c r="J126">
        <f>$B$5*data!C127/data!C126</f>
        <v>4043.6031319879235</v>
      </c>
      <c r="K126">
        <f>$B$6*data!D127/data!D126</f>
        <v>3017.6140331674374</v>
      </c>
      <c r="L126">
        <f>$B$7*data!E127/data!E126</f>
        <v>3030.6274042175573</v>
      </c>
      <c r="M126">
        <f t="shared" si="11"/>
        <v>10091.844569372919</v>
      </c>
      <c r="N126">
        <f t="shared" si="12"/>
        <v>91.844569372919068</v>
      </c>
      <c r="O126">
        <f t="shared" si="13"/>
        <v>-91.844569372919068</v>
      </c>
    </row>
    <row r="127" spans="9:15">
      <c r="I127">
        <v>126</v>
      </c>
      <c r="J127">
        <f>$B$5*data!C128/data!C127</f>
        <v>3996.6771417292821</v>
      </c>
      <c r="K127">
        <f>$B$6*data!D128/data!D127</f>
        <v>3019.8707253241232</v>
      </c>
      <c r="L127">
        <f>$B$7*data!E128/data!E127</f>
        <v>3009.5353689048543</v>
      </c>
      <c r="M127">
        <f t="shared" si="11"/>
        <v>10026.08323595826</v>
      </c>
      <c r="N127">
        <f t="shared" si="12"/>
        <v>26.083235958260047</v>
      </c>
      <c r="O127">
        <f t="shared" si="13"/>
        <v>-26.083235958260047</v>
      </c>
    </row>
    <row r="128" spans="9:15">
      <c r="I128">
        <v>127</v>
      </c>
      <c r="J128">
        <f>$B$5*data!C129/data!C128</f>
        <v>3940.7628576835759</v>
      </c>
      <c r="K128">
        <f>$B$6*data!D129/data!D128</f>
        <v>2982.3597452310432</v>
      </c>
      <c r="L128">
        <f>$B$7*data!E129/data!E128</f>
        <v>2952.8084485073791</v>
      </c>
      <c r="M128">
        <f t="shared" si="11"/>
        <v>9875.9310514219978</v>
      </c>
      <c r="N128">
        <f t="shared" si="12"/>
        <v>-124.06894857800216</v>
      </c>
      <c r="O128">
        <f t="shared" si="13"/>
        <v>124.06894857800216</v>
      </c>
    </row>
    <row r="129" spans="9:15">
      <c r="I129">
        <v>128</v>
      </c>
      <c r="J129">
        <f>$B$5*data!C130/data!C129</f>
        <v>4015.7720948525471</v>
      </c>
      <c r="K129">
        <f>$B$6*data!D130/data!D129</f>
        <v>3022.5660703827289</v>
      </c>
      <c r="L129">
        <f>$B$7*data!E130/data!E129</f>
        <v>3016.9847627633953</v>
      </c>
      <c r="M129">
        <f t="shared" si="11"/>
        <v>10055.322927998672</v>
      </c>
      <c r="N129">
        <f t="shared" si="12"/>
        <v>55.32292799867173</v>
      </c>
      <c r="O129">
        <f t="shared" si="13"/>
        <v>-55.32292799867173</v>
      </c>
    </row>
    <row r="130" spans="9:15">
      <c r="I130">
        <v>129</v>
      </c>
      <c r="J130">
        <f>$B$5*data!C131/data!C130</f>
        <v>4039.3901944498461</v>
      </c>
      <c r="K130">
        <f>$B$6*data!D131/data!D130</f>
        <v>3017.0994895225167</v>
      </c>
      <c r="L130">
        <f>$B$7*data!E131/data!E130</f>
        <v>3037.6703131787845</v>
      </c>
      <c r="M130">
        <f t="shared" si="11"/>
        <v>10094.159997151146</v>
      </c>
      <c r="N130">
        <f t="shared" si="12"/>
        <v>94.159997151145944</v>
      </c>
      <c r="O130">
        <f t="shared" si="13"/>
        <v>-94.159997151145944</v>
      </c>
    </row>
    <row r="131" spans="9:15">
      <c r="I131">
        <v>130</v>
      </c>
      <c r="J131">
        <f>$B$5*data!C132/data!C131</f>
        <v>4086.8388853531951</v>
      </c>
      <c r="K131">
        <f>$B$6*data!D132/data!D131</f>
        <v>3025.0961169358056</v>
      </c>
      <c r="L131">
        <f>$B$7*data!E132/data!E131</f>
        <v>3035.0501873126632</v>
      </c>
      <c r="M131">
        <f t="shared" ref="M131:M194" si="14">J131+K131+L131</f>
        <v>10146.985189601664</v>
      </c>
      <c r="N131">
        <f t="shared" ref="N131:N194" si="15">M131-$B$8</f>
        <v>146.98518960166439</v>
      </c>
      <c r="O131">
        <f t="shared" ref="O131:O194" si="16">-N131</f>
        <v>-146.98518960166439</v>
      </c>
    </row>
    <row r="132" spans="9:15">
      <c r="I132">
        <v>131</v>
      </c>
      <c r="J132">
        <f>$B$5*data!C133/data!C132</f>
        <v>4013.4482795823283</v>
      </c>
      <c r="K132">
        <f>$B$6*data!D133/data!D132</f>
        <v>3012.5937031466947</v>
      </c>
      <c r="L132">
        <f>$B$7*data!E133/data!E132</f>
        <v>2999.9826512712766</v>
      </c>
      <c r="M132">
        <f t="shared" si="14"/>
        <v>10026.0246340003</v>
      </c>
      <c r="N132">
        <f t="shared" si="15"/>
        <v>26.024634000299557</v>
      </c>
      <c r="O132">
        <f t="shared" si="16"/>
        <v>-26.024634000299557</v>
      </c>
    </row>
    <row r="133" spans="9:15">
      <c r="I133">
        <v>132</v>
      </c>
      <c r="J133">
        <f>$B$5*data!C134/data!C133</f>
        <v>4053.3712653851649</v>
      </c>
      <c r="K133">
        <f>$B$6*data!D134/data!D133</f>
        <v>3017.5857546916614</v>
      </c>
      <c r="L133">
        <f>$B$7*data!E134/data!E133</f>
        <v>3015.2727525073878</v>
      </c>
      <c r="M133">
        <f t="shared" si="14"/>
        <v>10086.229772584215</v>
      </c>
      <c r="N133">
        <f t="shared" si="15"/>
        <v>86.229772584214516</v>
      </c>
      <c r="O133">
        <f t="shared" si="16"/>
        <v>-86.229772584214516</v>
      </c>
    </row>
    <row r="134" spans="9:15">
      <c r="I134">
        <v>133</v>
      </c>
      <c r="J134">
        <f>$B$5*data!C135/data!C134</f>
        <v>4021.0718198015438</v>
      </c>
      <c r="K134">
        <f>$B$6*data!D135/data!D134</f>
        <v>3018.3738663026561</v>
      </c>
      <c r="L134">
        <f>$B$7*data!E135/data!E134</f>
        <v>3004.9481404197863</v>
      </c>
      <c r="M134">
        <f t="shared" si="14"/>
        <v>10044.393826523987</v>
      </c>
      <c r="N134">
        <f t="shared" si="15"/>
        <v>44.393826523986718</v>
      </c>
      <c r="O134">
        <f t="shared" si="16"/>
        <v>-44.393826523986718</v>
      </c>
    </row>
    <row r="135" spans="9:15">
      <c r="I135">
        <v>134</v>
      </c>
      <c r="J135">
        <f>$B$5*data!C136/data!C135</f>
        <v>3995.694823536036</v>
      </c>
      <c r="K135">
        <f>$B$6*data!D136/data!D135</f>
        <v>3002.3106418942216</v>
      </c>
      <c r="L135">
        <f>$B$7*data!E136/data!E135</f>
        <v>2999.2762336578153</v>
      </c>
      <c r="M135">
        <f t="shared" si="14"/>
        <v>9997.2816990880729</v>
      </c>
      <c r="N135">
        <f t="shared" si="15"/>
        <v>-2.7183009119271446</v>
      </c>
      <c r="O135">
        <f t="shared" si="16"/>
        <v>2.7183009119271446</v>
      </c>
    </row>
    <row r="136" spans="9:15">
      <c r="I136">
        <v>135</v>
      </c>
      <c r="J136">
        <f>$B$5*data!C137/data!C136</f>
        <v>4002.3028326641702</v>
      </c>
      <c r="K136">
        <f>$B$6*data!D137/data!D136</f>
        <v>3010.3778162465751</v>
      </c>
      <c r="L136">
        <f>$B$7*data!E137/data!E136</f>
        <v>3014.5132933186756</v>
      </c>
      <c r="M136">
        <f t="shared" si="14"/>
        <v>10027.193942229422</v>
      </c>
      <c r="N136">
        <f t="shared" si="15"/>
        <v>27.193942229421737</v>
      </c>
      <c r="O136">
        <f t="shared" si="16"/>
        <v>-27.193942229421737</v>
      </c>
    </row>
    <row r="137" spans="9:15">
      <c r="I137">
        <v>136</v>
      </c>
      <c r="J137">
        <f>$B$5*data!C138/data!C137</f>
        <v>4060.653986861123</v>
      </c>
      <c r="K137">
        <f>$B$6*data!D138/data!D137</f>
        <v>3031.1581189599697</v>
      </c>
      <c r="L137">
        <f>$B$7*data!E138/data!E137</f>
        <v>3035.1479411742275</v>
      </c>
      <c r="M137">
        <f t="shared" si="14"/>
        <v>10126.96004699532</v>
      </c>
      <c r="N137">
        <f t="shared" si="15"/>
        <v>126.96004699532023</v>
      </c>
      <c r="O137">
        <f t="shared" si="16"/>
        <v>-126.96004699532023</v>
      </c>
    </row>
    <row r="138" spans="9:15">
      <c r="I138">
        <v>137</v>
      </c>
      <c r="J138">
        <f>$B$5*data!C139/data!C138</f>
        <v>3964.4093813478139</v>
      </c>
      <c r="K138">
        <f>$B$6*data!D139/data!D138</f>
        <v>2993.2316805041319</v>
      </c>
      <c r="L138">
        <f>$B$7*data!E139/data!E138</f>
        <v>2993.7548863540032</v>
      </c>
      <c r="M138">
        <f t="shared" si="14"/>
        <v>9951.395948205949</v>
      </c>
      <c r="N138">
        <f t="shared" si="15"/>
        <v>-48.604051794050974</v>
      </c>
      <c r="O138">
        <f t="shared" si="16"/>
        <v>48.604051794050974</v>
      </c>
    </row>
    <row r="139" spans="9:15">
      <c r="I139">
        <v>138</v>
      </c>
      <c r="J139">
        <f>$B$5*data!C140/data!C139</f>
        <v>4002.431867936366</v>
      </c>
      <c r="K139">
        <f>$B$6*data!D140/data!D139</f>
        <v>3001.3530599262399</v>
      </c>
      <c r="L139">
        <f>$B$7*data!E140/data!E139</f>
        <v>3003.4943648411395</v>
      </c>
      <c r="M139">
        <f t="shared" si="14"/>
        <v>10007.279292703744</v>
      </c>
      <c r="N139">
        <f t="shared" si="15"/>
        <v>7.2792927037444315</v>
      </c>
      <c r="O139">
        <f t="shared" si="16"/>
        <v>-7.2792927037444315</v>
      </c>
    </row>
    <row r="140" spans="9:15">
      <c r="I140">
        <v>139</v>
      </c>
      <c r="J140">
        <f>$B$5*data!C141/data!C140</f>
        <v>4001.2750726904442</v>
      </c>
      <c r="K140">
        <f>$B$6*data!D141/data!D140</f>
        <v>3002.7031695128012</v>
      </c>
      <c r="L140">
        <f>$B$7*data!E141/data!E140</f>
        <v>3002.7492471625997</v>
      </c>
      <c r="M140">
        <f t="shared" si="14"/>
        <v>10006.727489365845</v>
      </c>
      <c r="N140">
        <f t="shared" si="15"/>
        <v>6.727489365845031</v>
      </c>
      <c r="O140">
        <f t="shared" si="16"/>
        <v>-6.727489365845031</v>
      </c>
    </row>
    <row r="141" spans="9:15">
      <c r="I141">
        <v>140</v>
      </c>
      <c r="J141">
        <f>$B$5*data!C142/data!C141</f>
        <v>3989.0219493780241</v>
      </c>
      <c r="K141">
        <f>$B$6*data!D142/data!D141</f>
        <v>2997.4287544351082</v>
      </c>
      <c r="L141">
        <f>$B$7*data!E142/data!E141</f>
        <v>3007.5054680273465</v>
      </c>
      <c r="M141">
        <f t="shared" si="14"/>
        <v>9993.9561718404784</v>
      </c>
      <c r="N141">
        <f t="shared" si="15"/>
        <v>-6.0438281595215813</v>
      </c>
      <c r="O141">
        <f t="shared" si="16"/>
        <v>6.0438281595215813</v>
      </c>
    </row>
    <row r="142" spans="9:15">
      <c r="I142">
        <v>141</v>
      </c>
      <c r="J142">
        <f>$B$5*data!C143/data!C142</f>
        <v>3979.0638971611684</v>
      </c>
      <c r="K142">
        <f>$B$6*data!D143/data!D142</f>
        <v>2985.7672811615362</v>
      </c>
      <c r="L142">
        <f>$B$7*data!E143/data!E142</f>
        <v>2991.8818508628351</v>
      </c>
      <c r="M142">
        <f t="shared" si="14"/>
        <v>9956.7130291855392</v>
      </c>
      <c r="N142">
        <f t="shared" si="15"/>
        <v>-43.286970814460801</v>
      </c>
      <c r="O142">
        <f t="shared" si="16"/>
        <v>43.286970814460801</v>
      </c>
    </row>
    <row r="143" spans="9:15">
      <c r="I143">
        <v>142</v>
      </c>
      <c r="J143">
        <f>$B$5*data!C144/data!C143</f>
        <v>3997.7962901188434</v>
      </c>
      <c r="K143">
        <f>$B$6*data!D144/data!D143</f>
        <v>2982.6500601191883</v>
      </c>
      <c r="L143">
        <f>$B$7*data!E144/data!E143</f>
        <v>2977.8575883595468</v>
      </c>
      <c r="M143">
        <f t="shared" si="14"/>
        <v>9958.303938597579</v>
      </c>
      <c r="N143">
        <f t="shared" si="15"/>
        <v>-41.696061402421037</v>
      </c>
      <c r="O143">
        <f t="shared" si="16"/>
        <v>41.696061402421037</v>
      </c>
    </row>
    <row r="144" spans="9:15">
      <c r="I144">
        <v>143</v>
      </c>
      <c r="J144">
        <f>$B$5*data!C145/data!C144</f>
        <v>4015.1272939184087</v>
      </c>
      <c r="K144">
        <f>$B$6*data!D145/data!D144</f>
        <v>3003.2237848834043</v>
      </c>
      <c r="L144">
        <f>$B$7*data!E145/data!E144</f>
        <v>3021.0029158060988</v>
      </c>
      <c r="M144">
        <f t="shared" si="14"/>
        <v>10039.353994607911</v>
      </c>
      <c r="N144">
        <f t="shared" si="15"/>
        <v>39.353994607910863</v>
      </c>
      <c r="O144">
        <f t="shared" si="16"/>
        <v>-39.353994607910863</v>
      </c>
    </row>
    <row r="145" spans="9:15">
      <c r="I145">
        <v>144</v>
      </c>
      <c r="J145">
        <f>$B$5*data!C146/data!C145</f>
        <v>3996.6833160627421</v>
      </c>
      <c r="K145">
        <f>$B$6*data!D146/data!D145</f>
        <v>2981.1018149742808</v>
      </c>
      <c r="L145">
        <f>$B$7*data!E146/data!E145</f>
        <v>3000.7465049993211</v>
      </c>
      <c r="M145">
        <f t="shared" si="14"/>
        <v>9978.5316360363431</v>
      </c>
      <c r="N145">
        <f t="shared" si="15"/>
        <v>-21.468363963656884</v>
      </c>
      <c r="O145">
        <f t="shared" si="16"/>
        <v>21.468363963656884</v>
      </c>
    </row>
    <row r="146" spans="9:15">
      <c r="I146">
        <v>145</v>
      </c>
      <c r="J146">
        <f>$B$5*data!C147/data!C146</f>
        <v>3937.668157025279</v>
      </c>
      <c r="K146">
        <f>$B$6*data!D147/data!D146</f>
        <v>2960.1432552349379</v>
      </c>
      <c r="L146">
        <f>$B$7*data!E147/data!E146</f>
        <v>2977.8987719655338</v>
      </c>
      <c r="M146">
        <f t="shared" si="14"/>
        <v>9875.7101842257507</v>
      </c>
      <c r="N146">
        <f t="shared" si="15"/>
        <v>-124.28981577424929</v>
      </c>
      <c r="O146">
        <f t="shared" si="16"/>
        <v>124.28981577424929</v>
      </c>
    </row>
    <row r="147" spans="9:15">
      <c r="I147">
        <v>146</v>
      </c>
      <c r="J147">
        <f>$B$5*data!C148/data!C147</f>
        <v>4016.2124373056845</v>
      </c>
      <c r="K147">
        <f>$B$6*data!D148/data!D147</f>
        <v>3025.0050766546824</v>
      </c>
      <c r="L147">
        <f>$B$7*data!E148/data!E147</f>
        <v>2982.0750149517271</v>
      </c>
      <c r="M147">
        <f t="shared" si="14"/>
        <v>10023.292528912094</v>
      </c>
      <c r="N147">
        <f t="shared" si="15"/>
        <v>23.292528912093985</v>
      </c>
      <c r="O147">
        <f t="shared" si="16"/>
        <v>-23.292528912093985</v>
      </c>
    </row>
    <row r="148" spans="9:15">
      <c r="I148">
        <v>147</v>
      </c>
      <c r="J148">
        <f>$B$5*data!C149/data!C148</f>
        <v>4009.4079880286245</v>
      </c>
      <c r="K148">
        <f>$B$6*data!D149/data!D148</f>
        <v>3018.0291632386779</v>
      </c>
      <c r="L148">
        <f>$B$7*data!E149/data!E148</f>
        <v>3024.0837516330885</v>
      </c>
      <c r="M148">
        <f t="shared" si="14"/>
        <v>10051.520902900391</v>
      </c>
      <c r="N148">
        <f t="shared" si="15"/>
        <v>51.520902900390865</v>
      </c>
      <c r="O148">
        <f t="shared" si="16"/>
        <v>-51.520902900390865</v>
      </c>
    </row>
    <row r="149" spans="9:15">
      <c r="I149">
        <v>148</v>
      </c>
      <c r="J149">
        <f>$B$5*data!C150/data!C149</f>
        <v>4041.9961161143578</v>
      </c>
      <c r="K149">
        <f>$B$6*data!D150/data!D149</f>
        <v>3012.8256589562079</v>
      </c>
      <c r="L149">
        <f>$B$7*data!E150/data!E149</f>
        <v>3003.3481698755659</v>
      </c>
      <c r="M149">
        <f t="shared" si="14"/>
        <v>10058.169944946132</v>
      </c>
      <c r="N149">
        <f t="shared" si="15"/>
        <v>58.169944946132091</v>
      </c>
      <c r="O149">
        <f t="shared" si="16"/>
        <v>-58.169944946132091</v>
      </c>
    </row>
    <row r="150" spans="9:15">
      <c r="I150">
        <v>149</v>
      </c>
      <c r="J150">
        <f>$B$5*data!C151/data!C150</f>
        <v>3947.8677620346243</v>
      </c>
      <c r="K150">
        <f>$B$6*data!D151/data!D150</f>
        <v>2979.5170943323205</v>
      </c>
      <c r="L150">
        <f>$B$7*data!E151/data!E150</f>
        <v>3004.508460461067</v>
      </c>
      <c r="M150">
        <f t="shared" si="14"/>
        <v>9931.8933168280128</v>
      </c>
      <c r="N150">
        <f t="shared" si="15"/>
        <v>-68.106683171987243</v>
      </c>
      <c r="O150">
        <f t="shared" si="16"/>
        <v>68.106683171987243</v>
      </c>
    </row>
    <row r="151" spans="9:15">
      <c r="I151">
        <v>150</v>
      </c>
      <c r="J151">
        <f>$B$5*data!C152/data!C151</f>
        <v>4034.3020638178641</v>
      </c>
      <c r="K151">
        <f>$B$6*data!D152/data!D151</f>
        <v>3010.61137143922</v>
      </c>
      <c r="L151">
        <f>$B$7*data!E152/data!E151</f>
        <v>3035.542981550987</v>
      </c>
      <c r="M151">
        <f t="shared" si="14"/>
        <v>10080.456416808071</v>
      </c>
      <c r="N151">
        <f t="shared" si="15"/>
        <v>80.456416808070571</v>
      </c>
      <c r="O151">
        <f t="shared" si="16"/>
        <v>-80.456416808070571</v>
      </c>
    </row>
    <row r="152" spans="9:15">
      <c r="I152">
        <v>151</v>
      </c>
      <c r="J152">
        <f>$B$5*data!C153/data!C152</f>
        <v>4022.0629869015888</v>
      </c>
      <c r="K152">
        <f>$B$6*data!D153/data!D152</f>
        <v>3013.847355950697</v>
      </c>
      <c r="L152">
        <f>$B$7*data!E153/data!E152</f>
        <v>2999.4004516224227</v>
      </c>
      <c r="M152">
        <f t="shared" si="14"/>
        <v>10035.310794474708</v>
      </c>
      <c r="N152">
        <f t="shared" si="15"/>
        <v>35.310794474708018</v>
      </c>
      <c r="O152">
        <f t="shared" si="16"/>
        <v>-35.310794474708018</v>
      </c>
    </row>
    <row r="153" spans="9:15">
      <c r="I153">
        <v>152</v>
      </c>
      <c r="J153">
        <f>$B$5*data!C154/data!C153</f>
        <v>3952.8629021792517</v>
      </c>
      <c r="K153">
        <f>$B$6*data!D154/data!D153</f>
        <v>2970.4731938700197</v>
      </c>
      <c r="L153">
        <f>$B$7*data!E154/data!E153</f>
        <v>2996.6541875896701</v>
      </c>
      <c r="M153">
        <f t="shared" si="14"/>
        <v>9919.990283638941</v>
      </c>
      <c r="N153">
        <f t="shared" si="15"/>
        <v>-80.009716361058963</v>
      </c>
      <c r="O153">
        <f t="shared" si="16"/>
        <v>80.009716361058963</v>
      </c>
    </row>
    <row r="154" spans="9:15">
      <c r="I154">
        <v>153</v>
      </c>
      <c r="J154">
        <f>$B$5*data!C155/data!C154</f>
        <v>3967.1299255647718</v>
      </c>
      <c r="K154">
        <f>$B$6*data!D155/data!D154</f>
        <v>2993.4783545887644</v>
      </c>
      <c r="L154">
        <f>$B$7*data!E155/data!E154</f>
        <v>3007.7426739156049</v>
      </c>
      <c r="M154">
        <f t="shared" si="14"/>
        <v>9968.3509540691412</v>
      </c>
      <c r="N154">
        <f t="shared" si="15"/>
        <v>-31.649045930858847</v>
      </c>
      <c r="O154">
        <f t="shared" si="16"/>
        <v>31.649045930858847</v>
      </c>
    </row>
    <row r="155" spans="9:15">
      <c r="I155">
        <v>154</v>
      </c>
      <c r="J155">
        <f>$B$5*data!C156/data!C155</f>
        <v>3964.3019408992691</v>
      </c>
      <c r="K155">
        <f>$B$6*data!D156/data!D155</f>
        <v>2973.8802078901981</v>
      </c>
      <c r="L155">
        <f>$B$7*data!E156/data!E155</f>
        <v>3008.1312642353087</v>
      </c>
      <c r="M155">
        <f t="shared" si="14"/>
        <v>9946.3134130247745</v>
      </c>
      <c r="N155">
        <f t="shared" si="15"/>
        <v>-53.686586975225509</v>
      </c>
      <c r="O155">
        <f t="shared" si="16"/>
        <v>53.686586975225509</v>
      </c>
    </row>
    <row r="156" spans="9:15">
      <c r="I156">
        <v>155</v>
      </c>
      <c r="J156">
        <f>$B$5*data!C157/data!C156</f>
        <v>4083.7093973082851</v>
      </c>
      <c r="K156">
        <f>$B$6*data!D157/data!D156</f>
        <v>3038.3314754722819</v>
      </c>
      <c r="L156">
        <f>$B$7*data!E157/data!E156</f>
        <v>3025.511039342774</v>
      </c>
      <c r="M156">
        <f t="shared" si="14"/>
        <v>10147.551912123341</v>
      </c>
      <c r="N156">
        <f t="shared" si="15"/>
        <v>147.55191212334103</v>
      </c>
      <c r="O156">
        <f t="shared" si="16"/>
        <v>-147.55191212334103</v>
      </c>
    </row>
    <row r="157" spans="9:15">
      <c r="I157">
        <v>156</v>
      </c>
      <c r="J157">
        <f>$B$5*data!C158/data!C157</f>
        <v>3895.18917795064</v>
      </c>
      <c r="K157">
        <f>$B$6*data!D158/data!D157</f>
        <v>2971.2961084172916</v>
      </c>
      <c r="L157">
        <f>$B$7*data!E158/data!E157</f>
        <v>3007.0337186844567</v>
      </c>
      <c r="M157">
        <f t="shared" si="14"/>
        <v>9873.5190050523888</v>
      </c>
      <c r="N157">
        <f t="shared" si="15"/>
        <v>-126.48099494761118</v>
      </c>
      <c r="O157">
        <f t="shared" si="16"/>
        <v>126.48099494761118</v>
      </c>
    </row>
    <row r="158" spans="9:15">
      <c r="I158">
        <v>157</v>
      </c>
      <c r="J158">
        <f>$B$5*data!C159/data!C158</f>
        <v>3935.9465648417113</v>
      </c>
      <c r="K158">
        <f>$B$6*data!D159/data!D158</f>
        <v>2974.3395458595942</v>
      </c>
      <c r="L158">
        <f>$B$7*data!E159/data!E158</f>
        <v>2998.8184933397629</v>
      </c>
      <c r="M158">
        <f t="shared" si="14"/>
        <v>9909.1046040410674</v>
      </c>
      <c r="N158">
        <f t="shared" si="15"/>
        <v>-90.895395958932568</v>
      </c>
      <c r="O158">
        <f t="shared" si="16"/>
        <v>90.895395958932568</v>
      </c>
    </row>
    <row r="159" spans="9:15">
      <c r="I159">
        <v>158</v>
      </c>
      <c r="J159">
        <f>$B$5*data!C160/data!C159</f>
        <v>4021.9345364596206</v>
      </c>
      <c r="K159">
        <f>$B$6*data!D160/data!D159</f>
        <v>3008.4404300680517</v>
      </c>
      <c r="L159">
        <f>$B$7*data!E160/data!E159</f>
        <v>3022.9932248324612</v>
      </c>
      <c r="M159">
        <f t="shared" si="14"/>
        <v>10053.368191360132</v>
      </c>
      <c r="N159">
        <f t="shared" si="15"/>
        <v>53.368191360132187</v>
      </c>
      <c r="O159">
        <f t="shared" si="16"/>
        <v>-53.368191360132187</v>
      </c>
    </row>
    <row r="160" spans="9:15">
      <c r="I160">
        <v>159</v>
      </c>
      <c r="J160">
        <f>$B$5*data!C161/data!C160</f>
        <v>4013.8164036352396</v>
      </c>
      <c r="K160">
        <f>$B$6*data!D161/data!D160</f>
        <v>3016.3491376014981</v>
      </c>
      <c r="L160">
        <f>$B$7*data!E161/data!E160</f>
        <v>3007.5640892124034</v>
      </c>
      <c r="M160">
        <f t="shared" si="14"/>
        <v>10037.729630449141</v>
      </c>
      <c r="N160">
        <f t="shared" si="15"/>
        <v>37.729630449141041</v>
      </c>
      <c r="O160">
        <f t="shared" si="16"/>
        <v>-37.729630449141041</v>
      </c>
    </row>
    <row r="161" spans="9:15">
      <c r="I161">
        <v>160</v>
      </c>
      <c r="J161">
        <f>$B$5*data!C162/data!C161</f>
        <v>4014.3237203706626</v>
      </c>
      <c r="K161">
        <f>$B$6*data!D162/data!D161</f>
        <v>3018.4736755279687</v>
      </c>
      <c r="L161">
        <f>$B$7*data!E162/data!E161</f>
        <v>2992.422130004757</v>
      </c>
      <c r="M161">
        <f t="shared" si="14"/>
        <v>10025.219525903389</v>
      </c>
      <c r="N161">
        <f t="shared" si="15"/>
        <v>25.219525903388785</v>
      </c>
      <c r="O161">
        <f t="shared" si="16"/>
        <v>-25.219525903388785</v>
      </c>
    </row>
    <row r="162" spans="9:15">
      <c r="I162">
        <v>161</v>
      </c>
      <c r="J162">
        <f>$B$5*data!C163/data!C162</f>
        <v>3978.3493524099713</v>
      </c>
      <c r="K162">
        <f>$B$6*data!D163/data!D162</f>
        <v>2985.1833326822434</v>
      </c>
      <c r="L162">
        <f>$B$7*data!E163/data!E162</f>
        <v>2995.3135020472596</v>
      </c>
      <c r="M162">
        <f t="shared" si="14"/>
        <v>9958.8461871394738</v>
      </c>
      <c r="N162">
        <f t="shared" si="15"/>
        <v>-41.153812860526159</v>
      </c>
      <c r="O162">
        <f t="shared" si="16"/>
        <v>41.153812860526159</v>
      </c>
    </row>
    <row r="163" spans="9:15">
      <c r="I163">
        <v>162</v>
      </c>
      <c r="J163">
        <f>$B$5*data!C164/data!C163</f>
        <v>4047.4556356298222</v>
      </c>
      <c r="K163">
        <f>$B$6*data!D164/data!D163</f>
        <v>3023.567408872239</v>
      </c>
      <c r="L163">
        <f>$B$7*data!E164/data!E163</f>
        <v>2990.8044841178344</v>
      </c>
      <c r="M163">
        <f t="shared" si="14"/>
        <v>10061.827528619895</v>
      </c>
      <c r="N163">
        <f t="shared" si="15"/>
        <v>61.82752861989502</v>
      </c>
      <c r="O163">
        <f t="shared" si="16"/>
        <v>-61.82752861989502</v>
      </c>
    </row>
    <row r="164" spans="9:15">
      <c r="I164">
        <v>163</v>
      </c>
      <c r="J164">
        <f>$B$5*data!C165/data!C164</f>
        <v>3943.4337823206138</v>
      </c>
      <c r="K164">
        <f>$B$6*data!D165/data!D164</f>
        <v>2965.2786992776396</v>
      </c>
      <c r="L164">
        <f>$B$7*data!E165/data!E164</f>
        <v>3016.5367382114473</v>
      </c>
      <c r="M164">
        <f t="shared" si="14"/>
        <v>9925.2492198097007</v>
      </c>
      <c r="N164">
        <f t="shared" si="15"/>
        <v>-74.750780190299338</v>
      </c>
      <c r="O164">
        <f t="shared" si="16"/>
        <v>74.750780190299338</v>
      </c>
    </row>
    <row r="165" spans="9:15">
      <c r="I165">
        <v>164</v>
      </c>
      <c r="J165">
        <f>$B$5*data!C166/data!C165</f>
        <v>4022.8554236012219</v>
      </c>
      <c r="K165">
        <f>$B$6*data!D166/data!D165</f>
        <v>2989.0234186317771</v>
      </c>
      <c r="L165">
        <f>$B$7*data!E166/data!E165</f>
        <v>3002.7218459628693</v>
      </c>
      <c r="M165">
        <f t="shared" si="14"/>
        <v>10014.600688195867</v>
      </c>
      <c r="N165">
        <f t="shared" si="15"/>
        <v>14.600688195867406</v>
      </c>
      <c r="O165">
        <f t="shared" si="16"/>
        <v>-14.600688195867406</v>
      </c>
    </row>
    <row r="166" spans="9:15">
      <c r="I166">
        <v>165</v>
      </c>
      <c r="J166">
        <f>$B$5*data!C167/data!C166</f>
        <v>4009.5466085746129</v>
      </c>
      <c r="K166">
        <f>$B$6*data!D167/data!D166</f>
        <v>2995.0509365486205</v>
      </c>
      <c r="L166">
        <f>$B$7*data!E167/data!E166</f>
        <v>2987.749116794671</v>
      </c>
      <c r="M166">
        <f t="shared" si="14"/>
        <v>9992.3466619179053</v>
      </c>
      <c r="N166">
        <f t="shared" si="15"/>
        <v>-7.6533380820947059</v>
      </c>
      <c r="O166">
        <f t="shared" si="16"/>
        <v>7.6533380820947059</v>
      </c>
    </row>
    <row r="167" spans="9:15">
      <c r="I167">
        <v>166</v>
      </c>
      <c r="J167">
        <f>$B$5*data!C168/data!C167</f>
        <v>4018.5858488384088</v>
      </c>
      <c r="K167">
        <f>$B$6*data!D168/data!D167</f>
        <v>3000.1159299280312</v>
      </c>
      <c r="L167">
        <f>$B$7*data!E168/data!E167</f>
        <v>3008.0267668776373</v>
      </c>
      <c r="M167">
        <f t="shared" si="14"/>
        <v>10026.728545644077</v>
      </c>
      <c r="N167">
        <f t="shared" si="15"/>
        <v>26.728545644076803</v>
      </c>
      <c r="O167">
        <f t="shared" si="16"/>
        <v>-26.728545644076803</v>
      </c>
    </row>
    <row r="168" spans="9:15">
      <c r="I168">
        <v>167</v>
      </c>
      <c r="J168">
        <f>$B$5*data!C169/data!C168</f>
        <v>3976.6056112526458</v>
      </c>
      <c r="K168">
        <f>$B$6*data!D169/data!D168</f>
        <v>2993.5506573616126</v>
      </c>
      <c r="L168">
        <f>$B$7*data!E169/data!E168</f>
        <v>3018.5859958466435</v>
      </c>
      <c r="M168">
        <f t="shared" si="14"/>
        <v>9988.7422644609032</v>
      </c>
      <c r="N168">
        <f t="shared" si="15"/>
        <v>-11.257735539096757</v>
      </c>
      <c r="O168">
        <f t="shared" si="16"/>
        <v>11.257735539096757</v>
      </c>
    </row>
    <row r="169" spans="9:15">
      <c r="I169">
        <v>168</v>
      </c>
      <c r="J169">
        <f>$B$5*data!C170/data!C169</f>
        <v>4062.4995769955781</v>
      </c>
      <c r="K169">
        <f>$B$6*data!D170/data!D169</f>
        <v>3032.3100369487383</v>
      </c>
      <c r="L169">
        <f>$B$7*data!E170/data!E169</f>
        <v>3015.25319431259</v>
      </c>
      <c r="M169">
        <f t="shared" si="14"/>
        <v>10110.062808256907</v>
      </c>
      <c r="N169">
        <f t="shared" si="15"/>
        <v>110.06280825690737</v>
      </c>
      <c r="O169">
        <f t="shared" si="16"/>
        <v>-110.06280825690737</v>
      </c>
    </row>
    <row r="170" spans="9:15">
      <c r="I170">
        <v>169</v>
      </c>
      <c r="J170">
        <f>$B$5*data!C171/data!C170</f>
        <v>4043.661968738837</v>
      </c>
      <c r="K170">
        <f>$B$6*data!D171/data!D170</f>
        <v>3026.6262535943192</v>
      </c>
      <c r="L170">
        <f>$B$7*data!E171/data!E170</f>
        <v>3016.346337921842</v>
      </c>
      <c r="M170">
        <f t="shared" si="14"/>
        <v>10086.634560254999</v>
      </c>
      <c r="N170">
        <f t="shared" si="15"/>
        <v>86.634560254999087</v>
      </c>
      <c r="O170">
        <f t="shared" si="16"/>
        <v>-86.634560254999087</v>
      </c>
    </row>
    <row r="171" spans="9:15">
      <c r="I171">
        <v>170</v>
      </c>
      <c r="J171">
        <f>$B$5*data!C172/data!C171</f>
        <v>3992.3705108690515</v>
      </c>
      <c r="K171">
        <f>$B$6*data!D172/data!D171</f>
        <v>2997.8432254812933</v>
      </c>
      <c r="L171">
        <f>$B$7*data!E172/data!E171</f>
        <v>3003.0500126634806</v>
      </c>
      <c r="M171">
        <f t="shared" si="14"/>
        <v>9993.2637490138259</v>
      </c>
      <c r="N171">
        <f t="shared" si="15"/>
        <v>-6.7362509861741273</v>
      </c>
      <c r="O171">
        <f t="shared" si="16"/>
        <v>6.7362509861741273</v>
      </c>
    </row>
    <row r="172" spans="9:15">
      <c r="I172">
        <v>171</v>
      </c>
      <c r="J172">
        <f>$B$5*data!C173/data!C172</f>
        <v>3943.1286480764829</v>
      </c>
      <c r="K172">
        <f>$B$6*data!D173/data!D172</f>
        <v>2974.0893685811006</v>
      </c>
      <c r="L172">
        <f>$B$7*data!E173/data!E172</f>
        <v>3002.2232789326822</v>
      </c>
      <c r="M172">
        <f t="shared" si="14"/>
        <v>9919.4412955902662</v>
      </c>
      <c r="N172">
        <f t="shared" si="15"/>
        <v>-80.558704409733764</v>
      </c>
      <c r="O172">
        <f t="shared" si="16"/>
        <v>80.558704409733764</v>
      </c>
    </row>
    <row r="173" spans="9:15">
      <c r="I173">
        <v>172</v>
      </c>
      <c r="J173">
        <f>$B$5*data!C174/data!C173</f>
        <v>4044.3839842688699</v>
      </c>
      <c r="K173">
        <f>$B$6*data!D174/data!D173</f>
        <v>3034.9045076276425</v>
      </c>
      <c r="L173">
        <f>$B$7*data!E174/data!E173</f>
        <v>3030.6241012160704</v>
      </c>
      <c r="M173">
        <f t="shared" si="14"/>
        <v>10109.912593112582</v>
      </c>
      <c r="N173">
        <f t="shared" si="15"/>
        <v>109.91259311258182</v>
      </c>
      <c r="O173">
        <f t="shared" si="16"/>
        <v>-109.91259311258182</v>
      </c>
    </row>
    <row r="174" spans="9:15">
      <c r="I174">
        <v>173</v>
      </c>
      <c r="J174">
        <f>$B$5*data!C175/data!C174</f>
        <v>4042.283624528262</v>
      </c>
      <c r="K174">
        <f>$B$6*data!D175/data!D174</f>
        <v>3027.1103152984651</v>
      </c>
      <c r="L174">
        <f>$B$7*data!E175/data!E174</f>
        <v>2973.7109751486978</v>
      </c>
      <c r="M174">
        <f t="shared" si="14"/>
        <v>10043.104914975425</v>
      </c>
      <c r="N174">
        <f t="shared" si="15"/>
        <v>43.104914975425345</v>
      </c>
      <c r="O174">
        <f t="shared" si="16"/>
        <v>-43.104914975425345</v>
      </c>
    </row>
    <row r="175" spans="9:15">
      <c r="I175">
        <v>174</v>
      </c>
      <c r="J175">
        <f>$B$5*data!C176/data!C175</f>
        <v>4063.9281892875947</v>
      </c>
      <c r="K175">
        <f>$B$6*data!D176/data!D175</f>
        <v>3023.9992364269842</v>
      </c>
      <c r="L175">
        <f>$B$7*data!E176/data!E175</f>
        <v>3016.5510498626568</v>
      </c>
      <c r="M175">
        <f t="shared" si="14"/>
        <v>10104.478475577236</v>
      </c>
      <c r="N175">
        <f t="shared" si="15"/>
        <v>104.47847557723617</v>
      </c>
      <c r="O175">
        <f t="shared" si="16"/>
        <v>-104.47847557723617</v>
      </c>
    </row>
    <row r="176" spans="9:15">
      <c r="I176">
        <v>175</v>
      </c>
      <c r="J176">
        <f>$B$5*data!C177/data!C176</f>
        <v>3958.4505427568597</v>
      </c>
      <c r="K176">
        <f>$B$6*data!D177/data!D176</f>
        <v>2972.4410353358785</v>
      </c>
      <c r="L176">
        <f>$B$7*data!E177/data!E176</f>
        <v>3008.4785454156909</v>
      </c>
      <c r="M176">
        <f t="shared" si="14"/>
        <v>9939.37012350843</v>
      </c>
      <c r="N176">
        <f t="shared" si="15"/>
        <v>-60.62987649157003</v>
      </c>
      <c r="O176">
        <f t="shared" si="16"/>
        <v>60.62987649157003</v>
      </c>
    </row>
    <row r="177" spans="9:15">
      <c r="I177">
        <v>176</v>
      </c>
      <c r="J177">
        <f>$B$5*data!C178/data!C177</f>
        <v>3985.6762310375511</v>
      </c>
      <c r="K177">
        <f>$B$6*data!D178/data!D177</f>
        <v>2995.0869587481279</v>
      </c>
      <c r="L177">
        <f>$B$7*data!E178/data!E177</f>
        <v>3019.1681376326974</v>
      </c>
      <c r="M177">
        <f t="shared" si="14"/>
        <v>9999.9313274183769</v>
      </c>
      <c r="N177">
        <f t="shared" si="15"/>
        <v>-6.8672581623104634E-2</v>
      </c>
      <c r="O177">
        <f t="shared" si="16"/>
        <v>6.8672581623104634E-2</v>
      </c>
    </row>
    <row r="178" spans="9:15">
      <c r="I178">
        <v>177</v>
      </c>
      <c r="J178">
        <f>$B$5*data!C179/data!C178</f>
        <v>3996.0785386728385</v>
      </c>
      <c r="K178">
        <f>$B$6*data!D179/data!D178</f>
        <v>3015.3136806847119</v>
      </c>
      <c r="L178">
        <f>$B$7*data!E179/data!E178</f>
        <v>2958.2174618859408</v>
      </c>
      <c r="M178">
        <f t="shared" si="14"/>
        <v>9969.6096812434917</v>
      </c>
      <c r="N178">
        <f t="shared" si="15"/>
        <v>-30.39031875650835</v>
      </c>
      <c r="O178">
        <f t="shared" si="16"/>
        <v>30.39031875650835</v>
      </c>
    </row>
    <row r="179" spans="9:15">
      <c r="I179">
        <v>178</v>
      </c>
      <c r="J179">
        <f>$B$5*data!C180/data!C179</f>
        <v>3968.3686243431853</v>
      </c>
      <c r="K179">
        <f>$B$6*data!D180/data!D179</f>
        <v>2993.2805778189727</v>
      </c>
      <c r="L179">
        <f>$B$7*data!E180/data!E179</f>
        <v>2976.5508824734666</v>
      </c>
      <c r="M179">
        <f t="shared" si="14"/>
        <v>9938.2000846356241</v>
      </c>
      <c r="N179">
        <f t="shared" si="15"/>
        <v>-61.79991536437592</v>
      </c>
      <c r="O179">
        <f t="shared" si="16"/>
        <v>61.79991536437592</v>
      </c>
    </row>
    <row r="180" spans="9:15">
      <c r="I180">
        <v>179</v>
      </c>
      <c r="J180">
        <f>$B$5*data!C181/data!C180</f>
        <v>3956.5235454040903</v>
      </c>
      <c r="K180">
        <f>$B$6*data!D181/data!D180</f>
        <v>2974.261352830034</v>
      </c>
      <c r="L180">
        <f>$B$7*data!E181/data!E180</f>
        <v>2978.5791194660019</v>
      </c>
      <c r="M180">
        <f t="shared" si="14"/>
        <v>9909.3640177001253</v>
      </c>
      <c r="N180">
        <f t="shared" si="15"/>
        <v>-90.63598229987474</v>
      </c>
      <c r="O180">
        <f t="shared" si="16"/>
        <v>90.63598229987474</v>
      </c>
    </row>
    <row r="181" spans="9:15">
      <c r="I181">
        <v>180</v>
      </c>
      <c r="J181">
        <f>$B$5*data!C182/data!C181</f>
        <v>4051.163705473447</v>
      </c>
      <c r="K181">
        <f>$B$6*data!D182/data!D181</f>
        <v>3019.5050830967571</v>
      </c>
      <c r="L181">
        <f>$B$7*data!E182/data!E181</f>
        <v>3032.3760217983649</v>
      </c>
      <c r="M181">
        <f t="shared" si="14"/>
        <v>10103.044810368569</v>
      </c>
      <c r="N181">
        <f t="shared" si="15"/>
        <v>103.04481036856851</v>
      </c>
      <c r="O181">
        <f t="shared" si="16"/>
        <v>-103.04481036856851</v>
      </c>
    </row>
    <row r="182" spans="9:15">
      <c r="I182">
        <v>181</v>
      </c>
      <c r="J182">
        <f>$B$5*data!C183/data!C182</f>
        <v>4017.8085477308332</v>
      </c>
      <c r="K182">
        <f>$B$6*data!D183/data!D182</f>
        <v>2981.2503090038531</v>
      </c>
      <c r="L182">
        <f>$B$7*data!E183/data!E182</f>
        <v>2995.3256499790637</v>
      </c>
      <c r="M182">
        <f t="shared" si="14"/>
        <v>9994.3845067137499</v>
      </c>
      <c r="N182">
        <f t="shared" si="15"/>
        <v>-5.6154932862500573</v>
      </c>
      <c r="O182">
        <f t="shared" si="16"/>
        <v>5.6154932862500573</v>
      </c>
    </row>
    <row r="183" spans="9:15">
      <c r="I183">
        <v>182</v>
      </c>
      <c r="J183">
        <f>$B$5*data!C184/data!C183</f>
        <v>3959.5796153070714</v>
      </c>
      <c r="K183">
        <f>$B$6*data!D184/data!D183</f>
        <v>2994.650097275739</v>
      </c>
      <c r="L183">
        <f>$B$7*data!E184/data!E183</f>
        <v>2930.5529056435325</v>
      </c>
      <c r="M183">
        <f t="shared" si="14"/>
        <v>9884.7826182263416</v>
      </c>
      <c r="N183">
        <f t="shared" si="15"/>
        <v>-115.21738177365842</v>
      </c>
      <c r="O183">
        <f t="shared" si="16"/>
        <v>115.21738177365842</v>
      </c>
    </row>
    <row r="184" spans="9:15">
      <c r="I184">
        <v>183</v>
      </c>
      <c r="J184">
        <f>$B$5*data!C185/data!C184</f>
        <v>3985.1026594049417</v>
      </c>
      <c r="K184">
        <f>$B$6*data!D185/data!D184</f>
        <v>3001.5320665179006</v>
      </c>
      <c r="L184">
        <f>$B$7*data!E185/data!E184</f>
        <v>2984.5719560799171</v>
      </c>
      <c r="M184">
        <f t="shared" si="14"/>
        <v>9971.2066820027594</v>
      </c>
      <c r="N184">
        <f t="shared" si="15"/>
        <v>-28.793317997240592</v>
      </c>
      <c r="O184">
        <f t="shared" si="16"/>
        <v>28.793317997240592</v>
      </c>
    </row>
    <row r="185" spans="9:15">
      <c r="I185">
        <v>184</v>
      </c>
      <c r="J185">
        <f>$B$5*data!C186/data!C185</f>
        <v>4033.4332296619118</v>
      </c>
      <c r="K185">
        <f>$B$6*data!D186/data!D185</f>
        <v>3039.48273315186</v>
      </c>
      <c r="L185">
        <f>$B$7*data!E186/data!E185</f>
        <v>3033.2714725460346</v>
      </c>
      <c r="M185">
        <f t="shared" si="14"/>
        <v>10106.187435359807</v>
      </c>
      <c r="N185">
        <f t="shared" si="15"/>
        <v>106.18743535980684</v>
      </c>
      <c r="O185">
        <f t="shared" si="16"/>
        <v>-106.18743535980684</v>
      </c>
    </row>
    <row r="186" spans="9:15">
      <c r="I186">
        <v>185</v>
      </c>
      <c r="J186">
        <f>$B$5*data!C187/data!C186</f>
        <v>3959.85316667079</v>
      </c>
      <c r="K186">
        <f>$B$6*data!D187/data!D186</f>
        <v>3000.5140723507197</v>
      </c>
      <c r="L186">
        <f>$B$7*data!E187/data!E186</f>
        <v>3002.4399626312029</v>
      </c>
      <c r="M186">
        <f t="shared" si="14"/>
        <v>9962.807201652713</v>
      </c>
      <c r="N186">
        <f t="shared" si="15"/>
        <v>-37.192798347286953</v>
      </c>
      <c r="O186">
        <f t="shared" si="16"/>
        <v>37.192798347286953</v>
      </c>
    </row>
    <row r="187" spans="9:15">
      <c r="I187">
        <v>186</v>
      </c>
      <c r="J187">
        <f>$B$5*data!C188/data!C187</f>
        <v>4018.7209369904458</v>
      </c>
      <c r="K187">
        <f>$B$6*data!D188/data!D187</f>
        <v>2988.1786373777404</v>
      </c>
      <c r="L187">
        <f>$B$7*data!E188/data!E187</f>
        <v>2985.1195378820321</v>
      </c>
      <c r="M187">
        <f t="shared" si="14"/>
        <v>9992.0191122502183</v>
      </c>
      <c r="N187">
        <f t="shared" si="15"/>
        <v>-7.9808877497816866</v>
      </c>
      <c r="O187">
        <f t="shared" si="16"/>
        <v>7.9808877497816866</v>
      </c>
    </row>
    <row r="188" spans="9:15">
      <c r="I188">
        <v>187</v>
      </c>
      <c r="J188">
        <f>$B$5*data!C189/data!C188</f>
        <v>4023.7787266017986</v>
      </c>
      <c r="K188">
        <f>$B$6*data!D189/data!D188</f>
        <v>3037.7068475416836</v>
      </c>
      <c r="L188">
        <f>$B$7*data!E189/data!E188</f>
        <v>3047.3802709125825</v>
      </c>
      <c r="M188">
        <f t="shared" si="14"/>
        <v>10108.865845056065</v>
      </c>
      <c r="N188">
        <f t="shared" si="15"/>
        <v>108.86584505606515</v>
      </c>
      <c r="O188">
        <f t="shared" si="16"/>
        <v>-108.86584505606515</v>
      </c>
    </row>
    <row r="189" spans="9:15">
      <c r="I189">
        <v>188</v>
      </c>
      <c r="J189">
        <f>$B$5*data!C190/data!C189</f>
        <v>3895.0223298456099</v>
      </c>
      <c r="K189">
        <f>$B$6*data!D190/data!D189</f>
        <v>2941.0338244601144</v>
      </c>
      <c r="L189">
        <f>$B$7*data!E190/data!E189</f>
        <v>2958.9192908751788</v>
      </c>
      <c r="M189">
        <f t="shared" si="14"/>
        <v>9794.975445180904</v>
      </c>
      <c r="N189">
        <f t="shared" si="15"/>
        <v>-205.02455481909601</v>
      </c>
      <c r="O189">
        <f t="shared" si="16"/>
        <v>205.02455481909601</v>
      </c>
    </row>
    <row r="190" spans="9:15">
      <c r="I190">
        <v>189</v>
      </c>
      <c r="J190">
        <f>$B$5*data!C191/data!C190</f>
        <v>3954.4965028950378</v>
      </c>
      <c r="K190">
        <f>$B$6*data!D191/data!D190</f>
        <v>2978.5375356706709</v>
      </c>
      <c r="L190">
        <f>$B$7*data!E191/data!E190</f>
        <v>2944.8544801603916</v>
      </c>
      <c r="M190">
        <f t="shared" si="14"/>
        <v>9877.8885187261003</v>
      </c>
      <c r="N190">
        <f t="shared" si="15"/>
        <v>-122.1114812738997</v>
      </c>
      <c r="O190">
        <f t="shared" si="16"/>
        <v>122.1114812738997</v>
      </c>
    </row>
    <row r="191" spans="9:15">
      <c r="I191">
        <v>190</v>
      </c>
      <c r="J191">
        <f>$B$5*data!C192/data!C191</f>
        <v>3938.3869792946216</v>
      </c>
      <c r="K191">
        <f>$B$6*data!D192/data!D191</f>
        <v>2934.933692355678</v>
      </c>
      <c r="L191">
        <f>$B$7*data!E192/data!E191</f>
        <v>2910.0935928896333</v>
      </c>
      <c r="M191">
        <f t="shared" si="14"/>
        <v>9783.4142645399334</v>
      </c>
      <c r="N191">
        <f t="shared" si="15"/>
        <v>-216.58573546006664</v>
      </c>
      <c r="O191">
        <f t="shared" si="16"/>
        <v>216.58573546006664</v>
      </c>
    </row>
    <row r="192" spans="9:15">
      <c r="I192">
        <v>191</v>
      </c>
      <c r="J192">
        <f>$B$5*data!C193/data!C192</f>
        <v>3994.2480018536485</v>
      </c>
      <c r="K192">
        <f>$B$6*data!D193/data!D192</f>
        <v>2982.2961000414712</v>
      </c>
      <c r="L192">
        <f>$B$7*data!E193/data!E192</f>
        <v>3031.0624275740265</v>
      </c>
      <c r="M192">
        <f t="shared" si="14"/>
        <v>10007.606529469147</v>
      </c>
      <c r="N192">
        <f t="shared" si="15"/>
        <v>7.6065294691470626</v>
      </c>
      <c r="O192">
        <f t="shared" si="16"/>
        <v>-7.6065294691470626</v>
      </c>
    </row>
    <row r="193" spans="9:15">
      <c r="I193">
        <v>192</v>
      </c>
      <c r="J193">
        <f>$B$5*data!C194/data!C193</f>
        <v>4060.9734934263925</v>
      </c>
      <c r="K193">
        <f>$B$6*data!D194/data!D193</f>
        <v>3051.2412330095676</v>
      </c>
      <c r="L193">
        <f>$B$7*data!E194/data!E193</f>
        <v>2976.7959343744214</v>
      </c>
      <c r="M193">
        <f t="shared" si="14"/>
        <v>10089.010660810382</v>
      </c>
      <c r="N193">
        <f t="shared" si="15"/>
        <v>89.010660810381523</v>
      </c>
      <c r="O193">
        <f t="shared" si="16"/>
        <v>-89.010660810381523</v>
      </c>
    </row>
    <row r="194" spans="9:15">
      <c r="I194">
        <v>193</v>
      </c>
      <c r="J194">
        <f>$B$5*data!C195/data!C194</f>
        <v>4010.2977121798231</v>
      </c>
      <c r="K194">
        <f>$B$6*data!D195/data!D194</f>
        <v>3008.0934804995468</v>
      </c>
      <c r="L194">
        <f>$B$7*data!E195/data!E194</f>
        <v>3069.1278007500723</v>
      </c>
      <c r="M194">
        <f t="shared" si="14"/>
        <v>10087.518993429443</v>
      </c>
      <c r="N194">
        <f t="shared" si="15"/>
        <v>87.518993429443071</v>
      </c>
      <c r="O194">
        <f t="shared" si="16"/>
        <v>-87.518993429443071</v>
      </c>
    </row>
    <row r="195" spans="9:15">
      <c r="I195">
        <v>194</v>
      </c>
      <c r="J195">
        <f>$B$5*data!C196/data!C195</f>
        <v>4013.2105927983957</v>
      </c>
      <c r="K195">
        <f>$B$6*data!D196/data!D195</f>
        <v>3004.8373746552402</v>
      </c>
      <c r="L195">
        <f>$B$7*data!E196/data!E195</f>
        <v>3014.0149756265378</v>
      </c>
      <c r="M195">
        <f t="shared" ref="M195:M258" si="17">J195+K195+L195</f>
        <v>10032.062943080175</v>
      </c>
      <c r="N195">
        <f t="shared" ref="N195:N258" si="18">M195-$B$8</f>
        <v>32.062943080174591</v>
      </c>
      <c r="O195">
        <f t="shared" ref="O195:O258" si="19">-N195</f>
        <v>-32.062943080174591</v>
      </c>
    </row>
    <row r="196" spans="9:15">
      <c r="I196">
        <v>195</v>
      </c>
      <c r="J196">
        <f>$B$5*data!C197/data!C196</f>
        <v>4004.5455614075854</v>
      </c>
      <c r="K196">
        <f>$B$6*data!D197/data!D196</f>
        <v>3024.3632536844648</v>
      </c>
      <c r="L196">
        <f>$B$7*data!E197/data!E196</f>
        <v>3000.1291129008118</v>
      </c>
      <c r="M196">
        <f t="shared" si="17"/>
        <v>10029.037927992862</v>
      </c>
      <c r="N196">
        <f t="shared" si="18"/>
        <v>29.037927992862024</v>
      </c>
      <c r="O196">
        <f t="shared" si="19"/>
        <v>-29.037927992862024</v>
      </c>
    </row>
    <row r="197" spans="9:15">
      <c r="I197">
        <v>196</v>
      </c>
      <c r="J197">
        <f>$B$5*data!C198/data!C197</f>
        <v>4041.5116882005345</v>
      </c>
      <c r="K197">
        <f>$B$6*data!D198/data!D197</f>
        <v>3031.9874183461238</v>
      </c>
      <c r="L197">
        <f>$B$7*data!E198/data!E197</f>
        <v>3050.5427186264474</v>
      </c>
      <c r="M197">
        <f t="shared" si="17"/>
        <v>10124.041825173106</v>
      </c>
      <c r="N197">
        <f t="shared" si="18"/>
        <v>124.04182517310619</v>
      </c>
      <c r="O197">
        <f t="shared" si="19"/>
        <v>-124.04182517310619</v>
      </c>
    </row>
    <row r="198" spans="9:15">
      <c r="I198">
        <v>197</v>
      </c>
      <c r="J198">
        <f>$B$5*data!C199/data!C198</f>
        <v>4022.4345095279732</v>
      </c>
      <c r="K198">
        <f>$B$6*data!D199/data!D198</f>
        <v>3007.1952956124028</v>
      </c>
      <c r="L198">
        <f>$B$7*data!E199/data!E198</f>
        <v>3011.4713042582202</v>
      </c>
      <c r="M198">
        <f t="shared" si="17"/>
        <v>10041.101109398596</v>
      </c>
      <c r="N198">
        <f t="shared" si="18"/>
        <v>41.101109398596236</v>
      </c>
      <c r="O198">
        <f t="shared" si="19"/>
        <v>-41.101109398596236</v>
      </c>
    </row>
    <row r="199" spans="9:15">
      <c r="I199">
        <v>198</v>
      </c>
      <c r="J199">
        <f>$B$5*data!C200/data!C199</f>
        <v>4051.9413330808493</v>
      </c>
      <c r="K199">
        <f>$B$6*data!D200/data!D199</f>
        <v>3031.846951619209</v>
      </c>
      <c r="L199">
        <f>$B$7*data!E200/data!E199</f>
        <v>3048.3996033149961</v>
      </c>
      <c r="M199">
        <f t="shared" si="17"/>
        <v>10132.187888015054</v>
      </c>
      <c r="N199">
        <f t="shared" si="18"/>
        <v>132.18788801505434</v>
      </c>
      <c r="O199">
        <f t="shared" si="19"/>
        <v>-132.18788801505434</v>
      </c>
    </row>
    <row r="200" spans="9:15">
      <c r="I200">
        <v>199</v>
      </c>
      <c r="J200">
        <f>$B$5*data!C201/data!C200</f>
        <v>4051.8455056675894</v>
      </c>
      <c r="K200">
        <f>$B$6*data!D201/data!D200</f>
        <v>3009.1062744463329</v>
      </c>
      <c r="L200">
        <f>$B$7*data!E201/data!E200</f>
        <v>3005.9694545769426</v>
      </c>
      <c r="M200">
        <f t="shared" si="17"/>
        <v>10066.921234690864</v>
      </c>
      <c r="N200">
        <f t="shared" si="18"/>
        <v>66.921234690864367</v>
      </c>
      <c r="O200">
        <f t="shared" si="19"/>
        <v>-66.921234690864367</v>
      </c>
    </row>
    <row r="201" spans="9:15">
      <c r="I201">
        <v>200</v>
      </c>
      <c r="J201">
        <f>$B$5*data!C202/data!C201</f>
        <v>4041.9486569734031</v>
      </c>
      <c r="K201">
        <f>$B$6*data!D202/data!D201</f>
        <v>3024.7942604774566</v>
      </c>
      <c r="L201">
        <f>$B$7*data!E202/data!E201</f>
        <v>3029.1668542107395</v>
      </c>
      <c r="M201">
        <f t="shared" si="17"/>
        <v>10095.9097716616</v>
      </c>
      <c r="N201">
        <f t="shared" si="18"/>
        <v>95.909771661599734</v>
      </c>
      <c r="O201">
        <f t="shared" si="19"/>
        <v>-95.909771661599734</v>
      </c>
    </row>
    <row r="202" spans="9:15">
      <c r="I202">
        <v>201</v>
      </c>
      <c r="J202">
        <f>$B$5*data!C203/data!C202</f>
        <v>4001.0605581559944</v>
      </c>
      <c r="K202">
        <f>$B$6*data!D203/data!D202</f>
        <v>2980.2941926102035</v>
      </c>
      <c r="L202">
        <f>$B$7*data!E203/data!E202</f>
        <v>2994.0462711184414</v>
      </c>
      <c r="M202">
        <f t="shared" si="17"/>
        <v>9975.4010218846397</v>
      </c>
      <c r="N202">
        <f t="shared" si="18"/>
        <v>-24.598978115360296</v>
      </c>
      <c r="O202">
        <f t="shared" si="19"/>
        <v>24.598978115360296</v>
      </c>
    </row>
    <row r="203" spans="9:15">
      <c r="I203">
        <v>202</v>
      </c>
      <c r="J203">
        <f>$B$5*data!C204/data!C203</f>
        <v>4029.8569137826757</v>
      </c>
      <c r="K203">
        <f>$B$6*data!D204/data!D203</f>
        <v>3016.9859256549348</v>
      </c>
      <c r="L203">
        <f>$B$7*data!E204/data!E203</f>
        <v>3012.7190412211994</v>
      </c>
      <c r="M203">
        <f t="shared" si="17"/>
        <v>10059.56188065881</v>
      </c>
      <c r="N203">
        <f t="shared" si="18"/>
        <v>59.561880658809969</v>
      </c>
      <c r="O203">
        <f t="shared" si="19"/>
        <v>-59.561880658809969</v>
      </c>
    </row>
    <row r="204" spans="9:15">
      <c r="I204">
        <v>203</v>
      </c>
      <c r="J204">
        <f>$B$5*data!C205/data!C204</f>
        <v>3995.7962654926664</v>
      </c>
      <c r="K204">
        <f>$B$6*data!D205/data!D204</f>
        <v>3002.6410039789303</v>
      </c>
      <c r="L204">
        <f>$B$7*data!E205/data!E204</f>
        <v>2973.2015620413285</v>
      </c>
      <c r="M204">
        <f t="shared" si="17"/>
        <v>9971.6388315129261</v>
      </c>
      <c r="N204">
        <f t="shared" si="18"/>
        <v>-28.361168487073883</v>
      </c>
      <c r="O204">
        <f t="shared" si="19"/>
        <v>28.361168487073883</v>
      </c>
    </row>
    <row r="205" spans="9:15">
      <c r="I205">
        <v>204</v>
      </c>
      <c r="J205">
        <f>$B$5*data!C206/data!C205</f>
        <v>4063.1016796585736</v>
      </c>
      <c r="K205">
        <f>$B$6*data!D206/data!D205</f>
        <v>3040.8462771742679</v>
      </c>
      <c r="L205">
        <f>$B$7*data!E206/data!E205</f>
        <v>3034.4502606522769</v>
      </c>
      <c r="M205">
        <f t="shared" si="17"/>
        <v>10138.398217485119</v>
      </c>
      <c r="N205">
        <f t="shared" si="18"/>
        <v>138.39821748511895</v>
      </c>
      <c r="O205">
        <f t="shared" si="19"/>
        <v>-138.39821748511895</v>
      </c>
    </row>
    <row r="206" spans="9:15">
      <c r="I206">
        <v>205</v>
      </c>
      <c r="J206">
        <f>$B$5*data!C207/data!C206</f>
        <v>3999.7568617949537</v>
      </c>
      <c r="K206">
        <f>$B$6*data!D207/data!D206</f>
        <v>3016.6094965421644</v>
      </c>
      <c r="L206">
        <f>$B$7*data!E207/data!E206</f>
        <v>2995.3093470533013</v>
      </c>
      <c r="M206">
        <f t="shared" si="17"/>
        <v>10011.675705390418</v>
      </c>
      <c r="N206">
        <f t="shared" si="18"/>
        <v>11.675705390418443</v>
      </c>
      <c r="O206">
        <f t="shared" si="19"/>
        <v>-11.675705390418443</v>
      </c>
    </row>
    <row r="207" spans="9:15">
      <c r="I207">
        <v>206</v>
      </c>
      <c r="J207">
        <f>$B$5*data!C208/data!C207</f>
        <v>4002.552546020278</v>
      </c>
      <c r="K207">
        <f>$B$6*data!D208/data!D207</f>
        <v>2985.0757892316997</v>
      </c>
      <c r="L207">
        <f>$B$7*data!E208/data!E207</f>
        <v>2982.0718831099575</v>
      </c>
      <c r="M207">
        <f t="shared" si="17"/>
        <v>9969.7002183619352</v>
      </c>
      <c r="N207">
        <f t="shared" si="18"/>
        <v>-30.299781638064815</v>
      </c>
      <c r="O207">
        <f t="shared" si="19"/>
        <v>30.299781638064815</v>
      </c>
    </row>
    <row r="208" spans="9:15">
      <c r="I208">
        <v>207</v>
      </c>
      <c r="J208">
        <f>$B$5*data!C209/data!C208</f>
        <v>4011.6696414333742</v>
      </c>
      <c r="K208">
        <f>$B$6*data!D209/data!D208</f>
        <v>3006.4736421890138</v>
      </c>
      <c r="L208">
        <f>$B$7*data!E209/data!E208</f>
        <v>2999.8819780479166</v>
      </c>
      <c r="M208">
        <f t="shared" si="17"/>
        <v>10018.025261670306</v>
      </c>
      <c r="N208">
        <f t="shared" si="18"/>
        <v>18.025261670305554</v>
      </c>
      <c r="O208">
        <f t="shared" si="19"/>
        <v>-18.025261670305554</v>
      </c>
    </row>
    <row r="209" spans="9:15">
      <c r="I209">
        <v>208</v>
      </c>
      <c r="J209">
        <f>$B$5*data!C210/data!C209</f>
        <v>3991.5869679392204</v>
      </c>
      <c r="K209">
        <f>$B$6*data!D210/data!D209</f>
        <v>2990.8126383989975</v>
      </c>
      <c r="L209">
        <f>$B$7*data!E210/data!E209</f>
        <v>3030.2791865463987</v>
      </c>
      <c r="M209">
        <f t="shared" si="17"/>
        <v>10012.678792884617</v>
      </c>
      <c r="N209">
        <f t="shared" si="18"/>
        <v>12.678792884616996</v>
      </c>
      <c r="O209">
        <f t="shared" si="19"/>
        <v>-12.678792884616996</v>
      </c>
    </row>
    <row r="210" spans="9:15">
      <c r="I210">
        <v>209</v>
      </c>
      <c r="J210">
        <f>$B$5*data!C211/data!C210</f>
        <v>3962.0661790549516</v>
      </c>
      <c r="K210">
        <f>$B$6*data!D211/data!D210</f>
        <v>2968.2917953314454</v>
      </c>
      <c r="L210">
        <f>$B$7*data!E211/data!E210</f>
        <v>2936.5466326747401</v>
      </c>
      <c r="M210">
        <f t="shared" si="17"/>
        <v>9866.9046070611366</v>
      </c>
      <c r="N210">
        <f t="shared" si="18"/>
        <v>-133.09539293886337</v>
      </c>
      <c r="O210">
        <f t="shared" si="19"/>
        <v>133.09539293886337</v>
      </c>
    </row>
    <row r="211" spans="9:15">
      <c r="I211">
        <v>210</v>
      </c>
      <c r="J211">
        <f>$B$5*data!C212/data!C211</f>
        <v>3977.9671515553787</v>
      </c>
      <c r="K211">
        <f>$B$6*data!D212/data!D211</f>
        <v>2996.497692888709</v>
      </c>
      <c r="L211">
        <f>$B$7*data!E212/data!E211</f>
        <v>2995.1925598623961</v>
      </c>
      <c r="M211">
        <f t="shared" si="17"/>
        <v>9969.6574043064848</v>
      </c>
      <c r="N211">
        <f t="shared" si="18"/>
        <v>-30.34259569351525</v>
      </c>
      <c r="O211">
        <f t="shared" si="19"/>
        <v>30.34259569351525</v>
      </c>
    </row>
    <row r="212" spans="9:15">
      <c r="I212">
        <v>211</v>
      </c>
      <c r="J212">
        <f>$B$5*data!C213/data!C212</f>
        <v>4007.9162530573258</v>
      </c>
      <c r="K212">
        <f>$B$6*data!D213/data!D212</f>
        <v>2997.4120898820897</v>
      </c>
      <c r="L212">
        <f>$B$7*data!E213/data!E212</f>
        <v>2990.9457669920853</v>
      </c>
      <c r="M212">
        <f t="shared" si="17"/>
        <v>9996.2741099315008</v>
      </c>
      <c r="N212">
        <f t="shared" si="18"/>
        <v>-3.7258900684992113</v>
      </c>
      <c r="O212">
        <f t="shared" si="19"/>
        <v>3.7258900684992113</v>
      </c>
    </row>
    <row r="213" spans="9:15">
      <c r="I213">
        <v>212</v>
      </c>
      <c r="J213">
        <f>$B$5*data!C214/data!C213</f>
        <v>3934.6643162240402</v>
      </c>
      <c r="K213">
        <f>$B$6*data!D214/data!D213</f>
        <v>2967.8789757647501</v>
      </c>
      <c r="L213">
        <f>$B$7*data!E214/data!E213</f>
        <v>2948.2193767137105</v>
      </c>
      <c r="M213">
        <f t="shared" si="17"/>
        <v>9850.7626687025004</v>
      </c>
      <c r="N213">
        <f t="shared" si="18"/>
        <v>-149.23733129749962</v>
      </c>
      <c r="O213">
        <f t="shared" si="19"/>
        <v>149.23733129749962</v>
      </c>
    </row>
    <row r="214" spans="9:15">
      <c r="I214">
        <v>213</v>
      </c>
      <c r="J214">
        <f>$B$5*data!C215/data!C214</f>
        <v>4009.7757368759931</v>
      </c>
      <c r="K214">
        <f>$B$6*data!D215/data!D214</f>
        <v>3018.7509629563447</v>
      </c>
      <c r="L214">
        <f>$B$7*data!E215/data!E214</f>
        <v>3034.740275348438</v>
      </c>
      <c r="M214">
        <f t="shared" si="17"/>
        <v>10063.266975180775</v>
      </c>
      <c r="N214">
        <f t="shared" si="18"/>
        <v>63.266975180775262</v>
      </c>
      <c r="O214">
        <f t="shared" si="19"/>
        <v>-63.266975180775262</v>
      </c>
    </row>
    <row r="215" spans="9:15">
      <c r="I215">
        <v>214</v>
      </c>
      <c r="J215">
        <f>$B$5*data!C216/data!C215</f>
        <v>3956.2323941783925</v>
      </c>
      <c r="K215">
        <f>$B$6*data!D216/data!D215</f>
        <v>2978.5462972514697</v>
      </c>
      <c r="L215">
        <f>$B$7*data!E216/data!E215</f>
        <v>3013.4178996719097</v>
      </c>
      <c r="M215">
        <f t="shared" si="17"/>
        <v>9948.1965911017724</v>
      </c>
      <c r="N215">
        <f t="shared" si="18"/>
        <v>-51.803408898227644</v>
      </c>
      <c r="O215">
        <f t="shared" si="19"/>
        <v>51.803408898227644</v>
      </c>
    </row>
    <row r="216" spans="9:15">
      <c r="I216">
        <v>215</v>
      </c>
      <c r="J216">
        <f>$B$5*data!C217/data!C216</f>
        <v>4010.631424908453</v>
      </c>
      <c r="K216">
        <f>$B$6*data!D217/data!D216</f>
        <v>2986.0935124675766</v>
      </c>
      <c r="L216">
        <f>$B$7*data!E217/data!E216</f>
        <v>3031.9951524150579</v>
      </c>
      <c r="M216">
        <f t="shared" si="17"/>
        <v>10028.720089791088</v>
      </c>
      <c r="N216">
        <f t="shared" si="18"/>
        <v>28.720089791087958</v>
      </c>
      <c r="O216">
        <f t="shared" si="19"/>
        <v>-28.720089791087958</v>
      </c>
    </row>
    <row r="217" spans="9:15">
      <c r="I217">
        <v>216</v>
      </c>
      <c r="J217">
        <f>$B$5*data!C218/data!C217</f>
        <v>4065.7146040812863</v>
      </c>
      <c r="K217">
        <f>$B$6*data!D218/data!D217</f>
        <v>3038.8796505790001</v>
      </c>
      <c r="L217">
        <f>$B$7*data!E218/data!E217</f>
        <v>3022.4859698998762</v>
      </c>
      <c r="M217">
        <f t="shared" si="17"/>
        <v>10127.080224560163</v>
      </c>
      <c r="N217">
        <f t="shared" si="18"/>
        <v>127.08022456016261</v>
      </c>
      <c r="O217">
        <f t="shared" si="19"/>
        <v>-127.08022456016261</v>
      </c>
    </row>
    <row r="218" spans="9:15">
      <c r="I218">
        <v>217</v>
      </c>
      <c r="J218">
        <f>$B$5*data!C219/data!C218</f>
        <v>4042.0882502877171</v>
      </c>
      <c r="K218">
        <f>$B$6*data!D219/data!D218</f>
        <v>3009.5139847031692</v>
      </c>
      <c r="L218">
        <f>$B$7*data!E219/data!E218</f>
        <v>3016.2229974123265</v>
      </c>
      <c r="M218">
        <f t="shared" si="17"/>
        <v>10067.825232403213</v>
      </c>
      <c r="N218">
        <f t="shared" si="18"/>
        <v>67.825232403212794</v>
      </c>
      <c r="O218">
        <f t="shared" si="19"/>
        <v>-67.825232403212794</v>
      </c>
    </row>
    <row r="219" spans="9:15">
      <c r="I219">
        <v>218</v>
      </c>
      <c r="J219">
        <f>$B$5*data!C220/data!C219</f>
        <v>4001.3158821152351</v>
      </c>
      <c r="K219">
        <f>$B$6*data!D220/data!D219</f>
        <v>3022.0719189654978</v>
      </c>
      <c r="L219">
        <f>$B$7*data!E220/data!E219</f>
        <v>3003.7699830430747</v>
      </c>
      <c r="M219">
        <f t="shared" si="17"/>
        <v>10027.157784123807</v>
      </c>
      <c r="N219">
        <f t="shared" si="18"/>
        <v>27.157784123806778</v>
      </c>
      <c r="O219">
        <f t="shared" si="19"/>
        <v>-27.157784123806778</v>
      </c>
    </row>
    <row r="220" spans="9:15">
      <c r="I220">
        <v>219</v>
      </c>
      <c r="J220">
        <f>$B$5*data!C221/data!C220</f>
        <v>4017.5379046194462</v>
      </c>
      <c r="K220">
        <f>$B$6*data!D221/data!D220</f>
        <v>3001.4698295250901</v>
      </c>
      <c r="L220">
        <f>$B$7*data!E221/data!E220</f>
        <v>3000.7935254008012</v>
      </c>
      <c r="M220">
        <f t="shared" si="17"/>
        <v>10019.801259545337</v>
      </c>
      <c r="N220">
        <f t="shared" si="18"/>
        <v>19.801259545336507</v>
      </c>
      <c r="O220">
        <f t="shared" si="19"/>
        <v>-19.801259545336507</v>
      </c>
    </row>
    <row r="221" spans="9:15">
      <c r="I221">
        <v>220</v>
      </c>
      <c r="J221">
        <f>$B$5*data!C222/data!C221</f>
        <v>3993.3977524590218</v>
      </c>
      <c r="K221">
        <f>$B$6*data!D222/data!D221</f>
        <v>2987.3899985480257</v>
      </c>
      <c r="L221">
        <f>$B$7*data!E222/data!E221</f>
        <v>2991.310798675323</v>
      </c>
      <c r="M221">
        <f t="shared" si="17"/>
        <v>9972.0985496823705</v>
      </c>
      <c r="N221">
        <f t="shared" si="18"/>
        <v>-27.901450317629497</v>
      </c>
      <c r="O221">
        <f t="shared" si="19"/>
        <v>27.901450317629497</v>
      </c>
    </row>
    <row r="222" spans="9:15">
      <c r="I222">
        <v>221</v>
      </c>
      <c r="J222">
        <f>$B$5*data!C223/data!C222</f>
        <v>4079.2186161284253</v>
      </c>
      <c r="K222">
        <f>$B$6*data!D223/data!D222</f>
        <v>3045.7363362095343</v>
      </c>
      <c r="L222">
        <f>$B$7*data!E223/data!E222</f>
        <v>3050.9303592215383</v>
      </c>
      <c r="M222">
        <f t="shared" si="17"/>
        <v>10175.885311559497</v>
      </c>
      <c r="N222">
        <f t="shared" si="18"/>
        <v>175.8853115594975</v>
      </c>
      <c r="O222">
        <f t="shared" si="19"/>
        <v>-175.8853115594975</v>
      </c>
    </row>
    <row r="223" spans="9:15">
      <c r="I223">
        <v>222</v>
      </c>
      <c r="J223">
        <f>$B$5*data!C224/data!C223</f>
        <v>3945.7519792488779</v>
      </c>
      <c r="K223">
        <f>$B$6*data!D224/data!D223</f>
        <v>2972.2722044888769</v>
      </c>
      <c r="L223">
        <f>$B$7*data!E224/data!E223</f>
        <v>2994.1770920113972</v>
      </c>
      <c r="M223">
        <f t="shared" si="17"/>
        <v>9912.201275749152</v>
      </c>
      <c r="N223">
        <f t="shared" si="18"/>
        <v>-87.798724250847954</v>
      </c>
      <c r="O223">
        <f t="shared" si="19"/>
        <v>87.798724250847954</v>
      </c>
    </row>
    <row r="224" spans="9:15">
      <c r="I224">
        <v>223</v>
      </c>
      <c r="J224">
        <f>$B$5*data!C225/data!C224</f>
        <v>4004.4567206447291</v>
      </c>
      <c r="K224">
        <f>$B$6*data!D225/data!D224</f>
        <v>3018.2724519447329</v>
      </c>
      <c r="L224">
        <f>$B$7*data!E225/data!E224</f>
        <v>3008.4278086119366</v>
      </c>
      <c r="M224">
        <f t="shared" si="17"/>
        <v>10031.156981201399</v>
      </c>
      <c r="N224">
        <f t="shared" si="18"/>
        <v>31.156981201398594</v>
      </c>
      <c r="O224">
        <f t="shared" si="19"/>
        <v>-31.156981201398594</v>
      </c>
    </row>
    <row r="225" spans="9:15">
      <c r="I225">
        <v>224</v>
      </c>
      <c r="J225">
        <f>$B$5*data!C226/data!C225</f>
        <v>4060.6490125877335</v>
      </c>
      <c r="K225">
        <f>$B$6*data!D226/data!D225</f>
        <v>3025.8377368911542</v>
      </c>
      <c r="L225">
        <f>$B$7*data!E226/data!E225</f>
        <v>3007.533351869436</v>
      </c>
      <c r="M225">
        <f t="shared" si="17"/>
        <v>10094.020101348324</v>
      </c>
      <c r="N225">
        <f t="shared" si="18"/>
        <v>94.020101348323806</v>
      </c>
      <c r="O225">
        <f t="shared" si="19"/>
        <v>-94.020101348323806</v>
      </c>
    </row>
    <row r="226" spans="9:15">
      <c r="I226">
        <v>225</v>
      </c>
      <c r="J226">
        <f>$B$5*data!C227/data!C226</f>
        <v>3962.2972784665344</v>
      </c>
      <c r="K226">
        <f>$B$6*data!D227/data!D226</f>
        <v>2970.0361806677852</v>
      </c>
      <c r="L226">
        <f>$B$7*data!E227/data!E226</f>
        <v>2994.4164676701093</v>
      </c>
      <c r="M226">
        <f t="shared" si="17"/>
        <v>9926.7499268044285</v>
      </c>
      <c r="N226">
        <f t="shared" si="18"/>
        <v>-73.250073195571531</v>
      </c>
      <c r="O226">
        <f t="shared" si="19"/>
        <v>73.250073195571531</v>
      </c>
    </row>
    <row r="227" spans="9:15">
      <c r="I227">
        <v>226</v>
      </c>
      <c r="J227">
        <f>$B$5*data!C228/data!C227</f>
        <v>4084.3658474635631</v>
      </c>
      <c r="K227">
        <f>$B$6*data!D228/data!D227</f>
        <v>3027.3954954900746</v>
      </c>
      <c r="L227">
        <f>$B$7*data!E228/data!E227</f>
        <v>3012.1158423420115</v>
      </c>
      <c r="M227">
        <f t="shared" si="17"/>
        <v>10123.877185295649</v>
      </c>
      <c r="N227">
        <f t="shared" si="18"/>
        <v>123.87718529564881</v>
      </c>
      <c r="O227">
        <f t="shared" si="19"/>
        <v>-123.87718529564881</v>
      </c>
    </row>
    <row r="228" spans="9:15">
      <c r="I228">
        <v>227</v>
      </c>
      <c r="J228">
        <f>$B$5*data!C229/data!C228</f>
        <v>4046.4534787955208</v>
      </c>
      <c r="K228">
        <f>$B$6*data!D229/data!D228</f>
        <v>3003.9493628809223</v>
      </c>
      <c r="L228">
        <f>$B$7*data!E229/data!E228</f>
        <v>2996.2404510066367</v>
      </c>
      <c r="M228">
        <f t="shared" si="17"/>
        <v>10046.64329268308</v>
      </c>
      <c r="N228">
        <f t="shared" si="18"/>
        <v>46.64329268308029</v>
      </c>
      <c r="O228">
        <f t="shared" si="19"/>
        <v>-46.64329268308029</v>
      </c>
    </row>
    <row r="229" spans="9:15">
      <c r="I229">
        <v>228</v>
      </c>
      <c r="J229">
        <f>$B$5*data!C230/data!C229</f>
        <v>3957.4091699262608</v>
      </c>
      <c r="K229">
        <f>$B$6*data!D230/data!D229</f>
        <v>2970.9378461606566</v>
      </c>
      <c r="L229">
        <f>$B$7*data!E230/data!E229</f>
        <v>3012.7096269368108</v>
      </c>
      <c r="M229">
        <f t="shared" si="17"/>
        <v>9941.0566430237286</v>
      </c>
      <c r="N229">
        <f t="shared" si="18"/>
        <v>-58.943356976271389</v>
      </c>
      <c r="O229">
        <f t="shared" si="19"/>
        <v>58.943356976271389</v>
      </c>
    </row>
    <row r="230" spans="9:15">
      <c r="I230">
        <v>229</v>
      </c>
      <c r="J230">
        <f>$B$5*data!C231/data!C230</f>
        <v>3950.8630534067306</v>
      </c>
      <c r="K230">
        <f>$B$6*data!D231/data!D230</f>
        <v>2991.2003550093218</v>
      </c>
      <c r="L230">
        <f>$B$7*data!E231/data!E230</f>
        <v>2972.0276686426678</v>
      </c>
      <c r="M230">
        <f t="shared" si="17"/>
        <v>9914.0910770587197</v>
      </c>
      <c r="N230">
        <f t="shared" si="18"/>
        <v>-85.908922941280252</v>
      </c>
      <c r="O230">
        <f t="shared" si="19"/>
        <v>85.908922941280252</v>
      </c>
    </row>
    <row r="231" spans="9:15">
      <c r="I231">
        <v>230</v>
      </c>
      <c r="J231">
        <f>$B$5*data!C232/data!C231</f>
        <v>3983.8668056373344</v>
      </c>
      <c r="K231">
        <f>$B$6*data!D232/data!D231</f>
        <v>3003.4071401047868</v>
      </c>
      <c r="L231">
        <f>$B$7*data!E232/data!E231</f>
        <v>3000.415152178673</v>
      </c>
      <c r="M231">
        <f t="shared" si="17"/>
        <v>9987.6890979207947</v>
      </c>
      <c r="N231">
        <f t="shared" si="18"/>
        <v>-12.310902079205334</v>
      </c>
      <c r="O231">
        <f t="shared" si="19"/>
        <v>12.310902079205334</v>
      </c>
    </row>
    <row r="232" spans="9:15">
      <c r="I232">
        <v>231</v>
      </c>
      <c r="J232">
        <f>$B$5*data!C233/data!C232</f>
        <v>3964.7344368791173</v>
      </c>
      <c r="K232">
        <f>$B$6*data!D233/data!D232</f>
        <v>2966.2764996597875</v>
      </c>
      <c r="L232">
        <f>$B$7*data!E233/data!E232</f>
        <v>2994.95581080087</v>
      </c>
      <c r="M232">
        <f t="shared" si="17"/>
        <v>9925.9667473397749</v>
      </c>
      <c r="N232">
        <f t="shared" si="18"/>
        <v>-74.033252660225116</v>
      </c>
      <c r="O232">
        <f t="shared" si="19"/>
        <v>74.033252660225116</v>
      </c>
    </row>
    <row r="233" spans="9:15">
      <c r="I233">
        <v>232</v>
      </c>
      <c r="J233">
        <f>$B$5*data!C234/data!C233</f>
        <v>4001.7487787466703</v>
      </c>
      <c r="K233">
        <f>$B$6*data!D234/data!D233</f>
        <v>2998.5386619361689</v>
      </c>
      <c r="L233">
        <f>$B$7*data!E234/data!E233</f>
        <v>3026.9108095874694</v>
      </c>
      <c r="M233">
        <f t="shared" si="17"/>
        <v>10027.198250270309</v>
      </c>
      <c r="N233">
        <f t="shared" si="18"/>
        <v>27.198250270308563</v>
      </c>
      <c r="O233">
        <f t="shared" si="19"/>
        <v>-27.198250270308563</v>
      </c>
    </row>
    <row r="234" spans="9:15">
      <c r="I234">
        <v>233</v>
      </c>
      <c r="J234">
        <f>$B$5*data!C235/data!C234</f>
        <v>3994.7319959107735</v>
      </c>
      <c r="K234">
        <f>$B$6*data!D235/data!D234</f>
        <v>2998.8170258272539</v>
      </c>
      <c r="L234">
        <f>$B$7*data!E235/data!E234</f>
        <v>2971.2418732514125</v>
      </c>
      <c r="M234">
        <f t="shared" si="17"/>
        <v>9964.7908949894409</v>
      </c>
      <c r="N234">
        <f t="shared" si="18"/>
        <v>-35.209105010559142</v>
      </c>
      <c r="O234">
        <f t="shared" si="19"/>
        <v>35.209105010559142</v>
      </c>
    </row>
    <row r="235" spans="9:15">
      <c r="I235">
        <v>234</v>
      </c>
      <c r="J235">
        <f>$B$5*data!C236/data!C235</f>
        <v>3992.4484594353498</v>
      </c>
      <c r="K235">
        <f>$B$6*data!D236/data!D235</f>
        <v>2961.4325754910633</v>
      </c>
      <c r="L235">
        <f>$B$7*data!E236/data!E235</f>
        <v>3029.0680730485224</v>
      </c>
      <c r="M235">
        <f t="shared" si="17"/>
        <v>9982.949107974935</v>
      </c>
      <c r="N235">
        <f t="shared" si="18"/>
        <v>-17.050892025064968</v>
      </c>
      <c r="O235">
        <f t="shared" si="19"/>
        <v>17.050892025064968</v>
      </c>
    </row>
    <row r="236" spans="9:15">
      <c r="I236">
        <v>235</v>
      </c>
      <c r="J236">
        <f>$B$5*data!C237/data!C236</f>
        <v>4027.0969126691275</v>
      </c>
      <c r="K236">
        <f>$B$6*data!D237/data!D236</f>
        <v>3013.3259287683259</v>
      </c>
      <c r="L236">
        <f>$B$7*data!E237/data!E236</f>
        <v>3021.3401540219052</v>
      </c>
      <c r="M236">
        <f t="shared" si="17"/>
        <v>10061.762995459359</v>
      </c>
      <c r="N236">
        <f t="shared" si="18"/>
        <v>61.762995459359445</v>
      </c>
      <c r="O236">
        <f t="shared" si="19"/>
        <v>-61.762995459359445</v>
      </c>
    </row>
    <row r="237" spans="9:15">
      <c r="I237">
        <v>236</v>
      </c>
      <c r="J237">
        <f>$B$5*data!C238/data!C237</f>
        <v>3987.97171737484</v>
      </c>
      <c r="K237">
        <f>$B$6*data!D238/data!D237</f>
        <v>2996.3904795351045</v>
      </c>
      <c r="L237">
        <f>$B$7*data!E238/data!E237</f>
        <v>2993.7897528331987</v>
      </c>
      <c r="M237">
        <f t="shared" si="17"/>
        <v>9978.1519497431436</v>
      </c>
      <c r="N237">
        <f t="shared" si="18"/>
        <v>-21.848050256856368</v>
      </c>
      <c r="O237">
        <f t="shared" si="19"/>
        <v>21.848050256856368</v>
      </c>
    </row>
    <row r="238" spans="9:15">
      <c r="I238">
        <v>237</v>
      </c>
      <c r="J238">
        <f>$B$5*data!C239/data!C238</f>
        <v>4039.3112214281773</v>
      </c>
      <c r="K238">
        <f>$B$6*data!D239/data!D238</f>
        <v>3007.4777405900118</v>
      </c>
      <c r="L238">
        <f>$B$7*data!E239/data!E238</f>
        <v>3018.1555522876097</v>
      </c>
      <c r="M238">
        <f t="shared" si="17"/>
        <v>10064.944514305798</v>
      </c>
      <c r="N238">
        <f t="shared" si="18"/>
        <v>64.944514305798293</v>
      </c>
      <c r="O238">
        <f t="shared" si="19"/>
        <v>-64.944514305798293</v>
      </c>
    </row>
    <row r="239" spans="9:15">
      <c r="I239">
        <v>238</v>
      </c>
      <c r="J239">
        <f>$B$5*data!C240/data!C239</f>
        <v>4013.2659300904065</v>
      </c>
      <c r="K239">
        <f>$B$6*data!D240/data!D239</f>
        <v>3013.5333508039685</v>
      </c>
      <c r="L239">
        <f>$B$7*data!E240/data!E239</f>
        <v>3023.1228385752097</v>
      </c>
      <c r="M239">
        <f t="shared" si="17"/>
        <v>10049.922119469584</v>
      </c>
      <c r="N239">
        <f t="shared" si="18"/>
        <v>49.922119469583777</v>
      </c>
      <c r="O239">
        <f t="shared" si="19"/>
        <v>-49.922119469583777</v>
      </c>
    </row>
    <row r="240" spans="9:15">
      <c r="I240">
        <v>239</v>
      </c>
      <c r="J240">
        <f>$B$5*data!C241/data!C240</f>
        <v>3986.3118990401476</v>
      </c>
      <c r="K240">
        <f>$B$6*data!D241/data!D240</f>
        <v>2984.2837621323047</v>
      </c>
      <c r="L240">
        <f>$B$7*data!E241/data!E240</f>
        <v>2977.1717706084623</v>
      </c>
      <c r="M240">
        <f t="shared" si="17"/>
        <v>9947.7674317809142</v>
      </c>
      <c r="N240">
        <f t="shared" si="18"/>
        <v>-52.232568219085806</v>
      </c>
      <c r="O240">
        <f t="shared" si="19"/>
        <v>52.232568219085806</v>
      </c>
    </row>
    <row r="241" spans="9:15">
      <c r="I241">
        <v>240</v>
      </c>
      <c r="J241">
        <f>$B$5*data!C242/data!C241</f>
        <v>3979.7695733986293</v>
      </c>
      <c r="K241">
        <f>$B$6*data!D242/data!D241</f>
        <v>3011.2581096009076</v>
      </c>
      <c r="L241">
        <f>$B$7*data!E242/data!E241</f>
        <v>3014.0372055591665</v>
      </c>
      <c r="M241">
        <f t="shared" si="17"/>
        <v>10005.064888558703</v>
      </c>
      <c r="N241">
        <f t="shared" si="18"/>
        <v>5.0648885587033874</v>
      </c>
      <c r="O241">
        <f t="shared" si="19"/>
        <v>-5.0648885587033874</v>
      </c>
    </row>
    <row r="242" spans="9:15">
      <c r="I242">
        <v>241</v>
      </c>
      <c r="J242">
        <f>$B$5*data!C243/data!C242</f>
        <v>4019.9692862920392</v>
      </c>
      <c r="K242">
        <f>$B$6*data!D243/data!D242</f>
        <v>3026.005135153302</v>
      </c>
      <c r="L242">
        <f>$B$7*data!E243/data!E242</f>
        <v>2999.4865185443828</v>
      </c>
      <c r="M242">
        <f t="shared" si="17"/>
        <v>10045.460939989724</v>
      </c>
      <c r="N242">
        <f t="shared" si="18"/>
        <v>45.460939989723556</v>
      </c>
      <c r="O242">
        <f t="shared" si="19"/>
        <v>-45.460939989723556</v>
      </c>
    </row>
    <row r="243" spans="9:15">
      <c r="I243">
        <v>242</v>
      </c>
      <c r="J243">
        <f>$B$5*data!C244/data!C243</f>
        <v>4032.3153101774437</v>
      </c>
      <c r="K243">
        <f>$B$6*data!D244/data!D243</f>
        <v>2999.2299213228771</v>
      </c>
      <c r="L243">
        <f>$B$7*data!E244/data!E243</f>
        <v>3011.914809114829</v>
      </c>
      <c r="M243">
        <f t="shared" si="17"/>
        <v>10043.460040615149</v>
      </c>
      <c r="N243">
        <f t="shared" si="18"/>
        <v>43.46004061514941</v>
      </c>
      <c r="O243">
        <f t="shared" si="19"/>
        <v>-43.46004061514941</v>
      </c>
    </row>
    <row r="244" spans="9:15">
      <c r="I244">
        <v>243</v>
      </c>
      <c r="J244">
        <f>$B$5*data!C245/data!C244</f>
        <v>3938.30422294754</v>
      </c>
      <c r="K244">
        <f>$B$6*data!D245/data!D244</f>
        <v>2969.4896180127212</v>
      </c>
      <c r="L244">
        <f>$B$7*data!E245/data!E244</f>
        <v>2994.5316616280202</v>
      </c>
      <c r="M244">
        <f t="shared" si="17"/>
        <v>9902.3255025882809</v>
      </c>
      <c r="N244">
        <f t="shared" si="18"/>
        <v>-97.67449741171913</v>
      </c>
      <c r="O244">
        <f t="shared" si="19"/>
        <v>97.67449741171913</v>
      </c>
    </row>
    <row r="245" spans="9:15">
      <c r="I245">
        <v>244</v>
      </c>
      <c r="J245">
        <f>$B$5*data!C246/data!C245</f>
        <v>3985.0980837081606</v>
      </c>
      <c r="K245">
        <f>$B$6*data!D246/data!D245</f>
        <v>2995.8957450739472</v>
      </c>
      <c r="L245">
        <f>$B$7*data!E246/data!E245</f>
        <v>2998.5753282382243</v>
      </c>
      <c r="M245">
        <f t="shared" si="17"/>
        <v>9979.5691570203326</v>
      </c>
      <c r="N245">
        <f t="shared" si="18"/>
        <v>-20.430842979667432</v>
      </c>
      <c r="O245">
        <f t="shared" si="19"/>
        <v>20.430842979667432</v>
      </c>
    </row>
    <row r="246" spans="9:15">
      <c r="I246">
        <v>245</v>
      </c>
      <c r="J246">
        <f>$B$5*data!C247/data!C246</f>
        <v>3984.7053764250891</v>
      </c>
      <c r="K246">
        <f>$B$6*data!D247/data!D246</f>
        <v>2966.9159765865138</v>
      </c>
      <c r="L246">
        <f>$B$7*data!E247/data!E246</f>
        <v>2972.4261689909763</v>
      </c>
      <c r="M246">
        <f t="shared" si="17"/>
        <v>9924.0475220025801</v>
      </c>
      <c r="N246">
        <f t="shared" si="18"/>
        <v>-75.952477997419919</v>
      </c>
      <c r="O246">
        <f t="shared" si="19"/>
        <v>75.952477997419919</v>
      </c>
    </row>
    <row r="247" spans="9:15">
      <c r="I247">
        <v>246</v>
      </c>
      <c r="J247">
        <f>$B$5*data!C248/data!C247</f>
        <v>4029.6914429673184</v>
      </c>
      <c r="K247">
        <f>$B$6*data!D248/data!D247</f>
        <v>3017.5795765164708</v>
      </c>
      <c r="L247">
        <f>$B$7*data!E248/data!E247</f>
        <v>3006.4373462678227</v>
      </c>
      <c r="M247">
        <f t="shared" si="17"/>
        <v>10053.708365751612</v>
      </c>
      <c r="N247">
        <f t="shared" si="18"/>
        <v>53.708365751612291</v>
      </c>
      <c r="O247">
        <f t="shared" si="19"/>
        <v>-53.708365751612291</v>
      </c>
    </row>
    <row r="248" spans="9:15">
      <c r="I248">
        <v>247</v>
      </c>
      <c r="J248">
        <f>$B$5*data!C249/data!C248</f>
        <v>3995.9119262375052</v>
      </c>
      <c r="K248">
        <f>$B$6*data!D249/data!D248</f>
        <v>2989.7800975239043</v>
      </c>
      <c r="L248">
        <f>$B$7*data!E249/data!E248</f>
        <v>2999.1015274034144</v>
      </c>
      <c r="M248">
        <f t="shared" si="17"/>
        <v>9984.7935511648247</v>
      </c>
      <c r="N248">
        <f t="shared" si="18"/>
        <v>-15.206448835175252</v>
      </c>
      <c r="O248">
        <f t="shared" si="19"/>
        <v>15.206448835175252</v>
      </c>
    </row>
    <row r="249" spans="9:15">
      <c r="I249">
        <v>248</v>
      </c>
      <c r="J249">
        <f>$B$5*data!C250/data!C249</f>
        <v>4019.5554336416044</v>
      </c>
      <c r="K249">
        <f>$B$6*data!D250/data!D249</f>
        <v>3015.9340754444129</v>
      </c>
      <c r="L249">
        <f>$B$7*data!E250/data!E249</f>
        <v>3007.9543811078283</v>
      </c>
      <c r="M249">
        <f t="shared" si="17"/>
        <v>10043.443890193845</v>
      </c>
      <c r="N249">
        <f t="shared" si="18"/>
        <v>43.443890193844709</v>
      </c>
      <c r="O249">
        <f t="shared" si="19"/>
        <v>-43.443890193844709</v>
      </c>
    </row>
    <row r="250" spans="9:15">
      <c r="I250">
        <v>249</v>
      </c>
      <c r="J250">
        <f>$B$5*data!C251/data!C250</f>
        <v>3959.3252581124239</v>
      </c>
      <c r="K250">
        <f>$B$6*data!D251/data!D250</f>
        <v>2951.4214236782959</v>
      </c>
      <c r="L250">
        <f>$B$7*data!E251/data!E250</f>
        <v>2994.9257493749483</v>
      </c>
      <c r="M250">
        <f t="shared" si="17"/>
        <v>9905.672431165669</v>
      </c>
      <c r="N250">
        <f t="shared" si="18"/>
        <v>-94.327568834331032</v>
      </c>
      <c r="O250">
        <f t="shared" si="19"/>
        <v>94.327568834331032</v>
      </c>
    </row>
    <row r="251" spans="9:15">
      <c r="I251">
        <v>250</v>
      </c>
      <c r="J251">
        <f>$B$5*data!C252/data!C251</f>
        <v>3971.9590596735279</v>
      </c>
      <c r="K251">
        <f>$B$6*data!D252/data!D251</f>
        <v>2967.7067706878033</v>
      </c>
      <c r="L251">
        <f>$B$7*data!E252/data!E251</f>
        <v>2944.1557570347131</v>
      </c>
      <c r="M251">
        <f t="shared" si="17"/>
        <v>9883.8215873960435</v>
      </c>
      <c r="N251">
        <f t="shared" si="18"/>
        <v>-116.17841260395653</v>
      </c>
      <c r="O251">
        <f t="shared" si="19"/>
        <v>116.17841260395653</v>
      </c>
    </row>
    <row r="252" spans="9:15">
      <c r="I252">
        <v>251</v>
      </c>
      <c r="J252">
        <f>$B$5*data!C253/data!C252</f>
        <v>4034.9762815917206</v>
      </c>
      <c r="K252">
        <f>$B$6*data!D253/data!D252</f>
        <v>3031.6509447145718</v>
      </c>
      <c r="L252">
        <f>$B$7*data!E253/data!E252</f>
        <v>3012.2777344468886</v>
      </c>
      <c r="M252">
        <f t="shared" si="17"/>
        <v>10078.904960753182</v>
      </c>
      <c r="N252">
        <f t="shared" si="18"/>
        <v>78.904960753181513</v>
      </c>
      <c r="O252">
        <f t="shared" si="19"/>
        <v>-78.904960753181513</v>
      </c>
    </row>
    <row r="253" spans="9:15">
      <c r="I253">
        <v>252</v>
      </c>
      <c r="J253">
        <f>$B$5*data!C254/data!C253</f>
        <v>3976.1746658248362</v>
      </c>
      <c r="K253">
        <f>$B$6*data!D254/data!D253</f>
        <v>3009.0356282764906</v>
      </c>
      <c r="L253">
        <f>$B$7*data!E254/data!E253</f>
        <v>2991.5636782572265</v>
      </c>
      <c r="M253">
        <f t="shared" si="17"/>
        <v>9976.7739723585546</v>
      </c>
      <c r="N253">
        <f t="shared" si="18"/>
        <v>-23.226027641445398</v>
      </c>
      <c r="O253">
        <f t="shared" si="19"/>
        <v>23.226027641445398</v>
      </c>
    </row>
    <row r="254" spans="9:15">
      <c r="I254">
        <v>253</v>
      </c>
      <c r="J254">
        <f>$B$5*data!C255/data!C254</f>
        <v>4044.660627110989</v>
      </c>
      <c r="K254">
        <f>$B$6*data!D255/data!D254</f>
        <v>3015.9839275944096</v>
      </c>
      <c r="L254">
        <f>$B$7*data!E255/data!E254</f>
        <v>3036.7970255693904</v>
      </c>
      <c r="M254">
        <f t="shared" si="17"/>
        <v>10097.44158027479</v>
      </c>
      <c r="N254">
        <f t="shared" si="18"/>
        <v>97.441580274789885</v>
      </c>
      <c r="O254">
        <f t="shared" si="19"/>
        <v>-97.441580274789885</v>
      </c>
    </row>
    <row r="255" spans="9:15">
      <c r="I255">
        <v>254</v>
      </c>
      <c r="J255">
        <f>$B$5*data!C256/data!C255</f>
        <v>3881.9337548911276</v>
      </c>
      <c r="K255">
        <f>$B$6*data!D256/data!D255</f>
        <v>2961.2162843813235</v>
      </c>
      <c r="L255">
        <f>$B$7*data!E256/data!E255</f>
        <v>3075.8876384287087</v>
      </c>
      <c r="M255">
        <f t="shared" si="17"/>
        <v>9919.0376777011588</v>
      </c>
      <c r="N255">
        <f t="shared" si="18"/>
        <v>-80.962322298841173</v>
      </c>
      <c r="O255">
        <f t="shared" si="19"/>
        <v>80.962322298841173</v>
      </c>
    </row>
    <row r="256" spans="9:15">
      <c r="I256">
        <v>255</v>
      </c>
      <c r="J256">
        <f>$B$5*data!C257/data!C256</f>
        <v>4091.8227555104809</v>
      </c>
      <c r="K256">
        <f>$B$6*data!D257/data!D256</f>
        <v>3013.3371587186311</v>
      </c>
      <c r="L256">
        <f>$B$7*data!E257/data!E256</f>
        <v>3022.2936596818372</v>
      </c>
      <c r="M256">
        <f t="shared" si="17"/>
        <v>10127.453573910949</v>
      </c>
      <c r="N256">
        <f t="shared" si="18"/>
        <v>127.45357391094876</v>
      </c>
      <c r="O256">
        <f t="shared" si="19"/>
        <v>-127.45357391094876</v>
      </c>
    </row>
    <row r="257" spans="9:15">
      <c r="I257">
        <v>256</v>
      </c>
      <c r="J257">
        <f>$B$5*data!C258/data!C257</f>
        <v>3942.9622750657445</v>
      </c>
      <c r="K257">
        <f>$B$6*data!D258/data!D257</f>
        <v>2960.4884053785581</v>
      </c>
      <c r="L257">
        <f>$B$7*data!E258/data!E257</f>
        <v>3011.2705295407741</v>
      </c>
      <c r="M257">
        <f t="shared" si="17"/>
        <v>9914.7212099850767</v>
      </c>
      <c r="N257">
        <f t="shared" si="18"/>
        <v>-85.278790014923288</v>
      </c>
      <c r="O257">
        <f t="shared" si="19"/>
        <v>85.278790014923288</v>
      </c>
    </row>
    <row r="258" spans="9:15">
      <c r="I258">
        <v>257</v>
      </c>
      <c r="J258">
        <f>$B$5*data!C259/data!C258</f>
        <v>4025.1169168315428</v>
      </c>
      <c r="K258">
        <f>$B$6*data!D259/data!D258</f>
        <v>3008.9165498823568</v>
      </c>
      <c r="L258">
        <f>$B$7*data!E259/data!E258</f>
        <v>3002.9071609896691</v>
      </c>
      <c r="M258">
        <f t="shared" si="17"/>
        <v>10036.940627703569</v>
      </c>
      <c r="N258">
        <f t="shared" si="18"/>
        <v>36.94062770356868</v>
      </c>
      <c r="O258">
        <f t="shared" si="19"/>
        <v>-36.94062770356868</v>
      </c>
    </row>
    <row r="259" spans="9:15">
      <c r="I259">
        <v>258</v>
      </c>
      <c r="J259">
        <f>$B$5*data!C260/data!C259</f>
        <v>3898.6071565287625</v>
      </c>
      <c r="K259">
        <f>$B$6*data!D260/data!D259</f>
        <v>2932.3979345769253</v>
      </c>
      <c r="L259">
        <f>$B$7*data!E260/data!E259</f>
        <v>2991.3219525606737</v>
      </c>
      <c r="M259">
        <f t="shared" ref="M259:M322" si="20">J259+K259+L259</f>
        <v>9822.3270436663624</v>
      </c>
      <c r="N259">
        <f t="shared" ref="N259:N322" si="21">M259-$B$8</f>
        <v>-177.67295633363756</v>
      </c>
      <c r="O259">
        <f t="shared" ref="O259:O322" si="22">-N259</f>
        <v>177.67295633363756</v>
      </c>
    </row>
    <row r="260" spans="9:15">
      <c r="I260">
        <v>259</v>
      </c>
      <c r="J260">
        <f>$B$5*data!C261/data!C260</f>
        <v>3973.8348172244796</v>
      </c>
      <c r="K260">
        <f>$B$6*data!D261/data!D260</f>
        <v>2994.1401548790791</v>
      </c>
      <c r="L260">
        <f>$B$7*data!E261/data!E260</f>
        <v>3000.6968594533082</v>
      </c>
      <c r="M260">
        <f t="shared" si="20"/>
        <v>9968.6718315568669</v>
      </c>
      <c r="N260">
        <f t="shared" si="21"/>
        <v>-31.328168443133109</v>
      </c>
      <c r="O260">
        <f t="shared" si="22"/>
        <v>31.328168443133109</v>
      </c>
    </row>
    <row r="261" spans="9:15">
      <c r="I261">
        <v>260</v>
      </c>
      <c r="J261">
        <f>$B$5*data!C262/data!C261</f>
        <v>4041.5710686697298</v>
      </c>
      <c r="K261">
        <f>$B$6*data!D262/data!D261</f>
        <v>3005.9619933183712</v>
      </c>
      <c r="L261">
        <f>$B$7*data!E262/data!E261</f>
        <v>2981.8507763918078</v>
      </c>
      <c r="M261">
        <f t="shared" si="20"/>
        <v>10029.383838379908</v>
      </c>
      <c r="N261">
        <f t="shared" si="21"/>
        <v>29.383838379908411</v>
      </c>
      <c r="O261">
        <f t="shared" si="22"/>
        <v>-29.383838379908411</v>
      </c>
    </row>
    <row r="262" spans="9:15">
      <c r="I262">
        <v>261</v>
      </c>
      <c r="J262">
        <f>$B$5*data!C263/data!C262</f>
        <v>3994.6247086557378</v>
      </c>
      <c r="K262">
        <f>$B$6*data!D263/data!D262</f>
        <v>2985.4226046980007</v>
      </c>
      <c r="L262">
        <f>$B$7*data!E263/data!E262</f>
        <v>2960.3894324754547</v>
      </c>
      <c r="M262">
        <f t="shared" si="20"/>
        <v>9940.4367458291927</v>
      </c>
      <c r="N262">
        <f t="shared" si="21"/>
        <v>-59.56325417080734</v>
      </c>
      <c r="O262">
        <f t="shared" si="22"/>
        <v>59.56325417080734</v>
      </c>
    </row>
    <row r="263" spans="9:15">
      <c r="I263">
        <v>262</v>
      </c>
      <c r="J263">
        <f>$B$5*data!C264/data!C263</f>
        <v>4014.6346240395956</v>
      </c>
      <c r="K263">
        <f>$B$6*data!D264/data!D263</f>
        <v>3031.5924912463433</v>
      </c>
      <c r="L263">
        <f>$B$7*data!E264/data!E263</f>
        <v>3011.7534434182421</v>
      </c>
      <c r="M263">
        <f t="shared" si="20"/>
        <v>10057.980558704181</v>
      </c>
      <c r="N263">
        <f t="shared" si="21"/>
        <v>57.980558704181021</v>
      </c>
      <c r="O263">
        <f t="shared" si="22"/>
        <v>-57.980558704181021</v>
      </c>
    </row>
    <row r="264" spans="9:15">
      <c r="I264">
        <v>263</v>
      </c>
      <c r="J264">
        <f>$B$5*data!C265/data!C264</f>
        <v>3977.7476024843663</v>
      </c>
      <c r="K264">
        <f>$B$6*data!D265/data!D264</f>
        <v>2999.9472132850478</v>
      </c>
      <c r="L264">
        <f>$B$7*data!E265/data!E264</f>
        <v>3011.8908243151068</v>
      </c>
      <c r="M264">
        <f t="shared" si="20"/>
        <v>9989.5856400845205</v>
      </c>
      <c r="N264">
        <f t="shared" si="21"/>
        <v>-10.414359915479508</v>
      </c>
      <c r="O264">
        <f t="shared" si="22"/>
        <v>10.414359915479508</v>
      </c>
    </row>
    <row r="265" spans="9:15">
      <c r="I265">
        <v>264</v>
      </c>
      <c r="J265">
        <f>$B$5*data!C266/data!C265</f>
        <v>3965.3341709076085</v>
      </c>
      <c r="K265">
        <f>$B$6*data!D266/data!D265</f>
        <v>2985.3012587037115</v>
      </c>
      <c r="L265">
        <f>$B$7*data!E266/data!E265</f>
        <v>3000.065912002407</v>
      </c>
      <c r="M265">
        <f t="shared" si="20"/>
        <v>9950.701341613727</v>
      </c>
      <c r="N265">
        <f t="shared" si="21"/>
        <v>-49.298658386273019</v>
      </c>
      <c r="O265">
        <f t="shared" si="22"/>
        <v>49.298658386273019</v>
      </c>
    </row>
    <row r="266" spans="9:15">
      <c r="I266">
        <v>265</v>
      </c>
      <c r="J266">
        <f>$B$5*data!C267/data!C266</f>
        <v>4000.2204086595375</v>
      </c>
      <c r="K266">
        <f>$B$6*data!D267/data!D266</f>
        <v>3007.1414999052063</v>
      </c>
      <c r="L266">
        <f>$B$7*data!E267/data!E266</f>
        <v>3016.0213347394251</v>
      </c>
      <c r="M266">
        <f t="shared" si="20"/>
        <v>10023.38324330417</v>
      </c>
      <c r="N266">
        <f t="shared" si="21"/>
        <v>23.38324330416981</v>
      </c>
      <c r="O266">
        <f t="shared" si="22"/>
        <v>-23.38324330416981</v>
      </c>
    </row>
    <row r="267" spans="9:15">
      <c r="I267">
        <v>266</v>
      </c>
      <c r="J267">
        <f>$B$5*data!C268/data!C267</f>
        <v>4016.6892174746922</v>
      </c>
      <c r="K267">
        <f>$B$6*data!D268/data!D267</f>
        <v>3028.3076713379937</v>
      </c>
      <c r="L267">
        <f>$B$7*data!E268/data!E267</f>
        <v>3010.4039363156044</v>
      </c>
      <c r="M267">
        <f t="shared" si="20"/>
        <v>10055.40082512829</v>
      </c>
      <c r="N267">
        <f t="shared" si="21"/>
        <v>55.400825128290307</v>
      </c>
      <c r="O267">
        <f t="shared" si="22"/>
        <v>-55.400825128290307</v>
      </c>
    </row>
    <row r="268" spans="9:15">
      <c r="I268">
        <v>267</v>
      </c>
      <c r="J268">
        <f>$B$5*data!C269/data!C268</f>
        <v>4027.745620168419</v>
      </c>
      <c r="K268">
        <f>$B$6*data!D269/data!D268</f>
        <v>3011.4207452458736</v>
      </c>
      <c r="L268">
        <f>$B$7*data!E269/data!E268</f>
        <v>3009.0613032596566</v>
      </c>
      <c r="M268">
        <f t="shared" si="20"/>
        <v>10048.22766867395</v>
      </c>
      <c r="N268">
        <f t="shared" si="21"/>
        <v>48.227668673949665</v>
      </c>
      <c r="O268">
        <f t="shared" si="22"/>
        <v>-48.227668673949665</v>
      </c>
    </row>
    <row r="269" spans="9:15">
      <c r="I269">
        <v>268</v>
      </c>
      <c r="J269">
        <f>$B$5*data!C270/data!C269</f>
        <v>3995.3104129476087</v>
      </c>
      <c r="K269">
        <f>$B$6*data!D270/data!D269</f>
        <v>2997.7155062886477</v>
      </c>
      <c r="L269">
        <f>$B$7*data!E270/data!E269</f>
        <v>3017.1661347135723</v>
      </c>
      <c r="M269">
        <f t="shared" si="20"/>
        <v>10010.192053949828</v>
      </c>
      <c r="N269">
        <f t="shared" si="21"/>
        <v>10.192053949827823</v>
      </c>
      <c r="O269">
        <f t="shared" si="22"/>
        <v>-10.192053949827823</v>
      </c>
    </row>
    <row r="270" spans="9:15">
      <c r="I270">
        <v>269</v>
      </c>
      <c r="J270">
        <f>$B$5*data!C271/data!C270</f>
        <v>4020.1188791869604</v>
      </c>
      <c r="K270">
        <f>$B$6*data!D271/data!D270</f>
        <v>3030.8233679713476</v>
      </c>
      <c r="L270">
        <f>$B$7*data!E271/data!E270</f>
        <v>2988.5961110197736</v>
      </c>
      <c r="M270">
        <f t="shared" si="20"/>
        <v>10039.538358178081</v>
      </c>
      <c r="N270">
        <f t="shared" si="21"/>
        <v>39.538358178080671</v>
      </c>
      <c r="O270">
        <f t="shared" si="22"/>
        <v>-39.538358178080671</v>
      </c>
    </row>
    <row r="271" spans="9:15">
      <c r="I271">
        <v>270</v>
      </c>
      <c r="J271">
        <f>$B$5*data!C272/data!C271</f>
        <v>4082.3343169237478</v>
      </c>
      <c r="K271">
        <f>$B$6*data!D272/data!D271</f>
        <v>3017.6330325398453</v>
      </c>
      <c r="L271">
        <f>$B$7*data!E272/data!E271</f>
        <v>3016.8235329419181</v>
      </c>
      <c r="M271">
        <f t="shared" si="20"/>
        <v>10116.790882405512</v>
      </c>
      <c r="N271">
        <f t="shared" si="21"/>
        <v>116.79088240551209</v>
      </c>
      <c r="O271">
        <f t="shared" si="22"/>
        <v>-116.79088240551209</v>
      </c>
    </row>
    <row r="272" spans="9:15">
      <c r="I272">
        <v>271</v>
      </c>
      <c r="J272">
        <f>$B$5*data!C273/data!C272</f>
        <v>4032.2652757618039</v>
      </c>
      <c r="K272">
        <f>$B$6*data!D273/data!D272</f>
        <v>2991.6079021836135</v>
      </c>
      <c r="L272">
        <f>$B$7*data!E273/data!E272</f>
        <v>3007.3453595429996</v>
      </c>
      <c r="M272">
        <f t="shared" si="20"/>
        <v>10031.218537488417</v>
      </c>
      <c r="N272">
        <f t="shared" si="21"/>
        <v>31.218537488417496</v>
      </c>
      <c r="O272">
        <f t="shared" si="22"/>
        <v>-31.218537488417496</v>
      </c>
    </row>
    <row r="273" spans="9:15">
      <c r="I273">
        <v>272</v>
      </c>
      <c r="J273">
        <f>$B$5*data!C274/data!C273</f>
        <v>4020.3537598432049</v>
      </c>
      <c r="K273">
        <f>$B$6*data!D274/data!D273</f>
        <v>3020.6257197755181</v>
      </c>
      <c r="L273">
        <f>$B$7*data!E274/data!E273</f>
        <v>3001.3543570111542</v>
      </c>
      <c r="M273">
        <f t="shared" si="20"/>
        <v>10042.333836629878</v>
      </c>
      <c r="N273">
        <f t="shared" si="21"/>
        <v>42.333836629877624</v>
      </c>
      <c r="O273">
        <f t="shared" si="22"/>
        <v>-42.333836629877624</v>
      </c>
    </row>
    <row r="274" spans="9:15">
      <c r="I274">
        <v>273</v>
      </c>
      <c r="J274">
        <f>$B$5*data!C275/data!C274</f>
        <v>4043.9652324785361</v>
      </c>
      <c r="K274">
        <f>$B$6*data!D275/data!D274</f>
        <v>2997.880192095447</v>
      </c>
      <c r="L274">
        <f>$B$7*data!E275/data!E274</f>
        <v>3018.1540790891718</v>
      </c>
      <c r="M274">
        <f t="shared" si="20"/>
        <v>10059.999503663155</v>
      </c>
      <c r="N274">
        <f t="shared" si="21"/>
        <v>59.999503663155338</v>
      </c>
      <c r="O274">
        <f t="shared" si="22"/>
        <v>-59.999503663155338</v>
      </c>
    </row>
    <row r="275" spans="9:15">
      <c r="I275">
        <v>274</v>
      </c>
      <c r="J275">
        <f>$B$5*data!C276/data!C275</f>
        <v>4053.107889882981</v>
      </c>
      <c r="K275">
        <f>$B$6*data!D276/data!D275</f>
        <v>3018.6538357872751</v>
      </c>
      <c r="L275">
        <f>$B$7*data!E276/data!E275</f>
        <v>2994.3908558134494</v>
      </c>
      <c r="M275">
        <f t="shared" si="20"/>
        <v>10066.152581483706</v>
      </c>
      <c r="N275">
        <f t="shared" si="21"/>
        <v>66.152581483705944</v>
      </c>
      <c r="O275">
        <f t="shared" si="22"/>
        <v>-66.152581483705944</v>
      </c>
    </row>
    <row r="276" spans="9:15">
      <c r="I276">
        <v>275</v>
      </c>
      <c r="J276">
        <f>$B$5*data!C277/data!C276</f>
        <v>4000.7955397372903</v>
      </c>
      <c r="K276">
        <f>$B$6*data!D277/data!D276</f>
        <v>2981.9581646395163</v>
      </c>
      <c r="L276">
        <f>$B$7*data!E277/data!E276</f>
        <v>3007.4862841989693</v>
      </c>
      <c r="M276">
        <f t="shared" si="20"/>
        <v>9990.239988575775</v>
      </c>
      <c r="N276">
        <f t="shared" si="21"/>
        <v>-9.7600114242250129</v>
      </c>
      <c r="O276">
        <f t="shared" si="22"/>
        <v>9.7600114242250129</v>
      </c>
    </row>
    <row r="277" spans="9:15">
      <c r="I277">
        <v>276</v>
      </c>
      <c r="J277">
        <f>$B$5*data!C278/data!C277</f>
        <v>3985.0532496329342</v>
      </c>
      <c r="K277">
        <f>$B$6*data!D278/data!D277</f>
        <v>3016.6896419546815</v>
      </c>
      <c r="L277">
        <f>$B$7*data!E278/data!E277</f>
        <v>2981.5673196754819</v>
      </c>
      <c r="M277">
        <f t="shared" si="20"/>
        <v>9983.3102112630968</v>
      </c>
      <c r="N277">
        <f t="shared" si="21"/>
        <v>-16.689788736903211</v>
      </c>
      <c r="O277">
        <f t="shared" si="22"/>
        <v>16.689788736903211</v>
      </c>
    </row>
    <row r="278" spans="9:15">
      <c r="I278">
        <v>277</v>
      </c>
      <c r="J278">
        <f>$B$5*data!C279/data!C278</f>
        <v>3987.8740681674913</v>
      </c>
      <c r="K278">
        <f>$B$6*data!D279/data!D278</f>
        <v>2981.4712544485624</v>
      </c>
      <c r="L278">
        <f>$B$7*data!E279/data!E278</f>
        <v>2991.1083208736377</v>
      </c>
      <c r="M278">
        <f t="shared" si="20"/>
        <v>9960.4536434896909</v>
      </c>
      <c r="N278">
        <f t="shared" si="21"/>
        <v>-39.546356510309124</v>
      </c>
      <c r="O278">
        <f t="shared" si="22"/>
        <v>39.546356510309124</v>
      </c>
    </row>
    <row r="279" spans="9:15">
      <c r="I279">
        <v>278</v>
      </c>
      <c r="J279">
        <f>$B$5*data!C280/data!C279</f>
        <v>4004.1688024890127</v>
      </c>
      <c r="K279">
        <f>$B$6*data!D280/data!D279</f>
        <v>3004.4075342156516</v>
      </c>
      <c r="L279">
        <f>$B$7*data!E280/data!E279</f>
        <v>3024.4974655794372</v>
      </c>
      <c r="M279">
        <f t="shared" si="20"/>
        <v>10033.073802284101</v>
      </c>
      <c r="N279">
        <f t="shared" si="21"/>
        <v>33.073802284101475</v>
      </c>
      <c r="O279">
        <f t="shared" si="22"/>
        <v>-33.073802284101475</v>
      </c>
    </row>
    <row r="280" spans="9:15">
      <c r="I280">
        <v>279</v>
      </c>
      <c r="J280">
        <f>$B$5*data!C281/data!C280</f>
        <v>3992.696834066624</v>
      </c>
      <c r="K280">
        <f>$B$6*data!D281/data!D280</f>
        <v>2982.3225442997782</v>
      </c>
      <c r="L280">
        <f>$B$7*data!E281/data!E280</f>
        <v>2983.7579036815091</v>
      </c>
      <c r="M280">
        <f t="shared" si="20"/>
        <v>9958.7772820479113</v>
      </c>
      <c r="N280">
        <f t="shared" si="21"/>
        <v>-41.222717952088715</v>
      </c>
      <c r="O280">
        <f t="shared" si="22"/>
        <v>41.222717952088715</v>
      </c>
    </row>
    <row r="281" spans="9:15">
      <c r="I281">
        <v>280</v>
      </c>
      <c r="J281">
        <f>$B$5*data!C282/data!C281</f>
        <v>4008.2629353725333</v>
      </c>
      <c r="K281">
        <f>$B$6*data!D282/data!D281</f>
        <v>2982.7559734384754</v>
      </c>
      <c r="L281">
        <f>$B$7*data!E282/data!E281</f>
        <v>2999.9206775459616</v>
      </c>
      <c r="M281">
        <f t="shared" si="20"/>
        <v>9990.9395863569698</v>
      </c>
      <c r="N281">
        <f t="shared" si="21"/>
        <v>-9.0604136430301878</v>
      </c>
      <c r="O281">
        <f t="shared" si="22"/>
        <v>9.0604136430301878</v>
      </c>
    </row>
    <row r="282" spans="9:15">
      <c r="I282">
        <v>281</v>
      </c>
      <c r="J282">
        <f>$B$5*data!C283/data!C282</f>
        <v>3986.2656519006568</v>
      </c>
      <c r="K282">
        <f>$B$6*data!D283/data!D282</f>
        <v>3003.2735019783299</v>
      </c>
      <c r="L282">
        <f>$B$7*data!E283/data!E282</f>
        <v>3011.3979464856743</v>
      </c>
      <c r="M282">
        <f t="shared" si="20"/>
        <v>10000.937100364661</v>
      </c>
      <c r="N282">
        <f t="shared" si="21"/>
        <v>0.93710036466109159</v>
      </c>
      <c r="O282">
        <f t="shared" si="22"/>
        <v>-0.93710036466109159</v>
      </c>
    </row>
    <row r="283" spans="9:15">
      <c r="I283">
        <v>282</v>
      </c>
      <c r="J283">
        <f>$B$5*data!C284/data!C283</f>
        <v>3978.4939898241837</v>
      </c>
      <c r="K283">
        <f>$B$6*data!D284/data!D283</f>
        <v>2980.1109472684539</v>
      </c>
      <c r="L283">
        <f>$B$7*data!E284/data!E283</f>
        <v>2988.408121065248</v>
      </c>
      <c r="M283">
        <f t="shared" si="20"/>
        <v>9947.0130581578851</v>
      </c>
      <c r="N283">
        <f t="shared" si="21"/>
        <v>-52.986941842114902</v>
      </c>
      <c r="O283">
        <f t="shared" si="22"/>
        <v>52.986941842114902</v>
      </c>
    </row>
    <row r="284" spans="9:15">
      <c r="I284">
        <v>283</v>
      </c>
      <c r="J284">
        <f>$B$5*data!C285/data!C284</f>
        <v>3943.9174152882547</v>
      </c>
      <c r="K284">
        <f>$B$6*data!D285/data!D284</f>
        <v>2967.6386578576366</v>
      </c>
      <c r="L284">
        <f>$B$7*data!E285/data!E284</f>
        <v>2911.5213176853244</v>
      </c>
      <c r="M284">
        <f t="shared" si="20"/>
        <v>9823.0773908312167</v>
      </c>
      <c r="N284">
        <f t="shared" si="21"/>
        <v>-176.92260916878331</v>
      </c>
      <c r="O284">
        <f t="shared" si="22"/>
        <v>176.92260916878331</v>
      </c>
    </row>
    <row r="285" spans="9:15">
      <c r="I285">
        <v>284</v>
      </c>
      <c r="J285">
        <f>$B$5*data!C286/data!C285</f>
        <v>3951.7927362898017</v>
      </c>
      <c r="K285">
        <f>$B$6*data!D286/data!D285</f>
        <v>2949.1870453965425</v>
      </c>
      <c r="L285">
        <f>$B$7*data!E286/data!E285</f>
        <v>2997.4047028691316</v>
      </c>
      <c r="M285">
        <f t="shared" si="20"/>
        <v>9898.3844845554759</v>
      </c>
      <c r="N285">
        <f t="shared" si="21"/>
        <v>-101.61551544452414</v>
      </c>
      <c r="O285">
        <f t="shared" si="22"/>
        <v>101.61551544452414</v>
      </c>
    </row>
    <row r="286" spans="9:15">
      <c r="I286">
        <v>285</v>
      </c>
      <c r="J286">
        <f>$B$5*data!C287/data!C286</f>
        <v>4008.161840628793</v>
      </c>
      <c r="K286">
        <f>$B$6*data!D287/data!D286</f>
        <v>3009.5746508931034</v>
      </c>
      <c r="L286">
        <f>$B$7*data!E287/data!E286</f>
        <v>3032.6073617540583</v>
      </c>
      <c r="M286">
        <f t="shared" si="20"/>
        <v>10050.343853275956</v>
      </c>
      <c r="N286">
        <f t="shared" si="21"/>
        <v>50.343853275955553</v>
      </c>
      <c r="O286">
        <f t="shared" si="22"/>
        <v>-50.343853275955553</v>
      </c>
    </row>
    <row r="287" spans="9:15">
      <c r="I287">
        <v>286</v>
      </c>
      <c r="J287">
        <f>$B$5*data!C288/data!C287</f>
        <v>3983.0387864141903</v>
      </c>
      <c r="K287">
        <f>$B$6*data!D288/data!D287</f>
        <v>2998.0605146698385</v>
      </c>
      <c r="L287">
        <f>$B$7*data!E288/data!E287</f>
        <v>3021.8619590783783</v>
      </c>
      <c r="M287">
        <f t="shared" si="20"/>
        <v>10002.961260162407</v>
      </c>
      <c r="N287">
        <f t="shared" si="21"/>
        <v>2.9612601624066883</v>
      </c>
      <c r="O287">
        <f t="shared" si="22"/>
        <v>-2.9612601624066883</v>
      </c>
    </row>
    <row r="288" spans="9:15">
      <c r="I288">
        <v>287</v>
      </c>
      <c r="J288">
        <f>$B$5*data!C289/data!C288</f>
        <v>4034.825728308329</v>
      </c>
      <c r="K288">
        <f>$B$6*data!D289/data!D288</f>
        <v>3026.1393681237437</v>
      </c>
      <c r="L288">
        <f>$B$7*data!E289/data!E288</f>
        <v>2998.3779902143765</v>
      </c>
      <c r="M288">
        <f t="shared" si="20"/>
        <v>10059.34308664645</v>
      </c>
      <c r="N288">
        <f t="shared" si="21"/>
        <v>59.343086646449592</v>
      </c>
      <c r="O288">
        <f t="shared" si="22"/>
        <v>-59.343086646449592</v>
      </c>
    </row>
    <row r="289" spans="9:15">
      <c r="I289">
        <v>288</v>
      </c>
      <c r="J289">
        <f>$B$5*data!C290/data!C289</f>
        <v>3977.9563632244976</v>
      </c>
      <c r="K289">
        <f>$B$6*data!D290/data!D289</f>
        <v>2984.3911096713896</v>
      </c>
      <c r="L289">
        <f>$B$7*data!E290/data!E289</f>
        <v>2967.8939646682879</v>
      </c>
      <c r="M289">
        <f t="shared" si="20"/>
        <v>9930.2414375641747</v>
      </c>
      <c r="N289">
        <f t="shared" si="21"/>
        <v>-69.758562435825297</v>
      </c>
      <c r="O289">
        <f t="shared" si="22"/>
        <v>69.758562435825297</v>
      </c>
    </row>
    <row r="290" spans="9:15">
      <c r="I290">
        <v>289</v>
      </c>
      <c r="J290">
        <f>$B$5*data!C291/data!C290</f>
        <v>3969.7764628865716</v>
      </c>
      <c r="K290">
        <f>$B$6*data!D291/data!D290</f>
        <v>3010.3050185617558</v>
      </c>
      <c r="L290">
        <f>$B$7*data!E291/data!E290</f>
        <v>2980.5025952523642</v>
      </c>
      <c r="M290">
        <f t="shared" si="20"/>
        <v>9960.5840767006921</v>
      </c>
      <c r="N290">
        <f t="shared" si="21"/>
        <v>-39.415923299307906</v>
      </c>
      <c r="O290">
        <f t="shared" si="22"/>
        <v>39.415923299307906</v>
      </c>
    </row>
    <row r="291" spans="9:15">
      <c r="I291">
        <v>290</v>
      </c>
      <c r="J291">
        <f>$B$5*data!C292/data!C291</f>
        <v>3993.1595285323497</v>
      </c>
      <c r="K291">
        <f>$B$6*data!D292/data!D291</f>
        <v>2996.7778760852339</v>
      </c>
      <c r="L291">
        <f>$B$7*data!E292/data!E291</f>
        <v>3037.7878692351601</v>
      </c>
      <c r="M291">
        <f t="shared" si="20"/>
        <v>10027.725273852744</v>
      </c>
      <c r="N291">
        <f t="shared" si="21"/>
        <v>27.725273852744067</v>
      </c>
      <c r="O291">
        <f t="shared" si="22"/>
        <v>-27.725273852744067</v>
      </c>
    </row>
    <row r="292" spans="9:15">
      <c r="I292">
        <v>291</v>
      </c>
      <c r="J292">
        <f>$B$5*data!C293/data!C292</f>
        <v>4090.8386878671445</v>
      </c>
      <c r="K292">
        <f>$B$6*data!D293/data!D292</f>
        <v>3031.1505085640151</v>
      </c>
      <c r="L292">
        <f>$B$7*data!E293/data!E292</f>
        <v>3016.6143034798661</v>
      </c>
      <c r="M292">
        <f t="shared" si="20"/>
        <v>10138.603499911025</v>
      </c>
      <c r="N292">
        <f t="shared" si="21"/>
        <v>138.60349991102521</v>
      </c>
      <c r="O292">
        <f t="shared" si="22"/>
        <v>-138.60349991102521</v>
      </c>
    </row>
    <row r="293" spans="9:15">
      <c r="I293">
        <v>292</v>
      </c>
      <c r="J293">
        <f>$B$5*data!C294/data!C293</f>
        <v>4009.1447235092496</v>
      </c>
      <c r="K293">
        <f>$B$6*data!D294/data!D293</f>
        <v>2990.4257711720206</v>
      </c>
      <c r="L293">
        <f>$B$7*data!E294/data!E293</f>
        <v>2966.6883110362855</v>
      </c>
      <c r="M293">
        <f t="shared" si="20"/>
        <v>9966.2588057175562</v>
      </c>
      <c r="N293">
        <f t="shared" si="21"/>
        <v>-33.741194282443757</v>
      </c>
      <c r="O293">
        <f t="shared" si="22"/>
        <v>33.741194282443757</v>
      </c>
    </row>
    <row r="294" spans="9:15">
      <c r="I294">
        <v>293</v>
      </c>
      <c r="J294">
        <f>$B$5*data!C295/data!C294</f>
        <v>3986.5460798257468</v>
      </c>
      <c r="K294">
        <f>$B$6*data!D295/data!D294</f>
        <v>2973.7713927289756</v>
      </c>
      <c r="L294">
        <f>$B$7*data!E295/data!E294</f>
        <v>3004.6809713269354</v>
      </c>
      <c r="M294">
        <f t="shared" si="20"/>
        <v>9964.9984438816573</v>
      </c>
      <c r="N294">
        <f t="shared" si="21"/>
        <v>-35.001556118342705</v>
      </c>
      <c r="O294">
        <f t="shared" si="22"/>
        <v>35.001556118342705</v>
      </c>
    </row>
    <row r="295" spans="9:15">
      <c r="I295">
        <v>294</v>
      </c>
      <c r="J295">
        <f>$B$5*data!C296/data!C295</f>
        <v>3954.1678783292014</v>
      </c>
      <c r="K295">
        <f>$B$6*data!D296/data!D295</f>
        <v>2962.4582799227655</v>
      </c>
      <c r="L295">
        <f>$B$7*data!E296/data!E295</f>
        <v>2953.7650487897604</v>
      </c>
      <c r="M295">
        <f t="shared" si="20"/>
        <v>9870.3912070417282</v>
      </c>
      <c r="N295">
        <f t="shared" si="21"/>
        <v>-129.60879295827181</v>
      </c>
      <c r="O295">
        <f t="shared" si="22"/>
        <v>129.60879295827181</v>
      </c>
    </row>
    <row r="296" spans="9:15">
      <c r="I296">
        <v>295</v>
      </c>
      <c r="J296">
        <f>$B$5*data!C297/data!C296</f>
        <v>3987.9820413185985</v>
      </c>
      <c r="K296">
        <f>$B$6*data!D297/data!D296</f>
        <v>2996.7974002438123</v>
      </c>
      <c r="L296">
        <f>$B$7*data!E297/data!E296</f>
        <v>3004.7262417968641</v>
      </c>
      <c r="M296">
        <f t="shared" si="20"/>
        <v>9989.5056833592753</v>
      </c>
      <c r="N296">
        <f t="shared" si="21"/>
        <v>-10.494316640724719</v>
      </c>
      <c r="O296">
        <f t="shared" si="22"/>
        <v>10.494316640724719</v>
      </c>
    </row>
    <row r="297" spans="9:15">
      <c r="I297">
        <v>296</v>
      </c>
      <c r="J297">
        <f>$B$5*data!C298/data!C297</f>
        <v>4043.6785407621946</v>
      </c>
      <c r="K297">
        <f>$B$6*data!D298/data!D297</f>
        <v>2986.6989681194959</v>
      </c>
      <c r="L297">
        <f>$B$7*data!E298/data!E297</f>
        <v>3003.4388696793471</v>
      </c>
      <c r="M297">
        <f t="shared" si="20"/>
        <v>10033.816378561038</v>
      </c>
      <c r="N297">
        <f t="shared" si="21"/>
        <v>33.816378561037709</v>
      </c>
      <c r="O297">
        <f t="shared" si="22"/>
        <v>-33.816378561037709</v>
      </c>
    </row>
    <row r="298" spans="9:15">
      <c r="I298">
        <v>297</v>
      </c>
      <c r="J298">
        <f>$B$5*data!C299/data!C298</f>
        <v>4055.3277255348262</v>
      </c>
      <c r="K298">
        <f>$B$6*data!D299/data!D298</f>
        <v>3044.36127649837</v>
      </c>
      <c r="L298">
        <f>$B$7*data!E299/data!E298</f>
        <v>3054.9383783080693</v>
      </c>
      <c r="M298">
        <f t="shared" si="20"/>
        <v>10154.627380341266</v>
      </c>
      <c r="N298">
        <f t="shared" si="21"/>
        <v>154.62738034126596</v>
      </c>
      <c r="O298">
        <f t="shared" si="22"/>
        <v>-154.62738034126596</v>
      </c>
    </row>
    <row r="299" spans="9:15">
      <c r="I299">
        <v>298</v>
      </c>
      <c r="J299">
        <f>$B$5*data!C300/data!C299</f>
        <v>4018.3046750677872</v>
      </c>
      <c r="K299">
        <f>$B$6*data!D300/data!D299</f>
        <v>3031.0203007502773</v>
      </c>
      <c r="L299">
        <f>$B$7*data!E300/data!E299</f>
        <v>2993.6620890063882</v>
      </c>
      <c r="M299">
        <f t="shared" si="20"/>
        <v>10042.987064824452</v>
      </c>
      <c r="N299">
        <f t="shared" si="21"/>
        <v>42.987064824452318</v>
      </c>
      <c r="O299">
        <f t="shared" si="22"/>
        <v>-42.987064824452318</v>
      </c>
    </row>
    <row r="300" spans="9:15">
      <c r="I300">
        <v>299</v>
      </c>
      <c r="J300">
        <f>$B$5*data!C301/data!C300</f>
        <v>4048.3405782100081</v>
      </c>
      <c r="K300">
        <f>$B$6*data!D301/data!D300</f>
        <v>3026.0722222416953</v>
      </c>
      <c r="L300">
        <f>$B$7*data!E301/data!E300</f>
        <v>3029.9730182202802</v>
      </c>
      <c r="M300">
        <f t="shared" si="20"/>
        <v>10104.385818671984</v>
      </c>
      <c r="N300">
        <f t="shared" si="21"/>
        <v>104.38581867198445</v>
      </c>
      <c r="O300">
        <f t="shared" si="22"/>
        <v>-104.38581867198445</v>
      </c>
    </row>
    <row r="301" spans="9:15">
      <c r="I301">
        <v>300</v>
      </c>
      <c r="J301">
        <f>$B$5*data!C302/data!C301</f>
        <v>4067.0158586364341</v>
      </c>
      <c r="K301">
        <f>$B$6*data!D302/data!D301</f>
        <v>3054.2157639001689</v>
      </c>
      <c r="L301">
        <f>$B$7*data!E302/data!E301</f>
        <v>3026.3046429178912</v>
      </c>
      <c r="M301">
        <f t="shared" si="20"/>
        <v>10147.536265454495</v>
      </c>
      <c r="N301">
        <f t="shared" si="21"/>
        <v>147.53626545449515</v>
      </c>
      <c r="O301">
        <f t="shared" si="22"/>
        <v>-147.53626545449515</v>
      </c>
    </row>
    <row r="302" spans="9:15">
      <c r="I302">
        <v>301</v>
      </c>
      <c r="J302">
        <f>$B$5*data!C303/data!C302</f>
        <v>4041.3223935256524</v>
      </c>
      <c r="K302">
        <f>$B$6*data!D303/data!D302</f>
        <v>2993.7610002288907</v>
      </c>
      <c r="L302">
        <f>$B$7*data!E303/data!E302</f>
        <v>3018.4138833969228</v>
      </c>
      <c r="M302">
        <f t="shared" si="20"/>
        <v>10053.497277151466</v>
      </c>
      <c r="N302">
        <f t="shared" si="21"/>
        <v>53.497277151465823</v>
      </c>
      <c r="O302">
        <f t="shared" si="22"/>
        <v>-53.497277151465823</v>
      </c>
    </row>
    <row r="303" spans="9:15">
      <c r="I303">
        <v>302</v>
      </c>
      <c r="J303">
        <f>$B$5*data!C304/data!C303</f>
        <v>4032.2286204751695</v>
      </c>
      <c r="K303">
        <f>$B$6*data!D304/data!D303</f>
        <v>3016.2283098514122</v>
      </c>
      <c r="L303">
        <f>$B$7*data!E304/data!E303</f>
        <v>3015.9405359845032</v>
      </c>
      <c r="M303">
        <f t="shared" si="20"/>
        <v>10064.397466311086</v>
      </c>
      <c r="N303">
        <f t="shared" si="21"/>
        <v>64.397466311085736</v>
      </c>
      <c r="O303">
        <f t="shared" si="22"/>
        <v>-64.397466311085736</v>
      </c>
    </row>
    <row r="304" spans="9:15">
      <c r="I304">
        <v>303</v>
      </c>
      <c r="J304">
        <f>$B$5*data!C305/data!C304</f>
        <v>4030.3250064092904</v>
      </c>
      <c r="K304">
        <f>$B$6*data!D305/data!D304</f>
        <v>3008.8246068802032</v>
      </c>
      <c r="L304">
        <f>$B$7*data!E305/data!E304</f>
        <v>2991.4344690302369</v>
      </c>
      <c r="M304">
        <f t="shared" si="20"/>
        <v>10030.58408231973</v>
      </c>
      <c r="N304">
        <f t="shared" si="21"/>
        <v>30.584082319730442</v>
      </c>
      <c r="O304">
        <f t="shared" si="22"/>
        <v>-30.584082319730442</v>
      </c>
    </row>
    <row r="305" spans="9:15">
      <c r="I305">
        <v>304</v>
      </c>
      <c r="J305">
        <f>$B$5*data!C306/data!C305</f>
        <v>3957.1350630683014</v>
      </c>
      <c r="K305">
        <f>$B$6*data!D306/data!D305</f>
        <v>2995.7431518838785</v>
      </c>
      <c r="L305">
        <f>$B$7*data!E306/data!E305</f>
        <v>2956.2580721295999</v>
      </c>
      <c r="M305">
        <f t="shared" si="20"/>
        <v>9909.1362870817793</v>
      </c>
      <c r="N305">
        <f t="shared" si="21"/>
        <v>-90.863712918220699</v>
      </c>
      <c r="O305">
        <f t="shared" si="22"/>
        <v>90.863712918220699</v>
      </c>
    </row>
    <row r="306" spans="9:15">
      <c r="I306">
        <v>305</v>
      </c>
      <c r="J306">
        <f>$B$5*data!C307/data!C306</f>
        <v>4021.9914773112091</v>
      </c>
      <c r="K306">
        <f>$B$6*data!D307/data!D306</f>
        <v>3005.710645920557</v>
      </c>
      <c r="L306">
        <f>$B$7*data!E307/data!E306</f>
        <v>3027.6534027024691</v>
      </c>
      <c r="M306">
        <f t="shared" si="20"/>
        <v>10055.355525934236</v>
      </c>
      <c r="N306">
        <f t="shared" si="21"/>
        <v>55.355525934235629</v>
      </c>
      <c r="O306">
        <f t="shared" si="22"/>
        <v>-55.355525934235629</v>
      </c>
    </row>
    <row r="307" spans="9:15">
      <c r="I307">
        <v>306</v>
      </c>
      <c r="J307">
        <f>$B$5*data!C308/data!C307</f>
        <v>4036.6908348771472</v>
      </c>
      <c r="K307">
        <f>$B$6*data!D308/data!D307</f>
        <v>3012.0920805834799</v>
      </c>
      <c r="L307">
        <f>$B$7*data!E308/data!E307</f>
        <v>2985.9633798638692</v>
      </c>
      <c r="M307">
        <f t="shared" si="20"/>
        <v>10034.746295324496</v>
      </c>
      <c r="N307">
        <f t="shared" si="21"/>
        <v>34.746295324495804</v>
      </c>
      <c r="O307">
        <f t="shared" si="22"/>
        <v>-34.746295324495804</v>
      </c>
    </row>
    <row r="308" spans="9:15">
      <c r="I308">
        <v>307</v>
      </c>
      <c r="J308">
        <f>$B$5*data!C309/data!C308</f>
        <v>4005.7879973138238</v>
      </c>
      <c r="K308">
        <f>$B$6*data!D309/data!D308</f>
        <v>3023.3868997425561</v>
      </c>
      <c r="L308">
        <f>$B$7*data!E309/data!E308</f>
        <v>3015.8263112839049</v>
      </c>
      <c r="M308">
        <f t="shared" si="20"/>
        <v>10045.001208340285</v>
      </c>
      <c r="N308">
        <f t="shared" si="21"/>
        <v>45.001208340285302</v>
      </c>
      <c r="O308">
        <f t="shared" si="22"/>
        <v>-45.001208340285302</v>
      </c>
    </row>
    <row r="309" spans="9:15">
      <c r="I309">
        <v>308</v>
      </c>
      <c r="J309">
        <f>$B$5*data!C310/data!C309</f>
        <v>3986.9616155832855</v>
      </c>
      <c r="K309">
        <f>$B$6*data!D310/data!D309</f>
        <v>3004.0896855444594</v>
      </c>
      <c r="L309">
        <f>$B$7*data!E310/data!E309</f>
        <v>2984.8595904907952</v>
      </c>
      <c r="M309">
        <f t="shared" si="20"/>
        <v>9975.9108916185396</v>
      </c>
      <c r="N309">
        <f t="shared" si="21"/>
        <v>-24.089108381460392</v>
      </c>
      <c r="O309">
        <f t="shared" si="22"/>
        <v>24.089108381460392</v>
      </c>
    </row>
    <row r="310" spans="9:15">
      <c r="I310">
        <v>309</v>
      </c>
      <c r="J310">
        <f>$B$5*data!C311/data!C310</f>
        <v>3931.2129935237276</v>
      </c>
      <c r="K310">
        <f>$B$6*data!D311/data!D310</f>
        <v>2975.9403674535529</v>
      </c>
      <c r="L310">
        <f>$B$7*data!E311/data!E310</f>
        <v>2977.1741883576442</v>
      </c>
      <c r="M310">
        <f t="shared" si="20"/>
        <v>9884.3275493349247</v>
      </c>
      <c r="N310">
        <f t="shared" si="21"/>
        <v>-115.6724506650753</v>
      </c>
      <c r="O310">
        <f t="shared" si="22"/>
        <v>115.6724506650753</v>
      </c>
    </row>
    <row r="311" spans="9:15">
      <c r="I311">
        <v>310</v>
      </c>
      <c r="J311">
        <f>$B$5*data!C312/data!C311</f>
        <v>4032.1482059001532</v>
      </c>
      <c r="K311">
        <f>$B$6*data!D312/data!D311</f>
        <v>3006.6153657324289</v>
      </c>
      <c r="L311">
        <f>$B$7*data!E312/data!E311</f>
        <v>3021.6746155270521</v>
      </c>
      <c r="M311">
        <f t="shared" si="20"/>
        <v>10060.438187159634</v>
      </c>
      <c r="N311">
        <f t="shared" si="21"/>
        <v>60.438187159634253</v>
      </c>
      <c r="O311">
        <f t="shared" si="22"/>
        <v>-60.438187159634253</v>
      </c>
    </row>
    <row r="312" spans="9:15">
      <c r="I312">
        <v>311</v>
      </c>
      <c r="J312">
        <f>$B$5*data!C313/data!C312</f>
        <v>4025.9162980039077</v>
      </c>
      <c r="K312">
        <f>$B$6*data!D313/data!D312</f>
        <v>3024.7946447728527</v>
      </c>
      <c r="L312">
        <f>$B$7*data!E313/data!E312</f>
        <v>3011.7259700424652</v>
      </c>
      <c r="M312">
        <f t="shared" si="20"/>
        <v>10062.436912819227</v>
      </c>
      <c r="N312">
        <f t="shared" si="21"/>
        <v>62.436912819226563</v>
      </c>
      <c r="O312">
        <f t="shared" si="22"/>
        <v>-62.436912819226563</v>
      </c>
    </row>
    <row r="313" spans="9:15">
      <c r="I313">
        <v>312</v>
      </c>
      <c r="J313">
        <f>$B$5*data!C314/data!C313</f>
        <v>4052.5985732939484</v>
      </c>
      <c r="K313">
        <f>$B$6*data!D314/data!D313</f>
        <v>3019.7370885834221</v>
      </c>
      <c r="L313">
        <f>$B$7*data!E314/data!E313</f>
        <v>3010.9329734652265</v>
      </c>
      <c r="M313">
        <f t="shared" si="20"/>
        <v>10083.268635342596</v>
      </c>
      <c r="N313">
        <f t="shared" si="21"/>
        <v>83.268635342596099</v>
      </c>
      <c r="O313">
        <f t="shared" si="22"/>
        <v>-83.268635342596099</v>
      </c>
    </row>
    <row r="314" spans="9:15">
      <c r="I314">
        <v>313</v>
      </c>
      <c r="J314">
        <f>$B$5*data!C315/data!C314</f>
        <v>3958.0007376169297</v>
      </c>
      <c r="K314">
        <f>$B$6*data!D315/data!D314</f>
        <v>2983.3727189082465</v>
      </c>
      <c r="L314">
        <f>$B$7*data!E315/data!E314</f>
        <v>2971.6054882248418</v>
      </c>
      <c r="M314">
        <f t="shared" si="20"/>
        <v>9912.9789447500189</v>
      </c>
      <c r="N314">
        <f t="shared" si="21"/>
        <v>-87.021055249981146</v>
      </c>
      <c r="O314">
        <f t="shared" si="22"/>
        <v>87.021055249981146</v>
      </c>
    </row>
    <row r="315" spans="9:15">
      <c r="I315">
        <v>314</v>
      </c>
      <c r="J315">
        <f>$B$5*data!C316/data!C315</f>
        <v>4011.5301206066601</v>
      </c>
      <c r="K315">
        <f>$B$6*data!D316/data!D315</f>
        <v>3012.0567942249731</v>
      </c>
      <c r="L315">
        <f>$B$7*data!E316/data!E315</f>
        <v>3020.137769893412</v>
      </c>
      <c r="M315">
        <f t="shared" si="20"/>
        <v>10043.724684725046</v>
      </c>
      <c r="N315">
        <f t="shared" si="21"/>
        <v>43.724684725046245</v>
      </c>
      <c r="O315">
        <f t="shared" si="22"/>
        <v>-43.724684725046245</v>
      </c>
    </row>
    <row r="316" spans="9:15">
      <c r="I316">
        <v>315</v>
      </c>
      <c r="J316">
        <f>$B$5*data!C317/data!C316</f>
        <v>4047.5055281868813</v>
      </c>
      <c r="K316">
        <f>$B$6*data!D317/data!D316</f>
        <v>3025.7361299146278</v>
      </c>
      <c r="L316">
        <f>$B$7*data!E317/data!E316</f>
        <v>3001.0187193807242</v>
      </c>
      <c r="M316">
        <f t="shared" si="20"/>
        <v>10074.260377482235</v>
      </c>
      <c r="N316">
        <f t="shared" si="21"/>
        <v>74.260377482234617</v>
      </c>
      <c r="O316">
        <f t="shared" si="22"/>
        <v>-74.260377482234617</v>
      </c>
    </row>
    <row r="317" spans="9:15">
      <c r="I317">
        <v>316</v>
      </c>
      <c r="J317">
        <f>$B$5*data!C318/data!C317</f>
        <v>4031.0571210079088</v>
      </c>
      <c r="K317">
        <f>$B$6*data!D318/data!D317</f>
        <v>3009.8596893795961</v>
      </c>
      <c r="L317">
        <f>$B$7*data!E318/data!E317</f>
        <v>2991.8282936475239</v>
      </c>
      <c r="M317">
        <f t="shared" si="20"/>
        <v>10032.74510403503</v>
      </c>
      <c r="N317">
        <f t="shared" si="21"/>
        <v>32.745104035029726</v>
      </c>
      <c r="O317">
        <f t="shared" si="22"/>
        <v>-32.745104035029726</v>
      </c>
    </row>
    <row r="318" spans="9:15">
      <c r="I318">
        <v>317</v>
      </c>
      <c r="J318">
        <f>$B$5*data!C319/data!C318</f>
        <v>4110.6774729100562</v>
      </c>
      <c r="K318">
        <f>$B$6*data!D319/data!D318</f>
        <v>3012.6675921397068</v>
      </c>
      <c r="L318">
        <f>$B$7*data!E319/data!E318</f>
        <v>3031.2790711123816</v>
      </c>
      <c r="M318">
        <f t="shared" si="20"/>
        <v>10154.624136162145</v>
      </c>
      <c r="N318">
        <f t="shared" si="21"/>
        <v>154.62413616214508</v>
      </c>
      <c r="O318">
        <f t="shared" si="22"/>
        <v>-154.62413616214508</v>
      </c>
    </row>
    <row r="319" spans="9:15">
      <c r="I319">
        <v>318</v>
      </c>
      <c r="J319">
        <f>$B$5*data!C320/data!C319</f>
        <v>3995.7311076993306</v>
      </c>
      <c r="K319">
        <f>$B$6*data!D320/data!D319</f>
        <v>2996.4527039407517</v>
      </c>
      <c r="L319">
        <f>$B$7*data!E320/data!E319</f>
        <v>2999.7841398381379</v>
      </c>
      <c r="M319">
        <f t="shared" si="20"/>
        <v>9991.9679514782201</v>
      </c>
      <c r="N319">
        <f t="shared" si="21"/>
        <v>-8.0320485217798705</v>
      </c>
      <c r="O319">
        <f t="shared" si="22"/>
        <v>8.0320485217798705</v>
      </c>
    </row>
    <row r="320" spans="9:15">
      <c r="I320">
        <v>319</v>
      </c>
      <c r="J320">
        <f>$B$5*data!C321/data!C320</f>
        <v>4040.3374675944538</v>
      </c>
      <c r="K320">
        <f>$B$6*data!D321/data!D320</f>
        <v>3019.043278089594</v>
      </c>
      <c r="L320">
        <f>$B$7*data!E321/data!E320</f>
        <v>3007.3348673591045</v>
      </c>
      <c r="M320">
        <f t="shared" si="20"/>
        <v>10066.715613043152</v>
      </c>
      <c r="N320">
        <f t="shared" si="21"/>
        <v>66.715613043152189</v>
      </c>
      <c r="O320">
        <f t="shared" si="22"/>
        <v>-66.715613043152189</v>
      </c>
    </row>
    <row r="321" spans="9:15">
      <c r="I321">
        <v>320</v>
      </c>
      <c r="J321">
        <f>$B$5*data!C322/data!C321</f>
        <v>3917.7933896417062</v>
      </c>
      <c r="K321">
        <f>$B$6*data!D322/data!D321</f>
        <v>2971.4155554722406</v>
      </c>
      <c r="L321">
        <f>$B$7*data!E322/data!E321</f>
        <v>3007.1309942932467</v>
      </c>
      <c r="M321">
        <f t="shared" si="20"/>
        <v>9896.339939407193</v>
      </c>
      <c r="N321">
        <f t="shared" si="21"/>
        <v>-103.66006059280699</v>
      </c>
      <c r="O321">
        <f t="shared" si="22"/>
        <v>103.66006059280699</v>
      </c>
    </row>
    <row r="322" spans="9:15">
      <c r="I322">
        <v>321</v>
      </c>
      <c r="J322">
        <f>$B$5*data!C323/data!C322</f>
        <v>4009.2948284355361</v>
      </c>
      <c r="K322">
        <f>$B$6*data!D323/data!D322</f>
        <v>3003.6795478312893</v>
      </c>
      <c r="L322">
        <f>$B$7*data!E323/data!E322</f>
        <v>2986.9973877590883</v>
      </c>
      <c r="M322">
        <f t="shared" si="20"/>
        <v>9999.971764025915</v>
      </c>
      <c r="N322">
        <f t="shared" si="21"/>
        <v>-2.8235974084964255E-2</v>
      </c>
      <c r="O322">
        <f t="shared" si="22"/>
        <v>2.8235974084964255E-2</v>
      </c>
    </row>
    <row r="323" spans="9:15">
      <c r="I323">
        <v>322</v>
      </c>
      <c r="J323">
        <f>$B$5*data!C324/data!C323</f>
        <v>3981.1417019645401</v>
      </c>
      <c r="K323">
        <f>$B$6*data!D324/data!D323</f>
        <v>2989.6643195982251</v>
      </c>
      <c r="L323">
        <f>$B$7*data!E324/data!E323</f>
        <v>2948.8076867750328</v>
      </c>
      <c r="M323">
        <f t="shared" ref="M323:M386" si="23">J323+K323+L323</f>
        <v>9919.613708337798</v>
      </c>
      <c r="N323">
        <f t="shared" ref="N323:N386" si="24">M323-$B$8</f>
        <v>-80.386291662201984</v>
      </c>
      <c r="O323">
        <f t="shared" ref="O323:O386" si="25">-N323</f>
        <v>80.386291662201984</v>
      </c>
    </row>
    <row r="324" spans="9:15">
      <c r="I324">
        <v>323</v>
      </c>
      <c r="J324">
        <f>$B$5*data!C325/data!C324</f>
        <v>4023.718032374506</v>
      </c>
      <c r="K324">
        <f>$B$6*data!D325/data!D324</f>
        <v>2996.3973834325157</v>
      </c>
      <c r="L324">
        <f>$B$7*data!E325/data!E324</f>
        <v>2985.0926223115084</v>
      </c>
      <c r="M324">
        <f t="shared" si="23"/>
        <v>10005.20803811853</v>
      </c>
      <c r="N324">
        <f t="shared" si="24"/>
        <v>5.2080381185296574</v>
      </c>
      <c r="O324">
        <f t="shared" si="25"/>
        <v>-5.2080381185296574</v>
      </c>
    </row>
    <row r="325" spans="9:15">
      <c r="I325">
        <v>324</v>
      </c>
      <c r="J325">
        <f>$B$5*data!C326/data!C325</f>
        <v>4020.1351135381674</v>
      </c>
      <c r="K325">
        <f>$B$6*data!D326/data!D325</f>
        <v>3016.6643041972952</v>
      </c>
      <c r="L325">
        <f>$B$7*data!E326/data!E325</f>
        <v>2985.960807253583</v>
      </c>
      <c r="M325">
        <f t="shared" si="23"/>
        <v>10022.760224989046</v>
      </c>
      <c r="N325">
        <f t="shared" si="24"/>
        <v>22.760224989046037</v>
      </c>
      <c r="O325">
        <f t="shared" si="25"/>
        <v>-22.760224989046037</v>
      </c>
    </row>
    <row r="326" spans="9:15">
      <c r="I326">
        <v>325</v>
      </c>
      <c r="J326">
        <f>$B$5*data!C327/data!C326</f>
        <v>4056.4839271856008</v>
      </c>
      <c r="K326">
        <f>$B$6*data!D327/data!D326</f>
        <v>3023.5660553387461</v>
      </c>
      <c r="L326">
        <f>$B$7*data!E327/data!E326</f>
        <v>3000.4080433231184</v>
      </c>
      <c r="M326">
        <f t="shared" si="23"/>
        <v>10080.458025847465</v>
      </c>
      <c r="N326">
        <f t="shared" si="24"/>
        <v>80.458025847465251</v>
      </c>
      <c r="O326">
        <f t="shared" si="25"/>
        <v>-80.458025847465251</v>
      </c>
    </row>
    <row r="327" spans="9:15">
      <c r="I327">
        <v>326</v>
      </c>
      <c r="J327">
        <f>$B$5*data!C328/data!C327</f>
        <v>3921.4769375331225</v>
      </c>
      <c r="K327">
        <f>$B$6*data!D328/data!D327</f>
        <v>2988.976929402414</v>
      </c>
      <c r="L327">
        <f>$B$7*data!E328/data!E327</f>
        <v>2952.4064566172938</v>
      </c>
      <c r="M327">
        <f t="shared" si="23"/>
        <v>9862.8603235528317</v>
      </c>
      <c r="N327">
        <f t="shared" si="24"/>
        <v>-137.13967644716831</v>
      </c>
      <c r="O327">
        <f t="shared" si="25"/>
        <v>137.13967644716831</v>
      </c>
    </row>
    <row r="328" spans="9:15">
      <c r="I328">
        <v>327</v>
      </c>
      <c r="J328">
        <f>$B$5*data!C329/data!C328</f>
        <v>3993.1685438330728</v>
      </c>
      <c r="K328">
        <f>$B$6*data!D329/data!D328</f>
        <v>3012.1825479577374</v>
      </c>
      <c r="L328">
        <f>$B$7*data!E329/data!E328</f>
        <v>3047.5623425123304</v>
      </c>
      <c r="M328">
        <f t="shared" si="23"/>
        <v>10052.91343430314</v>
      </c>
      <c r="N328">
        <f t="shared" si="24"/>
        <v>52.913434303140093</v>
      </c>
      <c r="O328">
        <f t="shared" si="25"/>
        <v>-52.913434303140093</v>
      </c>
    </row>
    <row r="329" spans="9:15">
      <c r="I329">
        <v>328</v>
      </c>
      <c r="J329">
        <f>$B$5*data!C330/data!C329</f>
        <v>4148.3357476774681</v>
      </c>
      <c r="K329">
        <f>$B$6*data!D330/data!D329</f>
        <v>3051.7241002433607</v>
      </c>
      <c r="L329">
        <f>$B$7*data!E330/data!E329</f>
        <v>2947.2096733562853</v>
      </c>
      <c r="M329">
        <f t="shared" si="23"/>
        <v>10147.269521277114</v>
      </c>
      <c r="N329">
        <f t="shared" si="24"/>
        <v>147.26952127711411</v>
      </c>
      <c r="O329">
        <f t="shared" si="25"/>
        <v>-147.26952127711411</v>
      </c>
    </row>
    <row r="330" spans="9:15">
      <c r="I330">
        <v>329</v>
      </c>
      <c r="J330">
        <f>$B$5*data!C331/data!C330</f>
        <v>3909.8200834781919</v>
      </c>
      <c r="K330">
        <f>$B$6*data!D331/data!D330</f>
        <v>2983.5007429993939</v>
      </c>
      <c r="L330">
        <f>$B$7*data!E331/data!E330</f>
        <v>2963.2956791094275</v>
      </c>
      <c r="M330">
        <f t="shared" si="23"/>
        <v>9856.6165055870133</v>
      </c>
      <c r="N330">
        <f t="shared" si="24"/>
        <v>-143.38349441298669</v>
      </c>
      <c r="O330">
        <f t="shared" si="25"/>
        <v>143.38349441298669</v>
      </c>
    </row>
    <row r="331" spans="9:15">
      <c r="I331">
        <v>330</v>
      </c>
      <c r="J331">
        <f>$B$5*data!C332/data!C331</f>
        <v>4201.2529312106408</v>
      </c>
      <c r="K331">
        <f>$B$6*data!D332/data!D331</f>
        <v>3021.9861013713498</v>
      </c>
      <c r="L331">
        <f>$B$7*data!E332/data!E331</f>
        <v>3033.4778432543289</v>
      </c>
      <c r="M331">
        <f t="shared" si="23"/>
        <v>10256.716875836319</v>
      </c>
      <c r="N331">
        <f t="shared" si="24"/>
        <v>256.71687583631865</v>
      </c>
      <c r="O331">
        <f t="shared" si="25"/>
        <v>-256.71687583631865</v>
      </c>
    </row>
    <row r="332" spans="9:15">
      <c r="I332">
        <v>331</v>
      </c>
      <c r="J332">
        <f>$B$5*data!C333/data!C332</f>
        <v>4055.7965239745922</v>
      </c>
      <c r="K332">
        <f>$B$6*data!D333/data!D332</f>
        <v>2973.5110707206577</v>
      </c>
      <c r="L332">
        <f>$B$7*data!E333/data!E332</f>
        <v>2946.5429096143348</v>
      </c>
      <c r="M332">
        <f t="shared" si="23"/>
        <v>9975.8505043095847</v>
      </c>
      <c r="N332">
        <f t="shared" si="24"/>
        <v>-24.149495690415279</v>
      </c>
      <c r="O332">
        <f t="shared" si="25"/>
        <v>24.149495690415279</v>
      </c>
    </row>
    <row r="333" spans="9:15">
      <c r="I333">
        <v>332</v>
      </c>
      <c r="J333">
        <f>$B$5*data!C334/data!C333</f>
        <v>3946.5309340452454</v>
      </c>
      <c r="K333">
        <f>$B$6*data!D334/data!D333</f>
        <v>3004.7731611450281</v>
      </c>
      <c r="L333">
        <f>$B$7*data!E334/data!E333</f>
        <v>3016.5617615691849</v>
      </c>
      <c r="M333">
        <f t="shared" si="23"/>
        <v>9967.8658567594575</v>
      </c>
      <c r="N333">
        <f t="shared" si="24"/>
        <v>-32.134143240542471</v>
      </c>
      <c r="O333">
        <f t="shared" si="25"/>
        <v>32.134143240542471</v>
      </c>
    </row>
    <row r="334" spans="9:15">
      <c r="I334">
        <v>333</v>
      </c>
      <c r="J334">
        <f>$B$5*data!C335/data!C334</f>
        <v>3934.7279912068698</v>
      </c>
      <c r="K334">
        <f>$B$6*data!D335/data!D334</f>
        <v>2964.4081511440322</v>
      </c>
      <c r="L334">
        <f>$B$7*data!E335/data!E334</f>
        <v>2919.0807944265366</v>
      </c>
      <c r="M334">
        <f t="shared" si="23"/>
        <v>9818.2169367774386</v>
      </c>
      <c r="N334">
        <f t="shared" si="24"/>
        <v>-181.7830632225614</v>
      </c>
      <c r="O334">
        <f t="shared" si="25"/>
        <v>181.7830632225614</v>
      </c>
    </row>
    <row r="335" spans="9:15">
      <c r="I335">
        <v>334</v>
      </c>
      <c r="J335">
        <f>$B$5*data!C336/data!C335</f>
        <v>3975.69390413986</v>
      </c>
      <c r="K335">
        <f>$B$6*data!D336/data!D335</f>
        <v>2979.6868217627625</v>
      </c>
      <c r="L335">
        <f>$B$7*data!E336/data!E335</f>
        <v>2977.2965290245361</v>
      </c>
      <c r="M335">
        <f t="shared" si="23"/>
        <v>9932.6772549271591</v>
      </c>
      <c r="N335">
        <f t="shared" si="24"/>
        <v>-67.322745072840917</v>
      </c>
      <c r="O335">
        <f t="shared" si="25"/>
        <v>67.322745072840917</v>
      </c>
    </row>
    <row r="336" spans="9:15">
      <c r="I336">
        <v>335</v>
      </c>
      <c r="J336">
        <f>$B$5*data!C337/data!C336</f>
        <v>4051.8539257858497</v>
      </c>
      <c r="K336">
        <f>$B$6*data!D337/data!D336</f>
        <v>3020.3796867914316</v>
      </c>
      <c r="L336">
        <f>$B$7*data!E337/data!E336</f>
        <v>3014.6606198414593</v>
      </c>
      <c r="M336">
        <f t="shared" si="23"/>
        <v>10086.894232418741</v>
      </c>
      <c r="N336">
        <f t="shared" si="24"/>
        <v>86.894232418741012</v>
      </c>
      <c r="O336">
        <f t="shared" si="25"/>
        <v>-86.894232418741012</v>
      </c>
    </row>
    <row r="337" spans="9:15">
      <c r="I337">
        <v>336</v>
      </c>
      <c r="J337">
        <f>$B$5*data!C338/data!C337</f>
        <v>3969.425088458032</v>
      </c>
      <c r="K337">
        <f>$B$6*data!D338/data!D337</f>
        <v>2998.9613345593334</v>
      </c>
      <c r="L337">
        <f>$B$7*data!E338/data!E337</f>
        <v>2958.3269337238585</v>
      </c>
      <c r="M337">
        <f t="shared" si="23"/>
        <v>9926.7133567412238</v>
      </c>
      <c r="N337">
        <f t="shared" si="24"/>
        <v>-73.286643258776166</v>
      </c>
      <c r="O337">
        <f t="shared" si="25"/>
        <v>73.286643258776166</v>
      </c>
    </row>
    <row r="338" spans="9:15">
      <c r="I338">
        <v>337</v>
      </c>
      <c r="J338">
        <f>$B$5*data!C339/data!C338</f>
        <v>4099.0874337780033</v>
      </c>
      <c r="K338">
        <f>$B$6*data!D339/data!D338</f>
        <v>3028.2264995387313</v>
      </c>
      <c r="L338">
        <f>$B$7*data!E339/data!E338</f>
        <v>3063.7976499224847</v>
      </c>
      <c r="M338">
        <f t="shared" si="23"/>
        <v>10191.111583239219</v>
      </c>
      <c r="N338">
        <f t="shared" si="24"/>
        <v>191.11158323921882</v>
      </c>
      <c r="O338">
        <f t="shared" si="25"/>
        <v>-191.11158323921882</v>
      </c>
    </row>
    <row r="339" spans="9:15">
      <c r="I339">
        <v>338</v>
      </c>
      <c r="J339">
        <f>$B$5*data!C340/data!C339</f>
        <v>4028.4157961479141</v>
      </c>
      <c r="K339">
        <f>$B$6*data!D340/data!D339</f>
        <v>3026.4107892122711</v>
      </c>
      <c r="L339">
        <f>$B$7*data!E340/data!E339</f>
        <v>3019.2482984390685</v>
      </c>
      <c r="M339">
        <f t="shared" si="23"/>
        <v>10074.074883799254</v>
      </c>
      <c r="N339">
        <f t="shared" si="24"/>
        <v>74.074883799254167</v>
      </c>
      <c r="O339">
        <f t="shared" si="25"/>
        <v>-74.074883799254167</v>
      </c>
    </row>
    <row r="340" spans="9:15">
      <c r="I340">
        <v>339</v>
      </c>
      <c r="J340">
        <f>$B$5*data!C341/data!C340</f>
        <v>4046.1304494586616</v>
      </c>
      <c r="K340">
        <f>$B$6*data!D341/data!D340</f>
        <v>3012.1880311999412</v>
      </c>
      <c r="L340">
        <f>$B$7*data!E341/data!E340</f>
        <v>2968.0394423377834</v>
      </c>
      <c r="M340">
        <f t="shared" si="23"/>
        <v>10026.357922996387</v>
      </c>
      <c r="N340">
        <f t="shared" si="24"/>
        <v>26.35792299638706</v>
      </c>
      <c r="O340">
        <f t="shared" si="25"/>
        <v>-26.35792299638706</v>
      </c>
    </row>
    <row r="341" spans="9:15">
      <c r="I341">
        <v>340</v>
      </c>
      <c r="J341">
        <f>$B$5*data!C342/data!C341</f>
        <v>3974.3154195217749</v>
      </c>
      <c r="K341">
        <f>$B$6*data!D342/data!D341</f>
        <v>3002.5240359742302</v>
      </c>
      <c r="L341">
        <f>$B$7*data!E342/data!E341</f>
        <v>3032.3955502203162</v>
      </c>
      <c r="M341">
        <f t="shared" si="23"/>
        <v>10009.23500571632</v>
      </c>
      <c r="N341">
        <f t="shared" si="24"/>
        <v>9.2350057163203019</v>
      </c>
      <c r="O341">
        <f t="shared" si="25"/>
        <v>-9.2350057163203019</v>
      </c>
    </row>
    <row r="342" spans="9:15">
      <c r="I342">
        <v>341</v>
      </c>
      <c r="J342">
        <f>$B$5*data!C343/data!C342</f>
        <v>3930.8597625492712</v>
      </c>
      <c r="K342">
        <f>$B$6*data!D343/data!D342</f>
        <v>2988.8249859356747</v>
      </c>
      <c r="L342">
        <f>$B$7*data!E343/data!E342</f>
        <v>2993.445268876128</v>
      </c>
      <c r="M342">
        <f t="shared" si="23"/>
        <v>9913.1300173610744</v>
      </c>
      <c r="N342">
        <f t="shared" si="24"/>
        <v>-86.869982638925649</v>
      </c>
      <c r="O342">
        <f t="shared" si="25"/>
        <v>86.869982638925649</v>
      </c>
    </row>
    <row r="343" spans="9:15">
      <c r="I343">
        <v>342</v>
      </c>
      <c r="J343">
        <f>$B$5*data!C344/data!C343</f>
        <v>3987.8734259985795</v>
      </c>
      <c r="K343">
        <f>$B$6*data!D344/data!D343</f>
        <v>2969.5899289565032</v>
      </c>
      <c r="L343">
        <f>$B$7*data!E344/data!E343</f>
        <v>3002.4740017906051</v>
      </c>
      <c r="M343">
        <f t="shared" si="23"/>
        <v>9959.9373567456878</v>
      </c>
      <c r="N343">
        <f t="shared" si="24"/>
        <v>-40.062643254312206</v>
      </c>
      <c r="O343">
        <f t="shared" si="25"/>
        <v>40.062643254312206</v>
      </c>
    </row>
    <row r="344" spans="9:15">
      <c r="I344">
        <v>343</v>
      </c>
      <c r="J344">
        <f>$B$5*data!C345/data!C344</f>
        <v>3967.0355314447033</v>
      </c>
      <c r="K344">
        <f>$B$6*data!D345/data!D344</f>
        <v>2998.2762755017648</v>
      </c>
      <c r="L344">
        <f>$B$7*data!E345/data!E344</f>
        <v>3052.9381250485217</v>
      </c>
      <c r="M344">
        <f t="shared" si="23"/>
        <v>10018.249931994989</v>
      </c>
      <c r="N344">
        <f t="shared" si="24"/>
        <v>18.249931994989311</v>
      </c>
      <c r="O344">
        <f t="shared" si="25"/>
        <v>-18.249931994989311</v>
      </c>
    </row>
    <row r="345" spans="9:15">
      <c r="I345">
        <v>344</v>
      </c>
      <c r="J345">
        <f>$B$5*data!C346/data!C345</f>
        <v>4039.0904162266934</v>
      </c>
      <c r="K345">
        <f>$B$6*data!D346/data!D345</f>
        <v>3013.916475276329</v>
      </c>
      <c r="L345">
        <f>$B$7*data!E346/data!E345</f>
        <v>3004.722959582632</v>
      </c>
      <c r="M345">
        <f t="shared" si="23"/>
        <v>10057.729851085654</v>
      </c>
      <c r="N345">
        <f t="shared" si="24"/>
        <v>57.729851085654445</v>
      </c>
      <c r="O345">
        <f t="shared" si="25"/>
        <v>-57.729851085654445</v>
      </c>
    </row>
    <row r="346" spans="9:15">
      <c r="I346">
        <v>345</v>
      </c>
      <c r="J346">
        <f>$B$5*data!C347/data!C346</f>
        <v>3936.2772947281551</v>
      </c>
      <c r="K346">
        <f>$B$6*data!D347/data!D346</f>
        <v>2993.3091152461925</v>
      </c>
      <c r="L346">
        <f>$B$7*data!E347/data!E346</f>
        <v>2966.5290436498663</v>
      </c>
      <c r="M346">
        <f t="shared" si="23"/>
        <v>9896.1154536242138</v>
      </c>
      <c r="N346">
        <f t="shared" si="24"/>
        <v>-103.88454637578616</v>
      </c>
      <c r="O346">
        <f t="shared" si="25"/>
        <v>103.88454637578616</v>
      </c>
    </row>
    <row r="347" spans="9:15">
      <c r="I347">
        <v>346</v>
      </c>
      <c r="J347">
        <f>$B$5*data!C348/data!C347</f>
        <v>3993.892600216363</v>
      </c>
      <c r="K347">
        <f>$B$6*data!D348/data!D347</f>
        <v>3009.0444758655199</v>
      </c>
      <c r="L347">
        <f>$B$7*data!E348/data!E347</f>
        <v>2990.0791288820419</v>
      </c>
      <c r="M347">
        <f t="shared" si="23"/>
        <v>9993.0162049639257</v>
      </c>
      <c r="N347">
        <f t="shared" si="24"/>
        <v>-6.983795036074298</v>
      </c>
      <c r="O347">
        <f t="shared" si="25"/>
        <v>6.983795036074298</v>
      </c>
    </row>
    <row r="348" spans="9:15">
      <c r="I348">
        <v>347</v>
      </c>
      <c r="J348">
        <f>$B$5*data!C349/data!C348</f>
        <v>3992.3527259624298</v>
      </c>
      <c r="K348">
        <f>$B$6*data!D349/data!D348</f>
        <v>2995.9556979346157</v>
      </c>
      <c r="L348">
        <f>$B$7*data!E349/data!E348</f>
        <v>2940.7883990156861</v>
      </c>
      <c r="M348">
        <f t="shared" si="23"/>
        <v>9929.096822912732</v>
      </c>
      <c r="N348">
        <f t="shared" si="24"/>
        <v>-70.903177087267977</v>
      </c>
      <c r="O348">
        <f t="shared" si="25"/>
        <v>70.903177087267977</v>
      </c>
    </row>
    <row r="349" spans="9:15">
      <c r="I349">
        <v>348</v>
      </c>
      <c r="J349">
        <f>$B$5*data!C350/data!C349</f>
        <v>3922.9921689948437</v>
      </c>
      <c r="K349">
        <f>$B$6*data!D350/data!D349</f>
        <v>2968.0722067242264</v>
      </c>
      <c r="L349">
        <f>$B$7*data!E350/data!E349</f>
        <v>3016.6154805462879</v>
      </c>
      <c r="M349">
        <f t="shared" si="23"/>
        <v>9907.6798562653585</v>
      </c>
      <c r="N349">
        <f t="shared" si="24"/>
        <v>-92.320143734641533</v>
      </c>
      <c r="O349">
        <f t="shared" si="25"/>
        <v>92.320143734641533</v>
      </c>
    </row>
    <row r="350" spans="9:15">
      <c r="I350">
        <v>349</v>
      </c>
      <c r="J350">
        <f>$B$5*data!C351/data!C350</f>
        <v>4059.1861648480276</v>
      </c>
      <c r="K350">
        <f>$B$6*data!D351/data!D350</f>
        <v>3018.7330337244739</v>
      </c>
      <c r="L350">
        <f>$B$7*data!E351/data!E350</f>
        <v>3011.3438527401836</v>
      </c>
      <c r="M350">
        <f t="shared" si="23"/>
        <v>10089.263051312684</v>
      </c>
      <c r="N350">
        <f t="shared" si="24"/>
        <v>89.263051312684183</v>
      </c>
      <c r="O350">
        <f t="shared" si="25"/>
        <v>-89.263051312684183</v>
      </c>
    </row>
    <row r="351" spans="9:15">
      <c r="I351">
        <v>350</v>
      </c>
      <c r="J351">
        <f>$B$5*data!C352/data!C351</f>
        <v>4014.1347235122212</v>
      </c>
      <c r="K351">
        <f>$B$6*data!D352/data!D351</f>
        <v>3019.2548595720041</v>
      </c>
      <c r="L351">
        <f>$B$7*data!E352/data!E351</f>
        <v>3020.1843754826409</v>
      </c>
      <c r="M351">
        <f t="shared" si="23"/>
        <v>10053.573958566865</v>
      </c>
      <c r="N351">
        <f t="shared" si="24"/>
        <v>53.573958566865258</v>
      </c>
      <c r="O351">
        <f t="shared" si="25"/>
        <v>-53.573958566865258</v>
      </c>
    </row>
    <row r="352" spans="9:15">
      <c r="I352">
        <v>351</v>
      </c>
      <c r="J352">
        <f>$B$5*data!C353/data!C352</f>
        <v>3928.7883878885364</v>
      </c>
      <c r="K352">
        <f>$B$6*data!D353/data!D352</f>
        <v>2963.0146309553725</v>
      </c>
      <c r="L352">
        <f>$B$7*data!E353/data!E352</f>
        <v>2854.8131977421854</v>
      </c>
      <c r="M352">
        <f t="shared" si="23"/>
        <v>9746.6162165860951</v>
      </c>
      <c r="N352">
        <f t="shared" si="24"/>
        <v>-253.38378341390489</v>
      </c>
      <c r="O352">
        <f t="shared" si="25"/>
        <v>253.38378341390489</v>
      </c>
    </row>
    <row r="353" spans="9:15">
      <c r="I353">
        <v>352</v>
      </c>
      <c r="J353">
        <f>$B$5*data!C354/data!C353</f>
        <v>3772.6148288697027</v>
      </c>
      <c r="K353">
        <f>$B$6*data!D354/data!D353</f>
        <v>2806.895774583621</v>
      </c>
      <c r="L353">
        <f>$B$7*data!E354/data!E353</f>
        <v>2820.7511507415888</v>
      </c>
      <c r="M353">
        <f t="shared" si="23"/>
        <v>9400.261754194913</v>
      </c>
      <c r="N353">
        <f t="shared" si="24"/>
        <v>-599.73824580508699</v>
      </c>
      <c r="O353">
        <f t="shared" si="25"/>
        <v>599.73824580508699</v>
      </c>
    </row>
    <row r="354" spans="9:15">
      <c r="I354">
        <v>353</v>
      </c>
      <c r="J354">
        <f>$B$5*data!C355/data!C354</f>
        <v>3819.549786860292</v>
      </c>
      <c r="K354">
        <f>$B$6*data!D355/data!D354</f>
        <v>2835.1663519386739</v>
      </c>
      <c r="L354">
        <f>$B$7*data!E355/data!E354</f>
        <v>2993.0056286065651</v>
      </c>
      <c r="M354">
        <f t="shared" si="23"/>
        <v>9647.72176740553</v>
      </c>
      <c r="N354">
        <f t="shared" si="24"/>
        <v>-352.27823259446996</v>
      </c>
      <c r="O354">
        <f t="shared" si="25"/>
        <v>352.27823259446996</v>
      </c>
    </row>
    <row r="355" spans="9:15">
      <c r="I355">
        <v>354</v>
      </c>
      <c r="J355">
        <f>$B$5*data!C356/data!C355</f>
        <v>4123.7342093598099</v>
      </c>
      <c r="K355">
        <f>$B$6*data!D356/data!D355</f>
        <v>3094.3805251490749</v>
      </c>
      <c r="L355">
        <f>$B$7*data!E356/data!E355</f>
        <v>2952.8984147365304</v>
      </c>
      <c r="M355">
        <f t="shared" si="23"/>
        <v>10171.013149245415</v>
      </c>
      <c r="N355">
        <f t="shared" si="24"/>
        <v>171.01314924541475</v>
      </c>
      <c r="O355">
        <f t="shared" si="25"/>
        <v>-171.01314924541475</v>
      </c>
    </row>
    <row r="356" spans="9:15">
      <c r="I356">
        <v>355</v>
      </c>
      <c r="J356">
        <f>$B$5*data!C357/data!C356</f>
        <v>3869.4546480597733</v>
      </c>
      <c r="K356">
        <f>$B$6*data!D357/data!D356</f>
        <v>2920.7803293740376</v>
      </c>
      <c r="L356">
        <f>$B$7*data!E357/data!E356</f>
        <v>3285.4617010217203</v>
      </c>
      <c r="M356">
        <f t="shared" si="23"/>
        <v>10075.696678455532</v>
      </c>
      <c r="N356">
        <f t="shared" si="24"/>
        <v>75.696678455531583</v>
      </c>
      <c r="O356">
        <f t="shared" si="25"/>
        <v>-75.696678455531583</v>
      </c>
    </row>
    <row r="357" spans="9:15">
      <c r="I357">
        <v>356</v>
      </c>
      <c r="J357">
        <f>$B$5*data!C358/data!C357</f>
        <v>4298.5054515080947</v>
      </c>
      <c r="K357">
        <f>$B$6*data!D358/data!D357</f>
        <v>3131.2886936718146</v>
      </c>
      <c r="L357">
        <f>$B$7*data!E358/data!E357</f>
        <v>2896.1773167915853</v>
      </c>
      <c r="M357">
        <f t="shared" si="23"/>
        <v>10325.971461971494</v>
      </c>
      <c r="N357">
        <f t="shared" si="24"/>
        <v>325.97146197149414</v>
      </c>
      <c r="O357">
        <f t="shared" si="25"/>
        <v>-325.97146197149414</v>
      </c>
    </row>
    <row r="358" spans="9:15">
      <c r="I358">
        <v>357</v>
      </c>
      <c r="J358">
        <f>$B$5*data!C359/data!C358</f>
        <v>3998.8304637539736</v>
      </c>
      <c r="K358">
        <f>$B$6*data!D359/data!D358</f>
        <v>3040.412737153933</v>
      </c>
      <c r="L358">
        <f>$B$7*data!E359/data!E358</f>
        <v>3054.276250225415</v>
      </c>
      <c r="M358">
        <f t="shared" si="23"/>
        <v>10093.519451133321</v>
      </c>
      <c r="N358">
        <f t="shared" si="24"/>
        <v>93.519451133321127</v>
      </c>
      <c r="O358">
        <f t="shared" si="25"/>
        <v>-93.519451133321127</v>
      </c>
    </row>
    <row r="359" spans="9:15">
      <c r="I359">
        <v>358</v>
      </c>
      <c r="J359">
        <f>$B$5*data!C360/data!C359</f>
        <v>4107.058893231304</v>
      </c>
      <c r="K359">
        <f>$B$6*data!D360/data!D359</f>
        <v>3085.6002520251632</v>
      </c>
      <c r="L359">
        <f>$B$7*data!E360/data!E359</f>
        <v>3023.8339399182605</v>
      </c>
      <c r="M359">
        <f t="shared" si="23"/>
        <v>10216.493085174727</v>
      </c>
      <c r="N359">
        <f t="shared" si="24"/>
        <v>216.49308517472673</v>
      </c>
      <c r="O359">
        <f t="shared" si="25"/>
        <v>-216.49308517472673</v>
      </c>
    </row>
    <row r="360" spans="9:15">
      <c r="I360">
        <v>359</v>
      </c>
      <c r="J360">
        <f>$B$5*data!C361/data!C360</f>
        <v>4040.2693966180836</v>
      </c>
      <c r="K360">
        <f>$B$6*data!D361/data!D360</f>
        <v>3055.3575389898806</v>
      </c>
      <c r="L360">
        <f>$B$7*data!E361/data!E360</f>
        <v>2994.8168413809176</v>
      </c>
      <c r="M360">
        <f t="shared" si="23"/>
        <v>10090.443776988883</v>
      </c>
      <c r="N360">
        <f t="shared" si="24"/>
        <v>90.443776988882746</v>
      </c>
      <c r="O360">
        <f t="shared" si="25"/>
        <v>-90.443776988882746</v>
      </c>
    </row>
    <row r="361" spans="9:15">
      <c r="I361">
        <v>360</v>
      </c>
      <c r="J361">
        <f>$B$5*data!C362/data!C361</f>
        <v>4047.5856164379998</v>
      </c>
      <c r="K361">
        <f>$B$6*data!D362/data!D361</f>
        <v>3010.2671155055396</v>
      </c>
      <c r="L361">
        <f>$B$7*data!E362/data!E361</f>
        <v>2932.774713107995</v>
      </c>
      <c r="M361">
        <f t="shared" si="23"/>
        <v>9990.6274450515339</v>
      </c>
      <c r="N361">
        <f t="shared" si="24"/>
        <v>-9.3725549484661315</v>
      </c>
      <c r="O361">
        <f t="shared" si="25"/>
        <v>9.3725549484661315</v>
      </c>
    </row>
    <row r="362" spans="9:15">
      <c r="I362">
        <v>361</v>
      </c>
      <c r="J362">
        <f>$B$5*data!C363/data!C362</f>
        <v>3972.0187605529973</v>
      </c>
      <c r="K362">
        <f>$B$6*data!D363/data!D362</f>
        <v>3007.4583230151748</v>
      </c>
      <c r="L362">
        <f>$B$7*data!E363/data!E362</f>
        <v>3003.9805144341035</v>
      </c>
      <c r="M362">
        <f t="shared" si="23"/>
        <v>9983.4575980022746</v>
      </c>
      <c r="N362">
        <f t="shared" si="24"/>
        <v>-16.542401997725392</v>
      </c>
      <c r="O362">
        <f t="shared" si="25"/>
        <v>16.542401997725392</v>
      </c>
    </row>
    <row r="363" spans="9:15">
      <c r="I363">
        <v>362</v>
      </c>
      <c r="J363">
        <f>$B$5*data!C364/data!C363</f>
        <v>4008.9784936598417</v>
      </c>
      <c r="K363">
        <f>$B$6*data!D364/data!D363</f>
        <v>3020.8072423078343</v>
      </c>
      <c r="L363">
        <f>$B$7*data!E364/data!E363</f>
        <v>3002.8735305809532</v>
      </c>
      <c r="M363">
        <f t="shared" si="23"/>
        <v>10032.65926654863</v>
      </c>
      <c r="N363">
        <f t="shared" si="24"/>
        <v>32.659266548629603</v>
      </c>
      <c r="O363">
        <f t="shared" si="25"/>
        <v>-32.659266548629603</v>
      </c>
    </row>
    <row r="364" spans="9:15">
      <c r="I364">
        <v>363</v>
      </c>
      <c r="J364">
        <f>$B$5*data!C365/data!C364</f>
        <v>4116.7344571490767</v>
      </c>
      <c r="K364">
        <f>$B$6*data!D365/data!D364</f>
        <v>3024.9711139583778</v>
      </c>
      <c r="L364">
        <f>$B$7*data!E365/data!E364</f>
        <v>3049.983357792335</v>
      </c>
      <c r="M364">
        <f t="shared" si="23"/>
        <v>10191.68892889979</v>
      </c>
      <c r="N364">
        <f t="shared" si="24"/>
        <v>191.68892889978997</v>
      </c>
      <c r="O364">
        <f t="shared" si="25"/>
        <v>-191.68892889978997</v>
      </c>
    </row>
    <row r="365" spans="9:15">
      <c r="I365">
        <v>364</v>
      </c>
      <c r="J365">
        <f>$B$5*data!C366/data!C365</f>
        <v>4034.4295898132414</v>
      </c>
      <c r="K365">
        <f>$B$6*data!D366/data!D365</f>
        <v>3015.4155267839028</v>
      </c>
      <c r="L365">
        <f>$B$7*data!E366/data!E365</f>
        <v>3060.7772523838053</v>
      </c>
      <c r="M365">
        <f t="shared" si="23"/>
        <v>10110.622368980949</v>
      </c>
      <c r="N365">
        <f t="shared" si="24"/>
        <v>110.62236898094852</v>
      </c>
      <c r="O365">
        <f t="shared" si="25"/>
        <v>-110.62236898094852</v>
      </c>
    </row>
    <row r="366" spans="9:15">
      <c r="I366">
        <v>365</v>
      </c>
      <c r="J366">
        <f>$B$5*data!C367/data!C366</f>
        <v>4044.4571148109731</v>
      </c>
      <c r="K366">
        <f>$B$6*data!D367/data!D366</f>
        <v>2999.8572692757848</v>
      </c>
      <c r="L366">
        <f>$B$7*data!E367/data!E366</f>
        <v>3022.119432537736</v>
      </c>
      <c r="M366">
        <f t="shared" si="23"/>
        <v>10066.433816624494</v>
      </c>
      <c r="N366">
        <f t="shared" si="24"/>
        <v>66.433816624494284</v>
      </c>
      <c r="O366">
        <f t="shared" si="25"/>
        <v>-66.433816624494284</v>
      </c>
    </row>
    <row r="367" spans="9:15">
      <c r="I367">
        <v>366</v>
      </c>
      <c r="J367">
        <f>$B$5*data!C368/data!C367</f>
        <v>4006.2030137668712</v>
      </c>
      <c r="K367">
        <f>$B$6*data!D368/data!D367</f>
        <v>3028.3811455507739</v>
      </c>
      <c r="L367">
        <f>$B$7*data!E368/data!E367</f>
        <v>3001.922098888549</v>
      </c>
      <c r="M367">
        <f t="shared" si="23"/>
        <v>10036.506258206195</v>
      </c>
      <c r="N367">
        <f t="shared" si="24"/>
        <v>36.506258206194616</v>
      </c>
      <c r="O367">
        <f t="shared" si="25"/>
        <v>-36.506258206194616</v>
      </c>
    </row>
    <row r="368" spans="9:15">
      <c r="I368">
        <v>367</v>
      </c>
      <c r="J368">
        <f>$B$5*data!C369/data!C368</f>
        <v>4020.7670694283811</v>
      </c>
      <c r="K368">
        <f>$B$6*data!D369/data!D368</f>
        <v>3010.8243073557728</v>
      </c>
      <c r="L368">
        <f>$B$7*data!E369/data!E368</f>
        <v>3017.4071896902556</v>
      </c>
      <c r="M368">
        <f t="shared" si="23"/>
        <v>10048.998566474409</v>
      </c>
      <c r="N368">
        <f t="shared" si="24"/>
        <v>48.998566474409017</v>
      </c>
      <c r="O368">
        <f t="shared" si="25"/>
        <v>-48.998566474409017</v>
      </c>
    </row>
    <row r="369" spans="9:15">
      <c r="I369">
        <v>368</v>
      </c>
      <c r="J369">
        <f>$B$5*data!C370/data!C369</f>
        <v>3990.1045608579457</v>
      </c>
      <c r="K369">
        <f>$B$6*data!D370/data!D369</f>
        <v>2991.5458880797719</v>
      </c>
      <c r="L369">
        <f>$B$7*data!E370/data!E369</f>
        <v>3004.4399846785464</v>
      </c>
      <c r="M369">
        <f t="shared" si="23"/>
        <v>9986.0904336162639</v>
      </c>
      <c r="N369">
        <f t="shared" si="24"/>
        <v>-13.909566383736092</v>
      </c>
      <c r="O369">
        <f t="shared" si="25"/>
        <v>13.909566383736092</v>
      </c>
    </row>
    <row r="370" spans="9:15">
      <c r="I370">
        <v>369</v>
      </c>
      <c r="J370">
        <f>$B$5*data!C371/data!C370</f>
        <v>4097.2319917903806</v>
      </c>
      <c r="K370">
        <f>$B$6*data!D371/data!D370</f>
        <v>3024.5882123967049</v>
      </c>
      <c r="L370">
        <f>$B$7*data!E371/data!E370</f>
        <v>3063.3553957041222</v>
      </c>
      <c r="M370">
        <f t="shared" si="23"/>
        <v>10185.175599891209</v>
      </c>
      <c r="N370">
        <f t="shared" si="24"/>
        <v>185.17559989120855</v>
      </c>
      <c r="O370">
        <f t="shared" si="25"/>
        <v>-185.17559989120855</v>
      </c>
    </row>
    <row r="371" spans="9:15">
      <c r="I371">
        <v>370</v>
      </c>
      <c r="J371">
        <f>$B$5*data!C372/data!C371</f>
        <v>4041.8910473892342</v>
      </c>
      <c r="K371">
        <f>$B$6*data!D372/data!D371</f>
        <v>3018.6835352939283</v>
      </c>
      <c r="L371">
        <f>$B$7*data!E372/data!E371</f>
        <v>2957.9226506901227</v>
      </c>
      <c r="M371">
        <f t="shared" si="23"/>
        <v>10018.497233373286</v>
      </c>
      <c r="N371">
        <f t="shared" si="24"/>
        <v>18.497233373285781</v>
      </c>
      <c r="O371">
        <f t="shared" si="25"/>
        <v>-18.497233373285781</v>
      </c>
    </row>
    <row r="372" spans="9:15">
      <c r="I372">
        <v>371</v>
      </c>
      <c r="J372">
        <f>$B$5*data!C373/data!C372</f>
        <v>3964.3402107511583</v>
      </c>
      <c r="K372">
        <f>$B$6*data!D373/data!D372</f>
        <v>2972.6184429976747</v>
      </c>
      <c r="L372">
        <f>$B$7*data!E373/data!E372</f>
        <v>3013.0392676179927</v>
      </c>
      <c r="M372">
        <f t="shared" si="23"/>
        <v>9949.9979213668266</v>
      </c>
      <c r="N372">
        <f t="shared" si="24"/>
        <v>-50.002078633173369</v>
      </c>
      <c r="O372">
        <f t="shared" si="25"/>
        <v>50.002078633173369</v>
      </c>
    </row>
    <row r="373" spans="9:15">
      <c r="I373">
        <v>372</v>
      </c>
      <c r="J373">
        <f>$B$5*data!C374/data!C373</f>
        <v>4010.8672100875028</v>
      </c>
      <c r="K373">
        <f>$B$6*data!D374/data!D373</f>
        <v>2977.5500996355945</v>
      </c>
      <c r="L373">
        <f>$B$7*data!E374/data!E373</f>
        <v>3017.3992413802903</v>
      </c>
      <c r="M373">
        <f t="shared" si="23"/>
        <v>10005.816551103388</v>
      </c>
      <c r="N373">
        <f t="shared" si="24"/>
        <v>5.8165511033876101</v>
      </c>
      <c r="O373">
        <f t="shared" si="25"/>
        <v>-5.8165511033876101</v>
      </c>
    </row>
    <row r="374" spans="9:15">
      <c r="I374">
        <v>373</v>
      </c>
      <c r="J374">
        <f>$B$5*data!C375/data!C374</f>
        <v>4036.2358305294938</v>
      </c>
      <c r="K374">
        <f>$B$6*data!D375/data!D374</f>
        <v>3023.7470325165546</v>
      </c>
      <c r="L374">
        <f>$B$7*data!E375/data!E374</f>
        <v>2997.8654434898676</v>
      </c>
      <c r="M374">
        <f t="shared" si="23"/>
        <v>10057.848306535916</v>
      </c>
      <c r="N374">
        <f t="shared" si="24"/>
        <v>57.848306535915981</v>
      </c>
      <c r="O374">
        <f t="shared" si="25"/>
        <v>-57.848306535915981</v>
      </c>
    </row>
    <row r="375" spans="9:15">
      <c r="I375">
        <v>374</v>
      </c>
      <c r="J375">
        <f>$B$5*data!C376/data!C375</f>
        <v>3955.8265908720805</v>
      </c>
      <c r="K375">
        <f>$B$6*data!D376/data!D375</f>
        <v>2988.8116713243207</v>
      </c>
      <c r="L375">
        <f>$B$7*data!E376/data!E375</f>
        <v>3097.676464820112</v>
      </c>
      <c r="M375">
        <f t="shared" si="23"/>
        <v>10042.314727016514</v>
      </c>
      <c r="N375">
        <f t="shared" si="24"/>
        <v>42.314727016513643</v>
      </c>
      <c r="O375">
        <f t="shared" si="25"/>
        <v>-42.314727016513643</v>
      </c>
    </row>
    <row r="376" spans="9:15">
      <c r="I376">
        <v>375</v>
      </c>
      <c r="J376">
        <f>$B$5*data!C377/data!C376</f>
        <v>4044.3334755959477</v>
      </c>
      <c r="K376">
        <f>$B$6*data!D377/data!D376</f>
        <v>3028.0770650737877</v>
      </c>
      <c r="L376">
        <f>$B$7*data!E377/data!E376</f>
        <v>3021.7446729144672</v>
      </c>
      <c r="M376">
        <f t="shared" si="23"/>
        <v>10094.155213584203</v>
      </c>
      <c r="N376">
        <f t="shared" si="24"/>
        <v>94.155213584203011</v>
      </c>
      <c r="O376">
        <f t="shared" si="25"/>
        <v>-94.155213584203011</v>
      </c>
    </row>
    <row r="377" spans="9:15">
      <c r="I377">
        <v>376</v>
      </c>
      <c r="J377">
        <f>$B$5*data!C378/data!C377</f>
        <v>3979.8782693382832</v>
      </c>
      <c r="K377">
        <f>$B$6*data!D378/data!D377</f>
        <v>2984.752432296159</v>
      </c>
      <c r="L377">
        <f>$B$7*data!E378/data!E377</f>
        <v>3003.0731073379143</v>
      </c>
      <c r="M377">
        <f t="shared" si="23"/>
        <v>9967.7038089723555</v>
      </c>
      <c r="N377">
        <f t="shared" si="24"/>
        <v>-32.296191027644454</v>
      </c>
      <c r="O377">
        <f t="shared" si="25"/>
        <v>32.296191027644454</v>
      </c>
    </row>
    <row r="378" spans="9:15">
      <c r="I378">
        <v>377</v>
      </c>
      <c r="J378">
        <f>$B$5*data!C379/data!C378</f>
        <v>4032.8770772318148</v>
      </c>
      <c r="K378">
        <f>$B$6*data!D379/data!D378</f>
        <v>3026.563602301002</v>
      </c>
      <c r="L378">
        <f>$B$7*data!E379/data!E378</f>
        <v>3012.3969466685221</v>
      </c>
      <c r="M378">
        <f t="shared" si="23"/>
        <v>10071.837626201339</v>
      </c>
      <c r="N378">
        <f t="shared" si="24"/>
        <v>71.837626201338935</v>
      </c>
      <c r="O378">
        <f t="shared" si="25"/>
        <v>-71.837626201338935</v>
      </c>
    </row>
    <row r="379" spans="9:15">
      <c r="I379">
        <v>378</v>
      </c>
      <c r="J379">
        <f>$B$5*data!C380/data!C379</f>
        <v>4000.2983115388406</v>
      </c>
      <c r="K379">
        <f>$B$6*data!D380/data!D379</f>
        <v>3012.3249892568392</v>
      </c>
      <c r="L379">
        <f>$B$7*data!E380/data!E379</f>
        <v>3021.0159660499617</v>
      </c>
      <c r="M379">
        <f t="shared" si="23"/>
        <v>10033.639266845641</v>
      </c>
      <c r="N379">
        <f t="shared" si="24"/>
        <v>33.639266845641032</v>
      </c>
      <c r="O379">
        <f t="shared" si="25"/>
        <v>-33.639266845641032</v>
      </c>
    </row>
    <row r="380" spans="9:15">
      <c r="I380">
        <v>379</v>
      </c>
      <c r="J380">
        <f>$B$5*data!C381/data!C380</f>
        <v>4054.1505342503615</v>
      </c>
      <c r="K380">
        <f>$B$6*data!D381/data!D380</f>
        <v>3022.7443285600502</v>
      </c>
      <c r="L380">
        <f>$B$7*data!E381/data!E380</f>
        <v>3002.6282311635041</v>
      </c>
      <c r="M380">
        <f t="shared" si="23"/>
        <v>10079.523093973916</v>
      </c>
      <c r="N380">
        <f t="shared" si="24"/>
        <v>79.52309397391582</v>
      </c>
      <c r="O380">
        <f t="shared" si="25"/>
        <v>-79.52309397391582</v>
      </c>
    </row>
    <row r="381" spans="9:15">
      <c r="I381">
        <v>380</v>
      </c>
      <c r="J381">
        <f>$B$5*data!C382/data!C381</f>
        <v>4036.7136679232372</v>
      </c>
      <c r="K381">
        <f>$B$6*data!D382/data!D381</f>
        <v>3036.6223939110346</v>
      </c>
      <c r="L381">
        <f>$B$7*data!E382/data!E381</f>
        <v>2988.3593802401233</v>
      </c>
      <c r="M381">
        <f t="shared" si="23"/>
        <v>10061.695442074395</v>
      </c>
      <c r="N381">
        <f t="shared" si="24"/>
        <v>61.695442074395032</v>
      </c>
      <c r="O381">
        <f t="shared" si="25"/>
        <v>-61.695442074395032</v>
      </c>
    </row>
    <row r="382" spans="9:15">
      <c r="I382">
        <v>381</v>
      </c>
      <c r="J382">
        <f>$B$5*data!C383/data!C382</f>
        <v>4029.582000854688</v>
      </c>
      <c r="K382">
        <f>$B$6*data!D383/data!D382</f>
        <v>3006.6197247213149</v>
      </c>
      <c r="L382">
        <f>$B$7*data!E383/data!E382</f>
        <v>2951.5946576527745</v>
      </c>
      <c r="M382">
        <f t="shared" si="23"/>
        <v>9987.7963832287769</v>
      </c>
      <c r="N382">
        <f t="shared" si="24"/>
        <v>-12.203616771223096</v>
      </c>
      <c r="O382">
        <f t="shared" si="25"/>
        <v>12.203616771223096</v>
      </c>
    </row>
    <row r="383" spans="9:15">
      <c r="I383">
        <v>382</v>
      </c>
      <c r="J383">
        <f>$B$5*data!C384/data!C383</f>
        <v>3962.2498289795981</v>
      </c>
      <c r="K383">
        <f>$B$6*data!D384/data!D383</f>
        <v>2983.9954876927695</v>
      </c>
      <c r="L383">
        <f>$B$7*data!E384/data!E383</f>
        <v>2998.6654370437036</v>
      </c>
      <c r="M383">
        <f t="shared" si="23"/>
        <v>9944.9107537160708</v>
      </c>
      <c r="N383">
        <f t="shared" si="24"/>
        <v>-55.089246283929242</v>
      </c>
      <c r="O383">
        <f t="shared" si="25"/>
        <v>55.089246283929242</v>
      </c>
    </row>
    <row r="384" spans="9:15">
      <c r="I384">
        <v>383</v>
      </c>
      <c r="J384">
        <f>$B$5*data!C385/data!C384</f>
        <v>3968.4940378287502</v>
      </c>
      <c r="K384">
        <f>$B$6*data!D385/data!D384</f>
        <v>3020.1249792105832</v>
      </c>
      <c r="L384">
        <f>$B$7*data!E385/data!E384</f>
        <v>2979.8750772422504</v>
      </c>
      <c r="M384">
        <f t="shared" si="23"/>
        <v>9968.4940942815829</v>
      </c>
      <c r="N384">
        <f t="shared" si="24"/>
        <v>-31.505905718417125</v>
      </c>
      <c r="O384">
        <f t="shared" si="25"/>
        <v>31.505905718417125</v>
      </c>
    </row>
    <row r="385" spans="9:15">
      <c r="I385">
        <v>384</v>
      </c>
      <c r="J385">
        <f>$B$5*data!C386/data!C385</f>
        <v>4089.8241203202792</v>
      </c>
      <c r="K385">
        <f>$B$6*data!D386/data!D385</f>
        <v>3014.2053278125418</v>
      </c>
      <c r="L385">
        <f>$B$7*data!E386/data!E385</f>
        <v>3061.3770546044857</v>
      </c>
      <c r="M385">
        <f t="shared" si="23"/>
        <v>10165.406502737307</v>
      </c>
      <c r="N385">
        <f t="shared" si="24"/>
        <v>165.40650273730716</v>
      </c>
      <c r="O385">
        <f t="shared" si="25"/>
        <v>-165.40650273730716</v>
      </c>
    </row>
    <row r="386" spans="9:15">
      <c r="I386">
        <v>385</v>
      </c>
      <c r="J386">
        <f>$B$5*data!C387/data!C386</f>
        <v>3932.7428078370781</v>
      </c>
      <c r="K386">
        <f>$B$6*data!D387/data!D386</f>
        <v>2964.0283394790554</v>
      </c>
      <c r="L386">
        <f>$B$7*data!E387/data!E386</f>
        <v>2983.2864423781652</v>
      </c>
      <c r="M386">
        <f t="shared" si="23"/>
        <v>9880.0575896942992</v>
      </c>
      <c r="N386">
        <f t="shared" si="24"/>
        <v>-119.94241030570083</v>
      </c>
      <c r="O386">
        <f t="shared" si="25"/>
        <v>119.94241030570083</v>
      </c>
    </row>
    <row r="387" spans="9:15">
      <c r="I387">
        <v>386</v>
      </c>
      <c r="J387">
        <f>$B$5*data!C388/data!C387</f>
        <v>4033.6607762073786</v>
      </c>
      <c r="K387">
        <f>$B$6*data!D388/data!D387</f>
        <v>3011.7530738880278</v>
      </c>
      <c r="L387">
        <f>$B$7*data!E388/data!E387</f>
        <v>3012.0335226838524</v>
      </c>
      <c r="M387">
        <f t="shared" ref="M387:M450" si="26">J387+K387+L387</f>
        <v>10057.447372779259</v>
      </c>
      <c r="N387">
        <f t="shared" ref="N387:N450" si="27">M387-$B$8</f>
        <v>57.44737277925924</v>
      </c>
      <c r="O387">
        <f t="shared" ref="O387:O450" si="28">-N387</f>
        <v>-57.44737277925924</v>
      </c>
    </row>
    <row r="388" spans="9:15">
      <c r="I388">
        <v>387</v>
      </c>
      <c r="J388">
        <f>$B$5*data!C389/data!C388</f>
        <v>3999.3512763209092</v>
      </c>
      <c r="K388">
        <f>$B$6*data!D389/data!D388</f>
        <v>3011.1966860914413</v>
      </c>
      <c r="L388">
        <f>$B$7*data!E389/data!E388</f>
        <v>2999.7564346086124</v>
      </c>
      <c r="M388">
        <f t="shared" si="26"/>
        <v>10010.304397020964</v>
      </c>
      <c r="N388">
        <f t="shared" si="27"/>
        <v>10.304397020963734</v>
      </c>
      <c r="O388">
        <f t="shared" si="28"/>
        <v>-10.304397020963734</v>
      </c>
    </row>
    <row r="389" spans="9:15">
      <c r="I389">
        <v>388</v>
      </c>
      <c r="J389">
        <f>$B$5*data!C390/data!C389</f>
        <v>4026.3105226021826</v>
      </c>
      <c r="K389">
        <f>$B$6*data!D390/data!D389</f>
        <v>3021.6414095285754</v>
      </c>
      <c r="L389">
        <f>$B$7*data!E390/data!E389</f>
        <v>3012.3061256594988</v>
      </c>
      <c r="M389">
        <f t="shared" si="26"/>
        <v>10060.258057790257</v>
      </c>
      <c r="N389">
        <f t="shared" si="27"/>
        <v>60.258057790257226</v>
      </c>
      <c r="O389">
        <f t="shared" si="28"/>
        <v>-60.258057790257226</v>
      </c>
    </row>
    <row r="390" spans="9:15">
      <c r="I390">
        <v>389</v>
      </c>
      <c r="J390">
        <f>$B$5*data!C391/data!C390</f>
        <v>4003.0950716479356</v>
      </c>
      <c r="K390">
        <f>$B$6*data!D391/data!D390</f>
        <v>2998.7552898786562</v>
      </c>
      <c r="L390">
        <f>$B$7*data!E391/data!E390</f>
        <v>3017.4007823529214</v>
      </c>
      <c r="M390">
        <f t="shared" si="26"/>
        <v>10019.251143879514</v>
      </c>
      <c r="N390">
        <f t="shared" si="27"/>
        <v>19.25114387951362</v>
      </c>
      <c r="O390">
        <f t="shared" si="28"/>
        <v>-19.25114387951362</v>
      </c>
    </row>
    <row r="391" spans="9:15">
      <c r="I391">
        <v>390</v>
      </c>
      <c r="J391">
        <f>$B$5*data!C392/data!C391</f>
        <v>4044.1127760038512</v>
      </c>
      <c r="K391">
        <f>$B$6*data!D392/data!D391</f>
        <v>3009.5358753601668</v>
      </c>
      <c r="L391">
        <f>$B$7*data!E392/data!E391</f>
        <v>3000.2210918251299</v>
      </c>
      <c r="M391">
        <f t="shared" si="26"/>
        <v>10053.869743189147</v>
      </c>
      <c r="N391">
        <f t="shared" si="27"/>
        <v>53.869743189146902</v>
      </c>
      <c r="O391">
        <f t="shared" si="28"/>
        <v>-53.869743189146902</v>
      </c>
    </row>
    <row r="392" spans="9:15">
      <c r="I392">
        <v>391</v>
      </c>
      <c r="J392">
        <f>$B$5*data!C393/data!C392</f>
        <v>4018.8141177228713</v>
      </c>
      <c r="K392">
        <f>$B$6*data!D393/data!D392</f>
        <v>3009.7285624597748</v>
      </c>
      <c r="L392">
        <f>$B$7*data!E393/data!E392</f>
        <v>2984.167977209122</v>
      </c>
      <c r="M392">
        <f t="shared" si="26"/>
        <v>10012.710657391768</v>
      </c>
      <c r="N392">
        <f t="shared" si="27"/>
        <v>12.710657391768109</v>
      </c>
      <c r="O392">
        <f t="shared" si="28"/>
        <v>-12.710657391768109</v>
      </c>
    </row>
    <row r="393" spans="9:15">
      <c r="I393">
        <v>392</v>
      </c>
      <c r="J393">
        <f>$B$5*data!C394/data!C393</f>
        <v>3979.5110184837777</v>
      </c>
      <c r="K393">
        <f>$B$6*data!D394/data!D393</f>
        <v>2997.4487949281583</v>
      </c>
      <c r="L393">
        <f>$B$7*data!E394/data!E393</f>
        <v>3030.8420184196789</v>
      </c>
      <c r="M393">
        <f t="shared" si="26"/>
        <v>10007.801831831615</v>
      </c>
      <c r="N393">
        <f t="shared" si="27"/>
        <v>7.8018318316153454</v>
      </c>
      <c r="O393">
        <f t="shared" si="28"/>
        <v>-7.8018318316153454</v>
      </c>
    </row>
    <row r="394" spans="9:15">
      <c r="I394">
        <v>393</v>
      </c>
      <c r="J394">
        <f>$B$5*data!C395/data!C394</f>
        <v>3987.060137909496</v>
      </c>
      <c r="K394">
        <f>$B$6*data!D395/data!D394</f>
        <v>3004.383415382154</v>
      </c>
      <c r="L394">
        <f>$B$7*data!E395/data!E394</f>
        <v>3002.7598344099356</v>
      </c>
      <c r="M394">
        <f t="shared" si="26"/>
        <v>9994.2033877015856</v>
      </c>
      <c r="N394">
        <f t="shared" si="27"/>
        <v>-5.7966122984144022</v>
      </c>
      <c r="O394">
        <f t="shared" si="28"/>
        <v>5.7966122984144022</v>
      </c>
    </row>
    <row r="395" spans="9:15">
      <c r="I395">
        <v>394</v>
      </c>
      <c r="J395">
        <f>$B$5*data!C396/data!C395</f>
        <v>3972.3279996718047</v>
      </c>
      <c r="K395">
        <f>$B$6*data!D396/data!D395</f>
        <v>2996.3503539132489</v>
      </c>
      <c r="L395">
        <f>$B$7*data!E396/data!E395</f>
        <v>3016.4488800975046</v>
      </c>
      <c r="M395">
        <f t="shared" si="26"/>
        <v>9985.1272336825587</v>
      </c>
      <c r="N395">
        <f t="shared" si="27"/>
        <v>-14.872766317441346</v>
      </c>
      <c r="O395">
        <f t="shared" si="28"/>
        <v>14.872766317441346</v>
      </c>
    </row>
    <row r="396" spans="9:15">
      <c r="I396">
        <v>395</v>
      </c>
      <c r="J396">
        <f>$B$5*data!C397/data!C396</f>
        <v>4018.6252114302729</v>
      </c>
      <c r="K396">
        <f>$B$6*data!D397/data!D396</f>
        <v>3016.6952843378044</v>
      </c>
      <c r="L396">
        <f>$B$7*data!E397/data!E396</f>
        <v>2991.7682457305327</v>
      </c>
      <c r="M396">
        <f t="shared" si="26"/>
        <v>10027.08874149861</v>
      </c>
      <c r="N396">
        <f t="shared" si="27"/>
        <v>27.088741498610034</v>
      </c>
      <c r="O396">
        <f t="shared" si="28"/>
        <v>-27.088741498610034</v>
      </c>
    </row>
    <row r="397" spans="9:15">
      <c r="I397">
        <v>396</v>
      </c>
      <c r="J397">
        <f>$B$5*data!C398/data!C397</f>
        <v>4001.6186114480342</v>
      </c>
      <c r="K397">
        <f>$B$6*data!D398/data!D397</f>
        <v>3020.2618276696785</v>
      </c>
      <c r="L397">
        <f>$B$7*data!E398/data!E397</f>
        <v>3011.4674938228964</v>
      </c>
      <c r="M397">
        <f t="shared" si="26"/>
        <v>10033.347932940609</v>
      </c>
      <c r="N397">
        <f t="shared" si="27"/>
        <v>33.347932940609098</v>
      </c>
      <c r="O397">
        <f t="shared" si="28"/>
        <v>-33.347932940609098</v>
      </c>
    </row>
    <row r="398" spans="9:15">
      <c r="I398">
        <v>397</v>
      </c>
      <c r="J398">
        <f>$B$5*data!C399/data!C398</f>
        <v>3941.7023992502068</v>
      </c>
      <c r="K398">
        <f>$B$6*data!D399/data!D398</f>
        <v>2974.3845964837983</v>
      </c>
      <c r="L398">
        <f>$B$7*data!E399/data!E398</f>
        <v>2966.1106387483746</v>
      </c>
      <c r="M398">
        <f t="shared" si="26"/>
        <v>9882.1976344823797</v>
      </c>
      <c r="N398">
        <f t="shared" si="27"/>
        <v>-117.80236551762027</v>
      </c>
      <c r="O398">
        <f t="shared" si="28"/>
        <v>117.80236551762027</v>
      </c>
    </row>
    <row r="399" spans="9:15">
      <c r="I399">
        <v>398</v>
      </c>
      <c r="J399">
        <f>$B$5*data!C400/data!C399</f>
        <v>4029.8178238720775</v>
      </c>
      <c r="K399">
        <f>$B$6*data!D400/data!D399</f>
        <v>3008.9561440444986</v>
      </c>
      <c r="L399">
        <f>$B$7*data!E400/data!E399</f>
        <v>3028.1781571598985</v>
      </c>
      <c r="M399">
        <f t="shared" si="26"/>
        <v>10066.952125076474</v>
      </c>
      <c r="N399">
        <f t="shared" si="27"/>
        <v>66.952125076473749</v>
      </c>
      <c r="O399">
        <f t="shared" si="28"/>
        <v>-66.952125076473749</v>
      </c>
    </row>
    <row r="400" spans="9:15">
      <c r="I400">
        <v>399</v>
      </c>
      <c r="J400">
        <f>$B$5*data!C401/data!C400</f>
        <v>3931.9387017384574</v>
      </c>
      <c r="K400">
        <f>$B$6*data!D401/data!D400</f>
        <v>2956.33463801382</v>
      </c>
      <c r="L400">
        <f>$B$7*data!E401/data!E400</f>
        <v>2974.9432713807641</v>
      </c>
      <c r="M400">
        <f t="shared" si="26"/>
        <v>9863.2166111330407</v>
      </c>
      <c r="N400">
        <f t="shared" si="27"/>
        <v>-136.78338886695929</v>
      </c>
      <c r="O400">
        <f t="shared" si="28"/>
        <v>136.78338886695929</v>
      </c>
    </row>
    <row r="401" spans="9:15">
      <c r="I401">
        <v>400</v>
      </c>
      <c r="J401">
        <f>$B$5*data!C402/data!C401</f>
        <v>3978.219702773124</v>
      </c>
      <c r="K401">
        <f>$B$6*data!D402/data!D401</f>
        <v>3000.1195402102667</v>
      </c>
      <c r="L401">
        <f>$B$7*data!E402/data!E401</f>
        <v>2999.0723283055199</v>
      </c>
      <c r="M401">
        <f t="shared" si="26"/>
        <v>9977.4115712889106</v>
      </c>
      <c r="N401">
        <f t="shared" si="27"/>
        <v>-22.588428711089364</v>
      </c>
      <c r="O401">
        <f t="shared" si="28"/>
        <v>22.588428711089364</v>
      </c>
    </row>
    <row r="402" spans="9:15">
      <c r="I402">
        <v>401</v>
      </c>
      <c r="J402">
        <f>$B$5*data!C403/data!C402</f>
        <v>4021.4620277175536</v>
      </c>
      <c r="K402">
        <f>$B$6*data!D403/data!D402</f>
        <v>2985.9955992461632</v>
      </c>
      <c r="L402">
        <f>$B$7*data!E403/data!E402</f>
        <v>2993.4641615684677</v>
      </c>
      <c r="M402">
        <f t="shared" si="26"/>
        <v>10000.921788532185</v>
      </c>
      <c r="N402">
        <f t="shared" si="27"/>
        <v>0.92178853218501899</v>
      </c>
      <c r="O402">
        <f t="shared" si="28"/>
        <v>-0.92178853218501899</v>
      </c>
    </row>
    <row r="403" spans="9:15">
      <c r="I403">
        <v>402</v>
      </c>
      <c r="J403">
        <f>$B$5*data!C404/data!C403</f>
        <v>4012.289600416495</v>
      </c>
      <c r="K403">
        <f>$B$6*data!D404/data!D403</f>
        <v>3013.7017880021886</v>
      </c>
      <c r="L403">
        <f>$B$7*data!E404/data!E403</f>
        <v>3028.8194723719134</v>
      </c>
      <c r="M403">
        <f t="shared" si="26"/>
        <v>10054.810860790596</v>
      </c>
      <c r="N403">
        <f t="shared" si="27"/>
        <v>54.810860790596053</v>
      </c>
      <c r="O403">
        <f t="shared" si="28"/>
        <v>-54.810860790596053</v>
      </c>
    </row>
    <row r="404" spans="9:15">
      <c r="I404">
        <v>403</v>
      </c>
      <c r="J404">
        <f>$B$5*data!C405/data!C404</f>
        <v>4068.8463450098179</v>
      </c>
      <c r="K404">
        <f>$B$6*data!D405/data!D404</f>
        <v>3015.7212419674097</v>
      </c>
      <c r="L404">
        <f>$B$7*data!E405/data!E404</f>
        <v>3033.3650336836968</v>
      </c>
      <c r="M404">
        <f t="shared" si="26"/>
        <v>10117.932620660924</v>
      </c>
      <c r="N404">
        <f t="shared" si="27"/>
        <v>117.93262066092393</v>
      </c>
      <c r="O404">
        <f t="shared" si="28"/>
        <v>-117.93262066092393</v>
      </c>
    </row>
    <row r="405" spans="9:15">
      <c r="I405">
        <v>404</v>
      </c>
      <c r="J405">
        <f>$B$5*data!C406/data!C405</f>
        <v>4000.3128204607328</v>
      </c>
      <c r="K405">
        <f>$B$6*data!D406/data!D405</f>
        <v>3003.1518301796195</v>
      </c>
      <c r="L405">
        <f>$B$7*data!E406/data!E405</f>
        <v>2999.9901513087266</v>
      </c>
      <c r="M405">
        <f t="shared" si="26"/>
        <v>10003.454801949079</v>
      </c>
      <c r="N405">
        <f t="shared" si="27"/>
        <v>3.4548019490794104</v>
      </c>
      <c r="O405">
        <f t="shared" si="28"/>
        <v>-3.4548019490794104</v>
      </c>
    </row>
    <row r="406" spans="9:15">
      <c r="I406">
        <v>405</v>
      </c>
      <c r="J406">
        <f>$B$5*data!C407/data!C406</f>
        <v>4028.4898531050158</v>
      </c>
      <c r="K406">
        <f>$B$6*data!D407/data!D406</f>
        <v>3013.021002409278</v>
      </c>
      <c r="L406">
        <f>$B$7*data!E407/data!E406</f>
        <v>3024.0604317680431</v>
      </c>
      <c r="M406">
        <f t="shared" si="26"/>
        <v>10065.571287282337</v>
      </c>
      <c r="N406">
        <f t="shared" si="27"/>
        <v>65.571287282336925</v>
      </c>
      <c r="O406">
        <f t="shared" si="28"/>
        <v>-65.571287282336925</v>
      </c>
    </row>
    <row r="407" spans="9:15">
      <c r="I407">
        <v>406</v>
      </c>
      <c r="J407">
        <f>$B$5*data!C408/data!C407</f>
        <v>4075.2270413836168</v>
      </c>
      <c r="K407">
        <f>$B$6*data!D408/data!D407</f>
        <v>3021.367753788028</v>
      </c>
      <c r="L407">
        <f>$B$7*data!E408/data!E407</f>
        <v>3015.6570081191721</v>
      </c>
      <c r="M407">
        <f t="shared" si="26"/>
        <v>10112.251803290816</v>
      </c>
      <c r="N407">
        <f t="shared" si="27"/>
        <v>112.25180329081559</v>
      </c>
      <c r="O407">
        <f t="shared" si="28"/>
        <v>-112.25180329081559</v>
      </c>
    </row>
    <row r="408" spans="9:15">
      <c r="I408">
        <v>407</v>
      </c>
      <c r="J408">
        <f>$B$5*data!C409/data!C408</f>
        <v>4001.6309322345446</v>
      </c>
      <c r="K408">
        <f>$B$6*data!D409/data!D408</f>
        <v>2988.7806019154941</v>
      </c>
      <c r="L408">
        <f>$B$7*data!E409/data!E408</f>
        <v>3015.4931014875906</v>
      </c>
      <c r="M408">
        <f t="shared" si="26"/>
        <v>10005.904635637629</v>
      </c>
      <c r="N408">
        <f t="shared" si="27"/>
        <v>5.9046356376293261</v>
      </c>
      <c r="O408">
        <f t="shared" si="28"/>
        <v>-5.9046356376293261</v>
      </c>
    </row>
    <row r="409" spans="9:15">
      <c r="I409">
        <v>408</v>
      </c>
      <c r="J409">
        <f>$B$5*data!C410/data!C409</f>
        <v>3966.7144025926032</v>
      </c>
      <c r="K409">
        <f>$B$6*data!D410/data!D409</f>
        <v>3011.6535234886233</v>
      </c>
      <c r="L409">
        <f>$B$7*data!E410/data!E409</f>
        <v>2996.6446143804542</v>
      </c>
      <c r="M409">
        <f t="shared" si="26"/>
        <v>9975.0125404616811</v>
      </c>
      <c r="N409">
        <f t="shared" si="27"/>
        <v>-24.987459538318944</v>
      </c>
      <c r="O409">
        <f t="shared" si="28"/>
        <v>24.987459538318944</v>
      </c>
    </row>
    <row r="410" spans="9:15">
      <c r="I410">
        <v>409</v>
      </c>
      <c r="J410">
        <f>$B$5*data!C411/data!C410</f>
        <v>4018.0361428889946</v>
      </c>
      <c r="K410">
        <f>$B$6*data!D411/data!D410</f>
        <v>2975.5261708316493</v>
      </c>
      <c r="L410">
        <f>$B$7*data!E411/data!E410</f>
        <v>3014.2352142058498</v>
      </c>
      <c r="M410">
        <f t="shared" si="26"/>
        <v>10007.797527926494</v>
      </c>
      <c r="N410">
        <f t="shared" si="27"/>
        <v>7.7975279264937853</v>
      </c>
      <c r="O410">
        <f t="shared" si="28"/>
        <v>-7.7975279264937853</v>
      </c>
    </row>
    <row r="411" spans="9:15">
      <c r="I411">
        <v>410</v>
      </c>
      <c r="J411">
        <f>$B$5*data!C412/data!C411</f>
        <v>4014.2568772471463</v>
      </c>
      <c r="K411">
        <f>$B$6*data!D412/data!D411</f>
        <v>3020.3201858975931</v>
      </c>
      <c r="L411">
        <f>$B$7*data!E412/data!E411</f>
        <v>3025.016780625042</v>
      </c>
      <c r="M411">
        <f t="shared" si="26"/>
        <v>10059.593843769781</v>
      </c>
      <c r="N411">
        <f t="shared" si="27"/>
        <v>59.593843769780506</v>
      </c>
      <c r="O411">
        <f t="shared" si="28"/>
        <v>-59.593843769780506</v>
      </c>
    </row>
    <row r="412" spans="9:15">
      <c r="I412">
        <v>411</v>
      </c>
      <c r="J412">
        <f>$B$5*data!C413/data!C412</f>
        <v>4011.2207678439945</v>
      </c>
      <c r="K412">
        <f>$B$6*data!D413/data!D412</f>
        <v>2984.5599783730204</v>
      </c>
      <c r="L412">
        <f>$B$7*data!E413/data!E412</f>
        <v>2976.4131637828755</v>
      </c>
      <c r="M412">
        <f t="shared" si="26"/>
        <v>9972.1939099998908</v>
      </c>
      <c r="N412">
        <f t="shared" si="27"/>
        <v>-27.80609000010918</v>
      </c>
      <c r="O412">
        <f t="shared" si="28"/>
        <v>27.80609000010918</v>
      </c>
    </row>
    <row r="413" spans="9:15">
      <c r="I413">
        <v>412</v>
      </c>
      <c r="J413">
        <f>$B$5*data!C414/data!C413</f>
        <v>4017.8887891295185</v>
      </c>
      <c r="K413">
        <f>$B$6*data!D414/data!D413</f>
        <v>3007.8622766752546</v>
      </c>
      <c r="L413">
        <f>$B$7*data!E414/data!E413</f>
        <v>2997.852320553196</v>
      </c>
      <c r="M413">
        <f t="shared" si="26"/>
        <v>10023.603386357969</v>
      </c>
      <c r="N413">
        <f t="shared" si="27"/>
        <v>23.603386357968702</v>
      </c>
      <c r="O413">
        <f t="shared" si="28"/>
        <v>-23.603386357968702</v>
      </c>
    </row>
    <row r="414" spans="9:15">
      <c r="I414">
        <v>413</v>
      </c>
      <c r="J414">
        <f>$B$5*data!C415/data!C414</f>
        <v>4059.1116805950896</v>
      </c>
      <c r="K414">
        <f>$B$6*data!D415/data!D414</f>
        <v>3006.1419632158363</v>
      </c>
      <c r="L414">
        <f>$B$7*data!E415/data!E414</f>
        <v>3018.1864326192831</v>
      </c>
      <c r="M414">
        <f t="shared" si="26"/>
        <v>10083.440076430208</v>
      </c>
      <c r="N414">
        <f t="shared" si="27"/>
        <v>83.440076430208137</v>
      </c>
      <c r="O414">
        <f t="shared" si="28"/>
        <v>-83.440076430208137</v>
      </c>
    </row>
    <row r="415" spans="9:15">
      <c r="I415">
        <v>414</v>
      </c>
      <c r="J415">
        <f>$B$5*data!C416/data!C415</f>
        <v>3974.798271588701</v>
      </c>
      <c r="K415">
        <f>$B$6*data!D416/data!D415</f>
        <v>3033.606175687115</v>
      </c>
      <c r="L415">
        <f>$B$7*data!E416/data!E415</f>
        <v>3008.2385211535207</v>
      </c>
      <c r="M415">
        <f t="shared" si="26"/>
        <v>10016.642968429336</v>
      </c>
      <c r="N415">
        <f t="shared" si="27"/>
        <v>16.642968429336179</v>
      </c>
      <c r="O415">
        <f t="shared" si="28"/>
        <v>-16.642968429336179</v>
      </c>
    </row>
    <row r="416" spans="9:15">
      <c r="I416">
        <v>415</v>
      </c>
      <c r="J416">
        <f>$B$5*data!C417/data!C416</f>
        <v>3964.5010754299274</v>
      </c>
      <c r="K416">
        <f>$B$6*data!D417/data!D416</f>
        <v>2970.8696937974482</v>
      </c>
      <c r="L416">
        <f>$B$7*data!E417/data!E416</f>
        <v>2990.10741251437</v>
      </c>
      <c r="M416">
        <f t="shared" si="26"/>
        <v>9925.4781817417461</v>
      </c>
      <c r="N416">
        <f t="shared" si="27"/>
        <v>-74.521818258253916</v>
      </c>
      <c r="O416">
        <f t="shared" si="28"/>
        <v>74.521818258253916</v>
      </c>
    </row>
    <row r="417" spans="9:15">
      <c r="I417">
        <v>416</v>
      </c>
      <c r="J417">
        <f>$B$5*data!C418/data!C417</f>
        <v>3975.0171283427289</v>
      </c>
      <c r="K417">
        <f>$B$6*data!D418/data!D417</f>
        <v>3003.224379040349</v>
      </c>
      <c r="L417">
        <f>$B$7*data!E418/data!E417</f>
        <v>3004.2222133471782</v>
      </c>
      <c r="M417">
        <f t="shared" si="26"/>
        <v>9982.4637207302567</v>
      </c>
      <c r="N417">
        <f t="shared" si="27"/>
        <v>-17.536279269743318</v>
      </c>
      <c r="O417">
        <f t="shared" si="28"/>
        <v>17.536279269743318</v>
      </c>
    </row>
    <row r="418" spans="9:15">
      <c r="I418">
        <v>417</v>
      </c>
      <c r="J418">
        <f>$B$5*data!C419/data!C418</f>
        <v>3963.2737807636495</v>
      </c>
      <c r="K418">
        <f>$B$6*data!D419/data!D418</f>
        <v>2972.3586180931256</v>
      </c>
      <c r="L418">
        <f>$B$7*data!E419/data!E418</f>
        <v>2988.1312454535009</v>
      </c>
      <c r="M418">
        <f t="shared" si="26"/>
        <v>9923.7636443102747</v>
      </c>
      <c r="N418">
        <f t="shared" si="27"/>
        <v>-76.236355689725315</v>
      </c>
      <c r="O418">
        <f t="shared" si="28"/>
        <v>76.236355689725315</v>
      </c>
    </row>
    <row r="419" spans="9:15">
      <c r="I419">
        <v>418</v>
      </c>
      <c r="J419">
        <f>$B$5*data!C420/data!C419</f>
        <v>4001.3030867120374</v>
      </c>
      <c r="K419">
        <f>$B$6*data!D420/data!D419</f>
        <v>2999.919879715801</v>
      </c>
      <c r="L419">
        <f>$B$7*data!E420/data!E419</f>
        <v>3009.5807654362115</v>
      </c>
      <c r="M419">
        <f t="shared" si="26"/>
        <v>10010.803731864049</v>
      </c>
      <c r="N419">
        <f t="shared" si="27"/>
        <v>10.803731864049041</v>
      </c>
      <c r="O419">
        <f t="shared" si="28"/>
        <v>-10.803731864049041</v>
      </c>
    </row>
    <row r="420" spans="9:15">
      <c r="I420">
        <v>419</v>
      </c>
      <c r="J420">
        <f>$B$5*data!C421/data!C420</f>
        <v>4053.1507553474403</v>
      </c>
      <c r="K420">
        <f>$B$6*data!D421/data!D420</f>
        <v>3020.392067933657</v>
      </c>
      <c r="L420">
        <f>$B$7*data!E421/data!E420</f>
        <v>3016.1214617558312</v>
      </c>
      <c r="M420">
        <f t="shared" si="26"/>
        <v>10089.664285036928</v>
      </c>
      <c r="N420">
        <f t="shared" si="27"/>
        <v>89.66428503692805</v>
      </c>
      <c r="O420">
        <f t="shared" si="28"/>
        <v>-89.66428503692805</v>
      </c>
    </row>
    <row r="421" spans="9:15">
      <c r="I421">
        <v>420</v>
      </c>
      <c r="J421">
        <f>$B$5*data!C422/data!C421</f>
        <v>3990.8583972078923</v>
      </c>
      <c r="K421">
        <f>$B$6*data!D422/data!D421</f>
        <v>3001.9691045653171</v>
      </c>
      <c r="L421">
        <f>$B$7*data!E422/data!E421</f>
        <v>2999.7284576393918</v>
      </c>
      <c r="M421">
        <f t="shared" si="26"/>
        <v>9992.5559594126007</v>
      </c>
      <c r="N421">
        <f t="shared" si="27"/>
        <v>-7.4440405873992859</v>
      </c>
      <c r="O421">
        <f t="shared" si="28"/>
        <v>7.4440405873992859</v>
      </c>
    </row>
    <row r="422" spans="9:15">
      <c r="I422">
        <v>421</v>
      </c>
      <c r="J422">
        <f>$B$5*data!C423/data!C422</f>
        <v>4026.0447249118683</v>
      </c>
      <c r="K422">
        <f>$B$6*data!D423/data!D422</f>
        <v>3024.2498280043642</v>
      </c>
      <c r="L422">
        <f>$B$7*data!E423/data!E422</f>
        <v>3004.1973767586342</v>
      </c>
      <c r="M422">
        <f t="shared" si="26"/>
        <v>10054.491929674867</v>
      </c>
      <c r="N422">
        <f t="shared" si="27"/>
        <v>54.491929674866697</v>
      </c>
      <c r="O422">
        <f t="shared" si="28"/>
        <v>-54.491929674866697</v>
      </c>
    </row>
    <row r="423" spans="9:15">
      <c r="I423">
        <v>422</v>
      </c>
      <c r="J423">
        <f>$B$5*data!C424/data!C423</f>
        <v>3971.2657706137757</v>
      </c>
      <c r="K423">
        <f>$B$6*data!D424/data!D423</f>
        <v>3010.838741308592</v>
      </c>
      <c r="L423">
        <f>$B$7*data!E424/data!E423</f>
        <v>3001.9125856381629</v>
      </c>
      <c r="M423">
        <f t="shared" si="26"/>
        <v>9984.0170975605306</v>
      </c>
      <c r="N423">
        <f t="shared" si="27"/>
        <v>-15.982902439469399</v>
      </c>
      <c r="O423">
        <f t="shared" si="28"/>
        <v>15.982902439469399</v>
      </c>
    </row>
    <row r="424" spans="9:15">
      <c r="I424">
        <v>423</v>
      </c>
      <c r="J424">
        <f>$B$5*data!C425/data!C424</f>
        <v>4045.0522865238431</v>
      </c>
      <c r="K424">
        <f>$B$6*data!D425/data!D424</f>
        <v>3025.5389714284001</v>
      </c>
      <c r="L424">
        <f>$B$7*data!E425/data!E424</f>
        <v>3023.4356427169942</v>
      </c>
      <c r="M424">
        <f t="shared" si="26"/>
        <v>10094.026900669236</v>
      </c>
      <c r="N424">
        <f t="shared" si="27"/>
        <v>94.026900669236056</v>
      </c>
      <c r="O424">
        <f t="shared" si="28"/>
        <v>-94.026900669236056</v>
      </c>
    </row>
    <row r="425" spans="9:15">
      <c r="I425">
        <v>424</v>
      </c>
      <c r="J425">
        <f>$B$5*data!C426/data!C425</f>
        <v>4002.930160055424</v>
      </c>
      <c r="K425">
        <f>$B$6*data!D426/data!D425</f>
        <v>3009.7450991177379</v>
      </c>
      <c r="L425">
        <f>$B$7*data!E426/data!E425</f>
        <v>3002.0946986197318</v>
      </c>
      <c r="M425">
        <f t="shared" si="26"/>
        <v>10014.769957792894</v>
      </c>
      <c r="N425">
        <f t="shared" si="27"/>
        <v>14.769957792894274</v>
      </c>
      <c r="O425">
        <f t="shared" si="28"/>
        <v>-14.769957792894274</v>
      </c>
    </row>
    <row r="426" spans="9:15">
      <c r="I426">
        <v>425</v>
      </c>
      <c r="J426">
        <f>$B$5*data!C427/data!C426</f>
        <v>3984.034908130513</v>
      </c>
      <c r="K426">
        <f>$B$6*data!D427/data!D426</f>
        <v>2977.7803581481762</v>
      </c>
      <c r="L426">
        <f>$B$7*data!E427/data!E426</f>
        <v>3011.9229651048581</v>
      </c>
      <c r="M426">
        <f t="shared" si="26"/>
        <v>9973.7382313835478</v>
      </c>
      <c r="N426">
        <f t="shared" si="27"/>
        <v>-26.261768616452173</v>
      </c>
      <c r="O426">
        <f t="shared" si="28"/>
        <v>26.261768616452173</v>
      </c>
    </row>
    <row r="427" spans="9:15">
      <c r="I427">
        <v>426</v>
      </c>
      <c r="J427">
        <f>$B$5*data!C428/data!C427</f>
        <v>3908.9570633886806</v>
      </c>
      <c r="K427">
        <f>$B$6*data!D428/data!D427</f>
        <v>2970.3159782561102</v>
      </c>
      <c r="L427">
        <f>$B$7*data!E428/data!E427</f>
        <v>3000.5306293671265</v>
      </c>
      <c r="M427">
        <f t="shared" si="26"/>
        <v>9879.8036710119159</v>
      </c>
      <c r="N427">
        <f t="shared" si="27"/>
        <v>-120.19632898808413</v>
      </c>
      <c r="O427">
        <f t="shared" si="28"/>
        <v>120.19632898808413</v>
      </c>
    </row>
    <row r="428" spans="9:15">
      <c r="I428">
        <v>427</v>
      </c>
      <c r="J428">
        <f>$B$5*data!C429/data!C428</f>
        <v>4024.7365569503495</v>
      </c>
      <c r="K428">
        <f>$B$6*data!D429/data!D428</f>
        <v>3016.547807940683</v>
      </c>
      <c r="L428">
        <f>$B$7*data!E429/data!E428</f>
        <v>2991.1217461661372</v>
      </c>
      <c r="M428">
        <f t="shared" si="26"/>
        <v>10032.406111057171</v>
      </c>
      <c r="N428">
        <f t="shared" si="27"/>
        <v>32.406111057171074</v>
      </c>
      <c r="O428">
        <f t="shared" si="28"/>
        <v>-32.406111057171074</v>
      </c>
    </row>
    <row r="429" spans="9:15">
      <c r="I429">
        <v>428</v>
      </c>
      <c r="J429">
        <f>$B$5*data!C430/data!C429</f>
        <v>3965.1815678610678</v>
      </c>
      <c r="K429">
        <f>$B$6*data!D430/data!D429</f>
        <v>2978.6547872456122</v>
      </c>
      <c r="L429">
        <f>$B$7*data!E430/data!E429</f>
        <v>2996.2516834461912</v>
      </c>
      <c r="M429">
        <f t="shared" si="26"/>
        <v>9940.0880385528708</v>
      </c>
      <c r="N429">
        <f t="shared" si="27"/>
        <v>-59.911961447129215</v>
      </c>
      <c r="O429">
        <f t="shared" si="28"/>
        <v>59.911961447129215</v>
      </c>
    </row>
    <row r="430" spans="9:15">
      <c r="I430">
        <v>429</v>
      </c>
      <c r="J430">
        <f>$B$5*data!C431/data!C430</f>
        <v>3965.6879694363661</v>
      </c>
      <c r="K430">
        <f>$B$6*data!D431/data!D430</f>
        <v>2987.7859546262621</v>
      </c>
      <c r="L430">
        <f>$B$7*data!E431/data!E430</f>
        <v>2988.9154316428044</v>
      </c>
      <c r="M430">
        <f t="shared" si="26"/>
        <v>9942.3893557054325</v>
      </c>
      <c r="N430">
        <f t="shared" si="27"/>
        <v>-57.610644294567464</v>
      </c>
      <c r="O430">
        <f t="shared" si="28"/>
        <v>57.610644294567464</v>
      </c>
    </row>
    <row r="431" spans="9:15">
      <c r="I431">
        <v>430</v>
      </c>
      <c r="J431">
        <f>$B$5*data!C432/data!C431</f>
        <v>3950.4286317369024</v>
      </c>
      <c r="K431">
        <f>$B$6*data!D432/data!D431</f>
        <v>2995.3429158956978</v>
      </c>
      <c r="L431">
        <f>$B$7*data!E432/data!E431</f>
        <v>2952.0237751581776</v>
      </c>
      <c r="M431">
        <f t="shared" si="26"/>
        <v>9897.7953227907783</v>
      </c>
      <c r="N431">
        <f t="shared" si="27"/>
        <v>-102.2046772092217</v>
      </c>
      <c r="O431">
        <f t="shared" si="28"/>
        <v>102.2046772092217</v>
      </c>
    </row>
    <row r="432" spans="9:15">
      <c r="I432">
        <v>431</v>
      </c>
      <c r="J432">
        <f>$B$5*data!C433/data!C432</f>
        <v>4054.5411576906931</v>
      </c>
      <c r="K432">
        <f>$B$6*data!D433/data!D432</f>
        <v>3023.1894734540892</v>
      </c>
      <c r="L432">
        <f>$B$7*data!E433/data!E432</f>
        <v>3044.2112147944617</v>
      </c>
      <c r="M432">
        <f t="shared" si="26"/>
        <v>10121.941845939244</v>
      </c>
      <c r="N432">
        <f t="shared" si="27"/>
        <v>121.94184593924365</v>
      </c>
      <c r="O432">
        <f t="shared" si="28"/>
        <v>-121.94184593924365</v>
      </c>
    </row>
    <row r="433" spans="9:15">
      <c r="I433">
        <v>432</v>
      </c>
      <c r="J433">
        <f>$B$5*data!C434/data!C433</f>
        <v>4013.1471430111701</v>
      </c>
      <c r="K433">
        <f>$B$6*data!D434/data!D433</f>
        <v>3005.1717691058016</v>
      </c>
      <c r="L433">
        <f>$B$7*data!E434/data!E433</f>
        <v>2985.4264021459921</v>
      </c>
      <c r="M433">
        <f t="shared" si="26"/>
        <v>10003.745314262964</v>
      </c>
      <c r="N433">
        <f t="shared" si="27"/>
        <v>3.7453142629638023</v>
      </c>
      <c r="O433">
        <f t="shared" si="28"/>
        <v>-3.7453142629638023</v>
      </c>
    </row>
    <row r="434" spans="9:15">
      <c r="I434">
        <v>433</v>
      </c>
      <c r="J434">
        <f>$B$5*data!C435/data!C434</f>
        <v>4041.9017800108973</v>
      </c>
      <c r="K434">
        <f>$B$6*data!D435/data!D434</f>
        <v>3020.3548874951484</v>
      </c>
      <c r="L434">
        <f>$B$7*data!E435/data!E434</f>
        <v>3021.8456658713267</v>
      </c>
      <c r="M434">
        <f t="shared" si="26"/>
        <v>10084.102333377374</v>
      </c>
      <c r="N434">
        <f t="shared" si="27"/>
        <v>84.102333377373725</v>
      </c>
      <c r="O434">
        <f t="shared" si="28"/>
        <v>-84.102333377373725</v>
      </c>
    </row>
    <row r="435" spans="9:15">
      <c r="I435">
        <v>434</v>
      </c>
      <c r="J435">
        <f>$B$5*data!C436/data!C435</f>
        <v>4049.7221365157657</v>
      </c>
      <c r="K435">
        <f>$B$6*data!D436/data!D435</f>
        <v>3000.0994420654888</v>
      </c>
      <c r="L435">
        <f>$B$7*data!E436/data!E435</f>
        <v>2997.6075876351051</v>
      </c>
      <c r="M435">
        <f t="shared" si="26"/>
        <v>10047.42916621636</v>
      </c>
      <c r="N435">
        <f t="shared" si="27"/>
        <v>47.42916621635959</v>
      </c>
      <c r="O435">
        <f t="shared" si="28"/>
        <v>-47.42916621635959</v>
      </c>
    </row>
    <row r="436" spans="9:15">
      <c r="I436">
        <v>435</v>
      </c>
      <c r="J436">
        <f>$B$5*data!C437/data!C436</f>
        <v>3986.1681544318631</v>
      </c>
      <c r="K436">
        <f>$B$6*data!D437/data!D436</f>
        <v>2997.8035977172553</v>
      </c>
      <c r="L436">
        <f>$B$7*data!E437/data!E436</f>
        <v>3023.3990536277602</v>
      </c>
      <c r="M436">
        <f t="shared" si="26"/>
        <v>10007.370805776878</v>
      </c>
      <c r="N436">
        <f t="shared" si="27"/>
        <v>7.3708057768781146</v>
      </c>
      <c r="O436">
        <f t="shared" si="28"/>
        <v>-7.3708057768781146</v>
      </c>
    </row>
    <row r="437" spans="9:15">
      <c r="I437">
        <v>436</v>
      </c>
      <c r="J437">
        <f>$B$5*data!C438/data!C437</f>
        <v>3975.211693730676</v>
      </c>
      <c r="K437">
        <f>$B$6*data!D438/data!D437</f>
        <v>3008.0726482117379</v>
      </c>
      <c r="L437">
        <f>$B$7*data!E438/data!E437</f>
        <v>2992.487616305003</v>
      </c>
      <c r="M437">
        <f t="shared" si="26"/>
        <v>9975.7719582474165</v>
      </c>
      <c r="N437">
        <f t="shared" si="27"/>
        <v>-24.228041752583522</v>
      </c>
      <c r="O437">
        <f t="shared" si="28"/>
        <v>24.228041752583522</v>
      </c>
    </row>
    <row r="438" spans="9:15">
      <c r="I438">
        <v>437</v>
      </c>
      <c r="J438">
        <f>$B$5*data!C439/data!C438</f>
        <v>4011.5613489748457</v>
      </c>
      <c r="K438">
        <f>$B$6*data!D439/data!D438</f>
        <v>3021.1630716231343</v>
      </c>
      <c r="L438">
        <f>$B$7*data!E439/data!E438</f>
        <v>3034.0365108379292</v>
      </c>
      <c r="M438">
        <f t="shared" si="26"/>
        <v>10066.760931435911</v>
      </c>
      <c r="N438">
        <f t="shared" si="27"/>
        <v>66.760931435910607</v>
      </c>
      <c r="O438">
        <f t="shared" si="28"/>
        <v>-66.760931435910607</v>
      </c>
    </row>
    <row r="439" spans="9:15">
      <c r="I439">
        <v>438</v>
      </c>
      <c r="J439">
        <f>$B$5*data!C440/data!C439</f>
        <v>4038.8781378409803</v>
      </c>
      <c r="K439">
        <f>$B$6*data!D440/data!D439</f>
        <v>3023.9893215564484</v>
      </c>
      <c r="L439">
        <f>$B$7*data!E440/data!E439</f>
        <v>3009.6900908504194</v>
      </c>
      <c r="M439">
        <f t="shared" si="26"/>
        <v>10072.557550247848</v>
      </c>
      <c r="N439">
        <f t="shared" si="27"/>
        <v>72.557550247847757</v>
      </c>
      <c r="O439">
        <f t="shared" si="28"/>
        <v>-72.557550247847757</v>
      </c>
    </row>
    <row r="440" spans="9:15">
      <c r="I440">
        <v>439</v>
      </c>
      <c r="J440">
        <f>$B$5*data!C441/data!C440</f>
        <v>4010.3624360892513</v>
      </c>
      <c r="K440">
        <f>$B$6*data!D441/data!D440</f>
        <v>2991.8129186221977</v>
      </c>
      <c r="L440">
        <f>$B$7*data!E441/data!E440</f>
        <v>3000.9092905368834</v>
      </c>
      <c r="M440">
        <f t="shared" si="26"/>
        <v>10003.084645248333</v>
      </c>
      <c r="N440">
        <f t="shared" si="27"/>
        <v>3.0846452483328903</v>
      </c>
      <c r="O440">
        <f t="shared" si="28"/>
        <v>-3.0846452483328903</v>
      </c>
    </row>
    <row r="441" spans="9:15">
      <c r="I441">
        <v>440</v>
      </c>
      <c r="J441">
        <f>$B$5*data!C442/data!C441</f>
        <v>4015.1974785022599</v>
      </c>
      <c r="K441">
        <f>$B$6*data!D442/data!D441</f>
        <v>2992.9209412114283</v>
      </c>
      <c r="L441">
        <f>$B$7*data!E442/data!E441</f>
        <v>2991.3087033550073</v>
      </c>
      <c r="M441">
        <f t="shared" si="26"/>
        <v>9999.4271230686954</v>
      </c>
      <c r="N441">
        <f t="shared" si="27"/>
        <v>-0.57287693130456319</v>
      </c>
      <c r="O441">
        <f t="shared" si="28"/>
        <v>0.57287693130456319</v>
      </c>
    </row>
    <row r="442" spans="9:15">
      <c r="I442">
        <v>441</v>
      </c>
      <c r="J442">
        <f>$B$5*data!C443/data!C442</f>
        <v>3980.6104604244911</v>
      </c>
      <c r="K442">
        <f>$B$6*data!D443/data!D442</f>
        <v>2995.804630974159</v>
      </c>
      <c r="L442">
        <f>$B$7*data!E443/data!E442</f>
        <v>2999.6976650438774</v>
      </c>
      <c r="M442">
        <f t="shared" si="26"/>
        <v>9976.1127564425278</v>
      </c>
      <c r="N442">
        <f t="shared" si="27"/>
        <v>-23.887243557472175</v>
      </c>
      <c r="O442">
        <f t="shared" si="28"/>
        <v>23.887243557472175</v>
      </c>
    </row>
    <row r="443" spans="9:15">
      <c r="I443">
        <v>442</v>
      </c>
      <c r="J443">
        <f>$B$5*data!C444/data!C443</f>
        <v>4008.9319272677162</v>
      </c>
      <c r="K443">
        <f>$B$6*data!D444/data!D443</f>
        <v>3005.5878024275239</v>
      </c>
      <c r="L443">
        <f>$B$7*data!E444/data!E443</f>
        <v>2982.4255909693529</v>
      </c>
      <c r="M443">
        <f t="shared" si="26"/>
        <v>9996.9453206645921</v>
      </c>
      <c r="N443">
        <f t="shared" si="27"/>
        <v>-3.0546793354078545</v>
      </c>
      <c r="O443">
        <f t="shared" si="28"/>
        <v>3.0546793354078545</v>
      </c>
    </row>
    <row r="444" spans="9:15">
      <c r="I444">
        <v>443</v>
      </c>
      <c r="J444">
        <f>$B$5*data!C445/data!C444</f>
        <v>3979.0773050277621</v>
      </c>
      <c r="K444">
        <f>$B$6*data!D445/data!D444</f>
        <v>3027.684988286408</v>
      </c>
      <c r="L444">
        <f>$B$7*data!E445/data!E444</f>
        <v>2992.7051472618177</v>
      </c>
      <c r="M444">
        <f t="shared" si="26"/>
        <v>9999.467440575987</v>
      </c>
      <c r="N444">
        <f t="shared" si="27"/>
        <v>-0.53255942401301581</v>
      </c>
      <c r="O444">
        <f t="shared" si="28"/>
        <v>0.53255942401301581</v>
      </c>
    </row>
    <row r="445" spans="9:15">
      <c r="I445">
        <v>444</v>
      </c>
      <c r="J445">
        <f>$B$5*data!C446/data!C445</f>
        <v>3989.5044452507395</v>
      </c>
      <c r="K445">
        <f>$B$6*data!D446/data!D445</f>
        <v>2996.1732980910901</v>
      </c>
      <c r="L445">
        <f>$B$7*data!E446/data!E445</f>
        <v>2987.9873916863935</v>
      </c>
      <c r="M445">
        <f t="shared" si="26"/>
        <v>9973.6651350282227</v>
      </c>
      <c r="N445">
        <f t="shared" si="27"/>
        <v>-26.334864971777279</v>
      </c>
      <c r="O445">
        <f t="shared" si="28"/>
        <v>26.334864971777279</v>
      </c>
    </row>
    <row r="446" spans="9:15">
      <c r="I446">
        <v>445</v>
      </c>
      <c r="J446">
        <f>$B$5*data!C447/data!C446</f>
        <v>4049.0700597276264</v>
      </c>
      <c r="K446">
        <f>$B$6*data!D447/data!D446</f>
        <v>3027.4608505516812</v>
      </c>
      <c r="L446">
        <f>$B$7*data!E447/data!E446</f>
        <v>3045.559223694187</v>
      </c>
      <c r="M446">
        <f t="shared" si="26"/>
        <v>10122.090133973494</v>
      </c>
      <c r="N446">
        <f t="shared" si="27"/>
        <v>122.09013397349372</v>
      </c>
      <c r="O446">
        <f t="shared" si="28"/>
        <v>-122.09013397349372</v>
      </c>
    </row>
    <row r="447" spans="9:15">
      <c r="I447">
        <v>446</v>
      </c>
      <c r="J447">
        <f>$B$5*data!C448/data!C447</f>
        <v>3937.4723382567809</v>
      </c>
      <c r="K447">
        <f>$B$6*data!D448/data!D447</f>
        <v>2972.0940386513762</v>
      </c>
      <c r="L447">
        <f>$B$7*data!E448/data!E447</f>
        <v>2999.5500169323527</v>
      </c>
      <c r="M447">
        <f t="shared" si="26"/>
        <v>9909.1163938405098</v>
      </c>
      <c r="N447">
        <f t="shared" si="27"/>
        <v>-90.883606159490228</v>
      </c>
      <c r="O447">
        <f t="shared" si="28"/>
        <v>90.883606159490228</v>
      </c>
    </row>
    <row r="448" spans="9:15">
      <c r="I448">
        <v>447</v>
      </c>
      <c r="J448">
        <f>$B$5*data!C449/data!C448</f>
        <v>3985.3127949006575</v>
      </c>
      <c r="K448">
        <f>$B$6*data!D449/data!D448</f>
        <v>3002.2682271594795</v>
      </c>
      <c r="L448">
        <f>$B$7*data!E449/data!E448</f>
        <v>3007.1729709833376</v>
      </c>
      <c r="M448">
        <f t="shared" si="26"/>
        <v>9994.7539930434741</v>
      </c>
      <c r="N448">
        <f t="shared" si="27"/>
        <v>-5.2460069565258891</v>
      </c>
      <c r="O448">
        <f t="shared" si="28"/>
        <v>5.2460069565258891</v>
      </c>
    </row>
    <row r="449" spans="9:15">
      <c r="I449">
        <v>448</v>
      </c>
      <c r="J449">
        <f>$B$5*data!C450/data!C449</f>
        <v>4010.5588839621955</v>
      </c>
      <c r="K449">
        <f>$B$6*data!D450/data!D449</f>
        <v>2989.0998231877511</v>
      </c>
      <c r="L449">
        <f>$B$7*data!E450/data!E449</f>
        <v>3009.4701761965011</v>
      </c>
      <c r="M449">
        <f t="shared" si="26"/>
        <v>10009.128883346448</v>
      </c>
      <c r="N449">
        <f t="shared" si="27"/>
        <v>9.1288833464477648</v>
      </c>
      <c r="O449">
        <f t="shared" si="28"/>
        <v>-9.1288833464477648</v>
      </c>
    </row>
    <row r="450" spans="9:15">
      <c r="I450">
        <v>449</v>
      </c>
      <c r="J450">
        <f>$B$5*data!C451/data!C450</f>
        <v>3978.2100420485576</v>
      </c>
      <c r="K450">
        <f>$B$6*data!D451/data!D450</f>
        <v>2987.9254445859233</v>
      </c>
      <c r="L450">
        <f>$B$7*data!E451/data!E450</f>
        <v>2980.805492582123</v>
      </c>
      <c r="M450">
        <f t="shared" si="26"/>
        <v>9946.9409792166043</v>
      </c>
      <c r="N450">
        <f t="shared" si="27"/>
        <v>-53.059020783395681</v>
      </c>
      <c r="O450">
        <f t="shared" si="28"/>
        <v>53.059020783395681</v>
      </c>
    </row>
    <row r="451" spans="9:15">
      <c r="I451">
        <v>450</v>
      </c>
      <c r="J451">
        <f>$B$5*data!C452/data!C451</f>
        <v>3913.4473597182437</v>
      </c>
      <c r="K451">
        <f>$B$6*data!D452/data!D451</f>
        <v>2951.1502882351483</v>
      </c>
      <c r="L451">
        <f>$B$7*data!E452/data!E451</f>
        <v>2979.2330339645773</v>
      </c>
      <c r="M451">
        <f t="shared" ref="M451:M487" si="29">J451+K451+L451</f>
        <v>9843.8306819179688</v>
      </c>
      <c r="N451">
        <f t="shared" ref="N451:N487" si="30">M451-$B$8</f>
        <v>-156.16931808203117</v>
      </c>
      <c r="O451">
        <f t="shared" ref="O451:O487" si="31">-N451</f>
        <v>156.16931808203117</v>
      </c>
    </row>
    <row r="452" spans="9:15">
      <c r="I452">
        <v>451</v>
      </c>
      <c r="J452">
        <f>$B$5*data!C453/data!C452</f>
        <v>4027.4908003979026</v>
      </c>
      <c r="K452">
        <f>$B$6*data!D453/data!D452</f>
        <v>3033.2616671538181</v>
      </c>
      <c r="L452">
        <f>$B$7*data!E453/data!E452</f>
        <v>3015.3003488404715</v>
      </c>
      <c r="M452">
        <f t="shared" si="29"/>
        <v>10076.052816392192</v>
      </c>
      <c r="N452">
        <f t="shared" si="30"/>
        <v>76.052816392191744</v>
      </c>
      <c r="O452">
        <f t="shared" si="31"/>
        <v>-76.052816392191744</v>
      </c>
    </row>
    <row r="453" spans="9:15">
      <c r="I453">
        <v>452</v>
      </c>
      <c r="J453">
        <f>$B$5*data!C454/data!C453</f>
        <v>4028.5131924283532</v>
      </c>
      <c r="K453">
        <f>$B$6*data!D454/data!D453</f>
        <v>3013.403555763316</v>
      </c>
      <c r="L453">
        <f>$B$7*data!E454/data!E453</f>
        <v>3025.03931293093</v>
      </c>
      <c r="M453">
        <f t="shared" si="29"/>
        <v>10066.956061122599</v>
      </c>
      <c r="N453">
        <f t="shared" si="30"/>
        <v>66.95606112259884</v>
      </c>
      <c r="O453">
        <f t="shared" si="31"/>
        <v>-66.95606112259884</v>
      </c>
    </row>
    <row r="454" spans="9:15">
      <c r="I454">
        <v>453</v>
      </c>
      <c r="J454">
        <f>$B$5*data!C455/data!C454</f>
        <v>3992.597695673971</v>
      </c>
      <c r="K454">
        <f>$B$6*data!D455/data!D454</f>
        <v>3010.981952231512</v>
      </c>
      <c r="L454">
        <f>$B$7*data!E455/data!E454</f>
        <v>2990.5045769968997</v>
      </c>
      <c r="M454">
        <f t="shared" si="29"/>
        <v>9994.0842249023826</v>
      </c>
      <c r="N454">
        <f t="shared" si="30"/>
        <v>-5.9157750976173702</v>
      </c>
      <c r="O454">
        <f t="shared" si="31"/>
        <v>5.9157750976173702</v>
      </c>
    </row>
    <row r="455" spans="9:15">
      <c r="I455">
        <v>454</v>
      </c>
      <c r="J455">
        <f>$B$5*data!C456/data!C455</f>
        <v>4052.1857865903744</v>
      </c>
      <c r="K455">
        <f>$B$6*data!D456/data!D455</f>
        <v>3014.7435387704268</v>
      </c>
      <c r="L455">
        <f>$B$7*data!E456/data!E455</f>
        <v>3006.3179819486231</v>
      </c>
      <c r="M455">
        <f t="shared" si="29"/>
        <v>10073.247307309424</v>
      </c>
      <c r="N455">
        <f t="shared" si="30"/>
        <v>73.247307309424286</v>
      </c>
      <c r="O455">
        <f t="shared" si="31"/>
        <v>-73.247307309424286</v>
      </c>
    </row>
    <row r="456" spans="9:15">
      <c r="I456">
        <v>455</v>
      </c>
      <c r="J456">
        <f>$B$5*data!C457/data!C456</f>
        <v>3962.6148429800005</v>
      </c>
      <c r="K456">
        <f>$B$6*data!D457/data!D456</f>
        <v>2999.716782459865</v>
      </c>
      <c r="L456">
        <f>$B$7*data!E457/data!E456</f>
        <v>3008.0644788803957</v>
      </c>
      <c r="M456">
        <f t="shared" si="29"/>
        <v>9970.3961043202617</v>
      </c>
      <c r="N456">
        <f t="shared" si="30"/>
        <v>-29.603895679738343</v>
      </c>
      <c r="O456">
        <f t="shared" si="31"/>
        <v>29.603895679738343</v>
      </c>
    </row>
    <row r="457" spans="9:15">
      <c r="I457">
        <v>456</v>
      </c>
      <c r="J457">
        <f>$B$5*data!C458/data!C457</f>
        <v>3985.9214437399314</v>
      </c>
      <c r="K457">
        <f>$B$6*data!D458/data!D457</f>
        <v>2997.448787189157</v>
      </c>
      <c r="L457">
        <f>$B$7*data!E458/data!E457</f>
        <v>3008.9503286700724</v>
      </c>
      <c r="M457">
        <f t="shared" si="29"/>
        <v>9992.3205595991603</v>
      </c>
      <c r="N457">
        <f t="shared" si="30"/>
        <v>-7.6794404008396668</v>
      </c>
      <c r="O457">
        <f t="shared" si="31"/>
        <v>7.6794404008396668</v>
      </c>
    </row>
    <row r="458" spans="9:15">
      <c r="I458">
        <v>457</v>
      </c>
      <c r="J458">
        <f>$B$5*data!C459/data!C458</f>
        <v>4022.5596038988037</v>
      </c>
      <c r="K458">
        <f>$B$6*data!D459/data!D458</f>
        <v>3032.8809254091598</v>
      </c>
      <c r="L458">
        <f>$B$7*data!E459/data!E458</f>
        <v>3025.4575905842585</v>
      </c>
      <c r="M458">
        <f t="shared" si="29"/>
        <v>10080.898119892223</v>
      </c>
      <c r="N458">
        <f t="shared" si="30"/>
        <v>80.898119892222894</v>
      </c>
      <c r="O458">
        <f t="shared" si="31"/>
        <v>-80.898119892222894</v>
      </c>
    </row>
    <row r="459" spans="9:15">
      <c r="I459">
        <v>458</v>
      </c>
      <c r="J459">
        <f>$B$5*data!C460/data!C459</f>
        <v>3998.8673808454878</v>
      </c>
      <c r="K459">
        <f>$B$6*data!D460/data!D459</f>
        <v>2991.0865111431735</v>
      </c>
      <c r="L459">
        <f>$B$7*data!E460/data!E459</f>
        <v>2998.5517960613101</v>
      </c>
      <c r="M459">
        <f t="shared" si="29"/>
        <v>9988.5056880499724</v>
      </c>
      <c r="N459">
        <f t="shared" si="30"/>
        <v>-11.494311950027623</v>
      </c>
      <c r="O459">
        <f t="shared" si="31"/>
        <v>11.494311950027623</v>
      </c>
    </row>
    <row r="460" spans="9:15">
      <c r="I460">
        <v>459</v>
      </c>
      <c r="J460">
        <f>$B$5*data!C461/data!C460</f>
        <v>4018.842931040766</v>
      </c>
      <c r="K460">
        <f>$B$6*data!D461/data!D460</f>
        <v>3008.0837953577793</v>
      </c>
      <c r="L460">
        <f>$B$7*data!E461/data!E460</f>
        <v>3014.1199734519591</v>
      </c>
      <c r="M460">
        <f t="shared" si="29"/>
        <v>10041.046699850505</v>
      </c>
      <c r="N460">
        <f t="shared" si="30"/>
        <v>41.04669985050532</v>
      </c>
      <c r="O460">
        <f t="shared" si="31"/>
        <v>-41.04669985050532</v>
      </c>
    </row>
    <row r="461" spans="9:15">
      <c r="I461">
        <v>460</v>
      </c>
      <c r="J461">
        <f>$B$5*data!C462/data!C461</f>
        <v>3965.2328618213469</v>
      </c>
      <c r="K461">
        <f>$B$6*data!D462/data!D461</f>
        <v>2984.6835128737521</v>
      </c>
      <c r="L461">
        <f>$B$7*data!E462/data!E461</f>
        <v>2996.1362179680982</v>
      </c>
      <c r="M461">
        <f t="shared" si="29"/>
        <v>9946.0525926631963</v>
      </c>
      <c r="N461">
        <f t="shared" si="30"/>
        <v>-53.947407336803735</v>
      </c>
      <c r="O461">
        <f t="shared" si="31"/>
        <v>53.947407336803735</v>
      </c>
    </row>
    <row r="462" spans="9:15">
      <c r="I462">
        <v>461</v>
      </c>
      <c r="J462">
        <f>$B$5*data!C463/data!C462</f>
        <v>3989.8155387498532</v>
      </c>
      <c r="K462">
        <f>$B$6*data!D463/data!D462</f>
        <v>2999.085330753589</v>
      </c>
      <c r="L462">
        <f>$B$7*data!E463/data!E462</f>
        <v>2997.0893448528477</v>
      </c>
      <c r="M462">
        <f t="shared" si="29"/>
        <v>9985.9902143562904</v>
      </c>
      <c r="N462">
        <f t="shared" si="30"/>
        <v>-14.00978564370962</v>
      </c>
      <c r="O462">
        <f t="shared" si="31"/>
        <v>14.00978564370962</v>
      </c>
    </row>
    <row r="463" spans="9:15">
      <c r="I463">
        <v>462</v>
      </c>
      <c r="J463">
        <f>$B$5*data!C464/data!C463</f>
        <v>4041.5212742620215</v>
      </c>
      <c r="K463">
        <f>$B$6*data!D464/data!D463</f>
        <v>2990.1294520618981</v>
      </c>
      <c r="L463">
        <f>$B$7*data!E464/data!E463</f>
        <v>3014.3674199095499</v>
      </c>
      <c r="M463">
        <f t="shared" si="29"/>
        <v>10046.018146233469</v>
      </c>
      <c r="N463">
        <f t="shared" si="30"/>
        <v>46.018146233469452</v>
      </c>
      <c r="O463">
        <f t="shared" si="31"/>
        <v>-46.018146233469452</v>
      </c>
    </row>
    <row r="464" spans="9:15">
      <c r="I464">
        <v>463</v>
      </c>
      <c r="J464">
        <f>$B$5*data!C465/data!C464</f>
        <v>3979.2266799625027</v>
      </c>
      <c r="K464">
        <f>$B$6*data!D465/data!D464</f>
        <v>2978.3542154493589</v>
      </c>
      <c r="L464">
        <f>$B$7*data!E465/data!E464</f>
        <v>3014.6563007014515</v>
      </c>
      <c r="M464">
        <f t="shared" si="29"/>
        <v>9972.237196113314</v>
      </c>
      <c r="N464">
        <f t="shared" si="30"/>
        <v>-27.762803886686015</v>
      </c>
      <c r="O464">
        <f t="shared" si="31"/>
        <v>27.762803886686015</v>
      </c>
    </row>
    <row r="465" spans="9:15">
      <c r="I465">
        <v>464</v>
      </c>
      <c r="J465">
        <f>$B$5*data!C466/data!C465</f>
        <v>3999.7317090718593</v>
      </c>
      <c r="K465">
        <f>$B$6*data!D466/data!D465</f>
        <v>3012.1293619000253</v>
      </c>
      <c r="L465">
        <f>$B$7*data!E466/data!E465</f>
        <v>3013.2300776068523</v>
      </c>
      <c r="M465">
        <f t="shared" si="29"/>
        <v>10025.091148578736</v>
      </c>
      <c r="N465">
        <f t="shared" si="30"/>
        <v>25.091148578736465</v>
      </c>
      <c r="O465">
        <f t="shared" si="31"/>
        <v>-25.091148578736465</v>
      </c>
    </row>
    <row r="466" spans="9:15">
      <c r="I466">
        <v>465</v>
      </c>
      <c r="J466">
        <f>$B$5*data!C467/data!C466</f>
        <v>4018.8195303425273</v>
      </c>
      <c r="K466">
        <f>$B$6*data!D467/data!D466</f>
        <v>3000.7715969417382</v>
      </c>
      <c r="L466">
        <f>$B$7*data!E467/data!E466</f>
        <v>2983.4935574229694</v>
      </c>
      <c r="M466">
        <f t="shared" si="29"/>
        <v>10003.084684707235</v>
      </c>
      <c r="N466">
        <f t="shared" si="30"/>
        <v>3.084684707235283</v>
      </c>
      <c r="O466">
        <f t="shared" si="31"/>
        <v>-3.084684707235283</v>
      </c>
    </row>
    <row r="467" spans="9:15">
      <c r="I467">
        <v>466</v>
      </c>
      <c r="J467">
        <f>$B$5*data!C468/data!C467</f>
        <v>3985.6754262798258</v>
      </c>
      <c r="K467">
        <f>$B$6*data!D468/data!D467</f>
        <v>2993.1977006686093</v>
      </c>
      <c r="L467">
        <f>$B$7*data!E468/data!E467</f>
        <v>2991.4600145412592</v>
      </c>
      <c r="M467">
        <f t="shared" si="29"/>
        <v>9970.3331414896948</v>
      </c>
      <c r="N467">
        <f t="shared" si="30"/>
        <v>-29.666858510305246</v>
      </c>
      <c r="O467">
        <f t="shared" si="31"/>
        <v>29.666858510305246</v>
      </c>
    </row>
    <row r="468" spans="9:15">
      <c r="I468">
        <v>467</v>
      </c>
      <c r="J468">
        <f>$B$5*data!C469/data!C468</f>
        <v>3977.693656623208</v>
      </c>
      <c r="K468">
        <f>$B$6*data!D469/data!D468</f>
        <v>2962.2333948706573</v>
      </c>
      <c r="L468">
        <f>$B$7*data!E469/data!E468</f>
        <v>2984.9728154842519</v>
      </c>
      <c r="M468">
        <f t="shared" si="29"/>
        <v>9924.8998669781176</v>
      </c>
      <c r="N468">
        <f t="shared" si="30"/>
        <v>-75.100133021882357</v>
      </c>
      <c r="O468">
        <f t="shared" si="31"/>
        <v>75.100133021882357</v>
      </c>
    </row>
    <row r="469" spans="9:15">
      <c r="I469">
        <v>468</v>
      </c>
      <c r="J469">
        <f>$B$5*data!C470/data!C469</f>
        <v>4018.7359432521184</v>
      </c>
      <c r="K469">
        <f>$B$6*data!D470/data!D469</f>
        <v>3036.6474391480137</v>
      </c>
      <c r="L469">
        <f>$B$7*data!E470/data!E469</f>
        <v>3017.7055196889496</v>
      </c>
      <c r="M469">
        <f t="shared" si="29"/>
        <v>10073.088902089083</v>
      </c>
      <c r="N469">
        <f t="shared" si="30"/>
        <v>73.088902089082694</v>
      </c>
      <c r="O469">
        <f t="shared" si="31"/>
        <v>-73.088902089082694</v>
      </c>
    </row>
    <row r="470" spans="9:15">
      <c r="I470">
        <v>469</v>
      </c>
      <c r="J470">
        <f>$B$5*data!C471/data!C470</f>
        <v>4012.5716427037742</v>
      </c>
      <c r="K470">
        <f>$B$6*data!D471/data!D470</f>
        <v>3014.2490466060476</v>
      </c>
      <c r="L470">
        <f>$B$7*data!E471/data!E470</f>
        <v>3007.906738714873</v>
      </c>
      <c r="M470">
        <f t="shared" si="29"/>
        <v>10034.727428024695</v>
      </c>
      <c r="N470">
        <f t="shared" si="30"/>
        <v>34.727428024694746</v>
      </c>
      <c r="O470">
        <f t="shared" si="31"/>
        <v>-34.727428024694746</v>
      </c>
    </row>
    <row r="471" spans="9:15">
      <c r="I471">
        <v>470</v>
      </c>
      <c r="J471">
        <f>$B$5*data!C472/data!C471</f>
        <v>4024.224463855342</v>
      </c>
      <c r="K471">
        <f>$B$6*data!D472/data!D471</f>
        <v>3017.2175490081445</v>
      </c>
      <c r="L471">
        <f>$B$7*data!E472/data!E471</f>
        <v>3012.2725450781463</v>
      </c>
      <c r="M471">
        <f t="shared" si="29"/>
        <v>10053.714557941632</v>
      </c>
      <c r="N471">
        <f t="shared" si="30"/>
        <v>53.714557941631938</v>
      </c>
      <c r="O471">
        <f t="shared" si="31"/>
        <v>-53.714557941631938</v>
      </c>
    </row>
    <row r="472" spans="9:15">
      <c r="I472">
        <v>471</v>
      </c>
      <c r="J472">
        <f>$B$5*data!C473/data!C472</f>
        <v>4038.3565930663608</v>
      </c>
      <c r="K472">
        <f>$B$6*data!D473/data!D472</f>
        <v>3039.3693146646365</v>
      </c>
      <c r="L472">
        <f>$B$7*data!E473/data!E472</f>
        <v>3010.19965732022</v>
      </c>
      <c r="M472">
        <f t="shared" si="29"/>
        <v>10087.925565051217</v>
      </c>
      <c r="N472">
        <f t="shared" si="30"/>
        <v>87.925565051216836</v>
      </c>
      <c r="O472">
        <f t="shared" si="31"/>
        <v>-87.925565051216836</v>
      </c>
    </row>
    <row r="473" spans="9:15">
      <c r="I473">
        <v>472</v>
      </c>
      <c r="J473">
        <f>$B$5*data!C474/data!C473</f>
        <v>4048.4850931582323</v>
      </c>
      <c r="K473">
        <f>$B$6*data!D474/data!D473</f>
        <v>2986.6866025128875</v>
      </c>
      <c r="L473">
        <f>$B$7*data!E474/data!E473</f>
        <v>3001.8551078793657</v>
      </c>
      <c r="M473">
        <f t="shared" si="29"/>
        <v>10037.026803550485</v>
      </c>
      <c r="N473">
        <f t="shared" si="30"/>
        <v>37.026803550485056</v>
      </c>
      <c r="O473">
        <f t="shared" si="31"/>
        <v>-37.026803550485056</v>
      </c>
    </row>
    <row r="474" spans="9:15">
      <c r="I474">
        <v>473</v>
      </c>
      <c r="J474">
        <f>$B$5*data!C475/data!C474</f>
        <v>3998.2814980295261</v>
      </c>
      <c r="K474">
        <f>$B$6*data!D475/data!D474</f>
        <v>3027.2208986362402</v>
      </c>
      <c r="L474">
        <f>$B$7*data!E475/data!E474</f>
        <v>3000.1965645871023</v>
      </c>
      <c r="M474">
        <f t="shared" si="29"/>
        <v>10025.698961252869</v>
      </c>
      <c r="N474">
        <f t="shared" si="30"/>
        <v>25.698961252868685</v>
      </c>
      <c r="O474">
        <f t="shared" si="31"/>
        <v>-25.698961252868685</v>
      </c>
    </row>
    <row r="475" spans="9:15">
      <c r="I475">
        <v>474</v>
      </c>
      <c r="J475">
        <f>$B$5*data!C476/data!C475</f>
        <v>3989.2189891776929</v>
      </c>
      <c r="K475">
        <f>$B$6*data!D476/data!D475</f>
        <v>2997.6395578269826</v>
      </c>
      <c r="L475">
        <f>$B$7*data!E476/data!E475</f>
        <v>3010.9398894247734</v>
      </c>
      <c r="M475">
        <f t="shared" si="29"/>
        <v>9997.7984364294498</v>
      </c>
      <c r="N475">
        <f t="shared" si="30"/>
        <v>-2.2015635705502064</v>
      </c>
      <c r="O475">
        <f t="shared" si="31"/>
        <v>2.2015635705502064</v>
      </c>
    </row>
    <row r="476" spans="9:15">
      <c r="I476">
        <v>475</v>
      </c>
      <c r="J476">
        <f>$B$5*data!C477/data!C476</f>
        <v>3981.922628896179</v>
      </c>
      <c r="K476">
        <f>$B$6*data!D477/data!D476</f>
        <v>2987.1590012604056</v>
      </c>
      <c r="L476">
        <f>$B$7*data!E477/data!E476</f>
        <v>2988.5657569121759</v>
      </c>
      <c r="M476">
        <f t="shared" si="29"/>
        <v>9957.6473870687605</v>
      </c>
      <c r="N476">
        <f t="shared" si="30"/>
        <v>-42.352612931239491</v>
      </c>
      <c r="O476">
        <f t="shared" si="31"/>
        <v>42.352612931239491</v>
      </c>
    </row>
    <row r="477" spans="9:15">
      <c r="I477">
        <v>476</v>
      </c>
      <c r="J477">
        <f>$B$5*data!C478/data!C477</f>
        <v>4026.3581946322092</v>
      </c>
      <c r="K477">
        <f>$B$6*data!D478/data!D477</f>
        <v>3016.241775753288</v>
      </c>
      <c r="L477">
        <f>$B$7*data!E478/data!E477</f>
        <v>3017.4828247145397</v>
      </c>
      <c r="M477">
        <f t="shared" si="29"/>
        <v>10060.082795100037</v>
      </c>
      <c r="N477">
        <f t="shared" si="30"/>
        <v>60.082795100037401</v>
      </c>
      <c r="O477">
        <f t="shared" si="31"/>
        <v>-60.082795100037401</v>
      </c>
    </row>
    <row r="478" spans="9:15">
      <c r="I478">
        <v>477</v>
      </c>
      <c r="J478">
        <f>$B$5*data!C479/data!C478</f>
        <v>3980.5451542985738</v>
      </c>
      <c r="K478">
        <f>$B$6*data!D479/data!D478</f>
        <v>2966.1512898556771</v>
      </c>
      <c r="L478">
        <f>$B$7*data!E479/data!E478</f>
        <v>2991.7334446793766</v>
      </c>
      <c r="M478">
        <f t="shared" si="29"/>
        <v>9938.429888833627</v>
      </c>
      <c r="N478">
        <f t="shared" si="30"/>
        <v>-61.570111166372953</v>
      </c>
      <c r="O478">
        <f t="shared" si="31"/>
        <v>61.570111166372953</v>
      </c>
    </row>
    <row r="479" spans="9:15">
      <c r="I479">
        <v>478</v>
      </c>
      <c r="J479">
        <f>$B$5*data!C480/data!C479</f>
        <v>3958.3280785406714</v>
      </c>
      <c r="K479">
        <f>$B$6*data!D480/data!D479</f>
        <v>2984.2577036864427</v>
      </c>
      <c r="L479">
        <f>$B$7*data!E480/data!E479</f>
        <v>2918.6650255155446</v>
      </c>
      <c r="M479">
        <f t="shared" si="29"/>
        <v>9861.2508077426573</v>
      </c>
      <c r="N479">
        <f t="shared" si="30"/>
        <v>-138.74919225734266</v>
      </c>
      <c r="O479">
        <f t="shared" si="31"/>
        <v>138.74919225734266</v>
      </c>
    </row>
    <row r="480" spans="9:15">
      <c r="I480">
        <v>479</v>
      </c>
      <c r="J480">
        <f>$B$5*data!C481/data!C480</f>
        <v>4005.3982933746061</v>
      </c>
      <c r="K480">
        <f>$B$6*data!D481/data!D480</f>
        <v>3001.0062909813628</v>
      </c>
      <c r="L480">
        <f>$B$7*data!E481/data!E480</f>
        <v>3046.7958080186063</v>
      </c>
      <c r="M480">
        <f t="shared" si="29"/>
        <v>10053.200392374576</v>
      </c>
      <c r="N480">
        <f t="shared" si="30"/>
        <v>53.20039237457604</v>
      </c>
      <c r="O480">
        <f t="shared" si="31"/>
        <v>-53.20039237457604</v>
      </c>
    </row>
    <row r="481" spans="9:15">
      <c r="I481">
        <v>480</v>
      </c>
      <c r="J481">
        <f>$B$5*data!C482/data!C481</f>
        <v>3987.608707957037</v>
      </c>
      <c r="K481">
        <f>$B$6*data!D482/data!D481</f>
        <v>3000.5547007054047</v>
      </c>
      <c r="L481">
        <f>$B$7*data!E482/data!E481</f>
        <v>2995.3070903058278</v>
      </c>
      <c r="M481">
        <f t="shared" si="29"/>
        <v>9983.4704989682687</v>
      </c>
      <c r="N481">
        <f t="shared" si="30"/>
        <v>-16.529501031731343</v>
      </c>
      <c r="O481">
        <f t="shared" si="31"/>
        <v>16.529501031731343</v>
      </c>
    </row>
    <row r="482" spans="9:15">
      <c r="I482">
        <v>481</v>
      </c>
      <c r="J482">
        <f>$B$5*data!C483/data!C482</f>
        <v>4005.9641526845644</v>
      </c>
      <c r="K482">
        <f>$B$6*data!D483/data!D482</f>
        <v>3009.8801029636484</v>
      </c>
      <c r="L482">
        <f>$B$7*data!E483/data!E482</f>
        <v>3012.0780035850221</v>
      </c>
      <c r="M482">
        <f t="shared" si="29"/>
        <v>10027.922259233235</v>
      </c>
      <c r="N482">
        <f t="shared" si="30"/>
        <v>27.922259233235309</v>
      </c>
      <c r="O482">
        <f t="shared" si="31"/>
        <v>-27.922259233235309</v>
      </c>
    </row>
    <row r="483" spans="9:15">
      <c r="I483">
        <v>482</v>
      </c>
      <c r="J483">
        <f>$B$5*data!C484/data!C483</f>
        <v>4033.3644463376622</v>
      </c>
      <c r="K483">
        <f>$B$6*data!D484/data!D483</f>
        <v>3012.7747779273277</v>
      </c>
      <c r="L483">
        <f>$B$7*data!E484/data!E483</f>
        <v>2981.1169439339474</v>
      </c>
      <c r="M483">
        <f t="shared" si="29"/>
        <v>10027.256168198937</v>
      </c>
      <c r="N483">
        <f t="shared" si="30"/>
        <v>27.256168198937303</v>
      </c>
      <c r="O483">
        <f t="shared" si="31"/>
        <v>-27.256168198937303</v>
      </c>
    </row>
    <row r="484" spans="9:15">
      <c r="I484">
        <v>483</v>
      </c>
      <c r="J484">
        <f>$B$5*data!C485/data!C484</f>
        <v>3913.8634899869267</v>
      </c>
      <c r="K484">
        <f>$B$6*data!D485/data!D484</f>
        <v>2969.9458857652025</v>
      </c>
      <c r="L484">
        <f>$B$7*data!E485/data!E484</f>
        <v>3015.8121727482135</v>
      </c>
      <c r="M484">
        <f t="shared" si="29"/>
        <v>9899.6215485003431</v>
      </c>
      <c r="N484">
        <f t="shared" si="30"/>
        <v>-100.37845149965688</v>
      </c>
      <c r="O484">
        <f t="shared" si="31"/>
        <v>100.37845149965688</v>
      </c>
    </row>
    <row r="485" spans="9:15">
      <c r="I485">
        <v>484</v>
      </c>
      <c r="J485">
        <f>$B$5*data!C486/data!C485</f>
        <v>4066.4290203594451</v>
      </c>
      <c r="K485">
        <f>$B$6*data!D486/data!D485</f>
        <v>3010.7951213337305</v>
      </c>
      <c r="L485">
        <f>$B$7*data!E486/data!E485</f>
        <v>3032.0167586783332</v>
      </c>
      <c r="M485">
        <f t="shared" si="29"/>
        <v>10109.240900371509</v>
      </c>
      <c r="N485">
        <f t="shared" si="30"/>
        <v>109.24090037150927</v>
      </c>
      <c r="O485">
        <f t="shared" si="31"/>
        <v>-109.24090037150927</v>
      </c>
    </row>
    <row r="486" spans="9:15">
      <c r="I486">
        <v>485</v>
      </c>
      <c r="J486">
        <f>$B$5*data!C487/data!C486</f>
        <v>3996.8951230840389</v>
      </c>
      <c r="K486">
        <f>$B$6*data!D487/data!D486</f>
        <v>2998.620253254277</v>
      </c>
      <c r="L486">
        <f>$B$7*data!E487/data!E486</f>
        <v>3000.0979936541685</v>
      </c>
      <c r="M486">
        <f t="shared" si="29"/>
        <v>9995.6133699924849</v>
      </c>
      <c r="N486">
        <f t="shared" si="30"/>
        <v>-4.386630007515123</v>
      </c>
      <c r="O486">
        <f t="shared" si="31"/>
        <v>4.386630007515123</v>
      </c>
    </row>
    <row r="487" spans="9:15">
      <c r="I487">
        <v>486</v>
      </c>
      <c r="J487">
        <f>$B$5*data!C488/data!C487</f>
        <v>3973.3260065325921</v>
      </c>
      <c r="K487">
        <f>$B$6*data!D488/data!D487</f>
        <v>3024.9718637042474</v>
      </c>
      <c r="L487">
        <f>$B$7*data!E488/data!E487</f>
        <v>2983.9874690996012</v>
      </c>
      <c r="M487">
        <f t="shared" si="29"/>
        <v>9982.2853393364421</v>
      </c>
      <c r="N487">
        <f t="shared" si="30"/>
        <v>-17.714660663557879</v>
      </c>
      <c r="O487">
        <f t="shared" si="31"/>
        <v>17.714660663557879</v>
      </c>
    </row>
  </sheetData>
  <conditionalFormatting sqref="C6">
    <cfRule type="cellIs" priority="1" operator="equal">
      <formula>#N/A</formula>
    </cfRule>
    <cfRule type="containsText" dxfId="7" priority="2" operator="containsText" text="#N/A">
      <formula>NOT(ISERROR(SEARCH("#N/A",C6)))</formula>
    </cfRule>
    <cfRule type="cellIs" dxfId="6" priority="3" operator="equal">
      <formula>#N/A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29190-7DAF-4529-95C0-B2A14F7C4041}">
  <dimension ref="A1:S488"/>
  <sheetViews>
    <sheetView topLeftCell="F24" workbookViewId="0">
      <selection activeCell="A16" sqref="A16"/>
    </sheetView>
  </sheetViews>
  <sheetFormatPr defaultRowHeight="14.4"/>
  <cols>
    <col min="1" max="1" width="12.44140625" customWidth="1"/>
    <col min="2" max="2" width="17.6640625" customWidth="1"/>
    <col min="9" max="9" width="2.44140625" style="16" customWidth="1"/>
    <col min="15" max="15" width="1.33203125" style="16" customWidth="1"/>
    <col min="19" max="19" width="13.88671875" customWidth="1"/>
  </cols>
  <sheetData>
    <row r="1" spans="1:19" ht="15" thickBot="1">
      <c r="A1" t="s">
        <v>19</v>
      </c>
      <c r="B1" s="3">
        <v>45223</v>
      </c>
      <c r="M1" s="15" t="s">
        <v>56</v>
      </c>
    </row>
    <row r="2" spans="1:19">
      <c r="A2" t="s">
        <v>16</v>
      </c>
      <c r="J2" s="15" t="s">
        <v>21</v>
      </c>
      <c r="K2" s="15" t="s">
        <v>23</v>
      </c>
      <c r="M2" s="15" t="s">
        <v>21</v>
      </c>
      <c r="N2" s="15" t="s">
        <v>23</v>
      </c>
      <c r="Q2" s="15" t="s">
        <v>59</v>
      </c>
      <c r="R2" s="15" t="s">
        <v>60</v>
      </c>
      <c r="S2" s="15" t="s">
        <v>61</v>
      </c>
    </row>
    <row r="3" spans="1:19" ht="15" thickBot="1">
      <c r="A3" s="10" t="s">
        <v>17</v>
      </c>
      <c r="B3" s="10" t="s">
        <v>18</v>
      </c>
      <c r="C3" s="15" t="s">
        <v>20</v>
      </c>
      <c r="D3" s="15" t="s">
        <v>44</v>
      </c>
      <c r="J3">
        <v>1</v>
      </c>
      <c r="K3">
        <f>'[1]portfolio loss'!O2</f>
        <v>54.689411339611979</v>
      </c>
      <c r="M3">
        <v>352</v>
      </c>
      <c r="N3">
        <f>'[1]portfolio loss'!O353</f>
        <v>599.73824580508699</v>
      </c>
      <c r="Q3">
        <v>-500</v>
      </c>
      <c r="R3" cm="1">
        <f t="array" ref="R3:R26">FREQUENCY($N$3:$N$487,Q3:Q25)</f>
        <v>0</v>
      </c>
      <c r="S3">
        <f>R3/$B$9</f>
        <v>0</v>
      </c>
    </row>
    <row r="4" spans="1:19" ht="15" thickBot="1">
      <c r="A4" t="s">
        <v>1</v>
      </c>
      <c r="B4">
        <v>4000</v>
      </c>
      <c r="C4" s="4">
        <v>15764.99883</v>
      </c>
      <c r="D4">
        <f>B4/C4</f>
        <v>0.25372662840850968</v>
      </c>
      <c r="J4">
        <v>2</v>
      </c>
      <c r="K4">
        <f>'[1]portfolio loss'!O3</f>
        <v>95.7455922906247</v>
      </c>
      <c r="M4">
        <v>353</v>
      </c>
      <c r="N4">
        <f>'[1]portfolio loss'!O354</f>
        <v>352.27823259446996</v>
      </c>
      <c r="Q4">
        <v>-450</v>
      </c>
      <c r="R4">
        <v>0</v>
      </c>
      <c r="S4">
        <f t="shared" ref="S4:S26" si="0">R4/$B$9</f>
        <v>0</v>
      </c>
    </row>
    <row r="5" spans="1:19" ht="15" thickBot="1">
      <c r="A5" t="s">
        <v>2</v>
      </c>
      <c r="B5">
        <v>3000</v>
      </c>
      <c r="C5" s="4">
        <v>8985.1362300000001</v>
      </c>
      <c r="D5">
        <f t="shared" ref="D5:D6" si="1">B5/C5</f>
        <v>0.33388475402114187</v>
      </c>
      <c r="J5">
        <v>3</v>
      </c>
      <c r="K5">
        <f>'[1]portfolio loss'!O4</f>
        <v>49.355587542488138</v>
      </c>
      <c r="M5">
        <v>351</v>
      </c>
      <c r="N5">
        <f>'[1]portfolio loss'!O352</f>
        <v>253.38378341390489</v>
      </c>
      <c r="Q5">
        <v>-400</v>
      </c>
      <c r="R5">
        <v>0</v>
      </c>
      <c r="S5">
        <f t="shared" si="0"/>
        <v>0</v>
      </c>
    </row>
    <row r="6" spans="1:19" ht="15" thickBot="1">
      <c r="A6" t="s">
        <v>3</v>
      </c>
      <c r="B6">
        <v>3000</v>
      </c>
      <c r="C6" s="4">
        <v>4247.68</v>
      </c>
      <c r="D6">
        <f t="shared" si="1"/>
        <v>0.70626789211993368</v>
      </c>
      <c r="J6">
        <v>4</v>
      </c>
      <c r="K6">
        <f>'[1]portfolio loss'!O5</f>
        <v>-82.631783135391743</v>
      </c>
      <c r="M6">
        <v>190</v>
      </c>
      <c r="N6">
        <f>'[1]portfolio loss'!O191</f>
        <v>216.58573546006664</v>
      </c>
      <c r="Q6">
        <v>-350</v>
      </c>
      <c r="R6">
        <v>0</v>
      </c>
      <c r="S6">
        <f t="shared" si="0"/>
        <v>0</v>
      </c>
    </row>
    <row r="7" spans="1:19" ht="15" thickBot="1">
      <c r="B7">
        <f>SUM(B4:B6)</f>
        <v>10000</v>
      </c>
      <c r="D7">
        <f>SUM(D4:D6)</f>
        <v>1.2938792745495853</v>
      </c>
      <c r="J7">
        <v>5</v>
      </c>
      <c r="K7">
        <f>'[1]portfolio loss'!O6</f>
        <v>-25.051678815310879</v>
      </c>
      <c r="M7">
        <v>188</v>
      </c>
      <c r="N7">
        <f>'[1]portfolio loss'!O189</f>
        <v>205.02455481909601</v>
      </c>
      <c r="Q7">
        <v>-300</v>
      </c>
      <c r="R7">
        <v>0</v>
      </c>
      <c r="S7">
        <f t="shared" si="0"/>
        <v>0</v>
      </c>
    </row>
    <row r="8" spans="1:19" ht="15" thickBot="1">
      <c r="C8" s="4"/>
      <c r="J8">
        <v>6</v>
      </c>
      <c r="K8">
        <f>'[1]portfolio loss'!O7</f>
        <v>-81.493536727894025</v>
      </c>
      <c r="M8">
        <v>333</v>
      </c>
      <c r="N8">
        <f>'[1]portfolio loss'!O334</f>
        <v>181.7830632225614</v>
      </c>
      <c r="Q8">
        <v>-250</v>
      </c>
      <c r="R8">
        <v>2</v>
      </c>
      <c r="S8">
        <f t="shared" si="0"/>
        <v>4.11522633744856E-3</v>
      </c>
    </row>
    <row r="9" spans="1:19">
      <c r="A9" t="s">
        <v>45</v>
      </c>
      <c r="B9">
        <f>COUNT(J3:J500)</f>
        <v>486</v>
      </c>
      <c r="J9">
        <v>7</v>
      </c>
      <c r="K9">
        <f>'[1]portfolio loss'!O8</f>
        <v>-171.56991317204665</v>
      </c>
      <c r="M9">
        <v>258</v>
      </c>
      <c r="N9">
        <f>'[1]portfolio loss'!O259</f>
        <v>177.67295633363756</v>
      </c>
      <c r="Q9">
        <v>-200</v>
      </c>
      <c r="R9">
        <v>1</v>
      </c>
      <c r="S9">
        <f t="shared" si="0"/>
        <v>2.05761316872428E-3</v>
      </c>
    </row>
    <row r="10" spans="1:19">
      <c r="A10" t="s">
        <v>46</v>
      </c>
      <c r="B10">
        <f>MIN(K3:K500)</f>
        <v>-325.97146197149414</v>
      </c>
      <c r="D10" t="s">
        <v>57</v>
      </c>
      <c r="E10">
        <f>AVERAGE(K3:K488)</f>
        <v>-10.208689302295431</v>
      </c>
      <c r="J10">
        <v>8</v>
      </c>
      <c r="K10">
        <f>'[1]portfolio loss'!O9</f>
        <v>-119.02132470511788</v>
      </c>
      <c r="M10">
        <v>283</v>
      </c>
      <c r="N10">
        <f>'[1]portfolio loss'!O284</f>
        <v>176.92260916878331</v>
      </c>
      <c r="Q10">
        <v>-150</v>
      </c>
      <c r="R10">
        <v>9</v>
      </c>
      <c r="S10">
        <f t="shared" si="0"/>
        <v>1.8518518518518517E-2</v>
      </c>
    </row>
    <row r="11" spans="1:19">
      <c r="A11" t="s">
        <v>47</v>
      </c>
      <c r="B11">
        <f>MAX(K3:K500)</f>
        <v>599.73824580508699</v>
      </c>
      <c r="D11" t="s">
        <v>58</v>
      </c>
      <c r="E11">
        <f>_xlfn.STDEV.P(K3:K487)</f>
        <v>80.794907975758775</v>
      </c>
      <c r="J11">
        <v>9</v>
      </c>
      <c r="K11">
        <f>'[1]portfolio loss'!O10</f>
        <v>22.379580084392728</v>
      </c>
      <c r="M11">
        <v>450</v>
      </c>
      <c r="N11">
        <f>'[1]portfolio loss'!O451</f>
        <v>156.16931808203117</v>
      </c>
      <c r="Q11">
        <v>-100</v>
      </c>
      <c r="R11">
        <v>34</v>
      </c>
      <c r="S11">
        <f t="shared" si="0"/>
        <v>6.9958847736625515E-2</v>
      </c>
    </row>
    <row r="12" spans="1:19">
      <c r="A12" t="s">
        <v>33</v>
      </c>
      <c r="B12">
        <f>_xlfn.STDEV.P(K3:K500)</f>
        <v>80.721701474365474</v>
      </c>
      <c r="J12">
        <v>10</v>
      </c>
      <c r="K12">
        <f>'[1]portfolio loss'!O11</f>
        <v>11.677803198326728</v>
      </c>
      <c r="M12">
        <v>212</v>
      </c>
      <c r="N12">
        <f>'[1]portfolio loss'!O213</f>
        <v>149.23733129749962</v>
      </c>
      <c r="Q12">
        <v>-50</v>
      </c>
      <c r="R12">
        <v>97</v>
      </c>
      <c r="S12">
        <f t="shared" si="0"/>
        <v>0.19958847736625515</v>
      </c>
    </row>
    <row r="13" spans="1:19">
      <c r="A13" t="s">
        <v>48</v>
      </c>
      <c r="B13">
        <f>SKEW(K3:K500)</f>
        <v>1.0010080829192172</v>
      </c>
      <c r="J13">
        <v>11</v>
      </c>
      <c r="K13">
        <f>'[1]portfolio loss'!O12</f>
        <v>-23.947602589863891</v>
      </c>
      <c r="M13">
        <v>329</v>
      </c>
      <c r="N13">
        <f>'[1]portfolio loss'!O330</f>
        <v>143.38349441298669</v>
      </c>
      <c r="Q13">
        <v>0</v>
      </c>
      <c r="R13">
        <v>130</v>
      </c>
      <c r="S13">
        <f t="shared" si="0"/>
        <v>0.26748971193415638</v>
      </c>
    </row>
    <row r="14" spans="1:19">
      <c r="A14" t="s">
        <v>49</v>
      </c>
      <c r="B14">
        <f>KURT(K3:K500)</f>
        <v>7.5075985034101542</v>
      </c>
      <c r="J14">
        <v>12</v>
      </c>
      <c r="K14">
        <f>'[1]portfolio loss'!O13</f>
        <v>3.5048525791244174</v>
      </c>
      <c r="M14">
        <v>478</v>
      </c>
      <c r="N14">
        <f>'[1]portfolio loss'!O479</f>
        <v>138.74919225734266</v>
      </c>
      <c r="Q14">
        <v>50</v>
      </c>
      <c r="R14">
        <v>121</v>
      </c>
      <c r="S14">
        <f t="shared" si="0"/>
        <v>0.24897119341563786</v>
      </c>
    </row>
    <row r="15" spans="1:19">
      <c r="J15">
        <v>13</v>
      </c>
      <c r="K15">
        <f>'[1]portfolio loss'!O14</f>
        <v>2.7794713163057168</v>
      </c>
      <c r="M15">
        <v>326</v>
      </c>
      <c r="N15">
        <f>'[1]portfolio loss'!O327</f>
        <v>137.13967644716831</v>
      </c>
      <c r="Q15">
        <v>100</v>
      </c>
      <c r="R15">
        <v>57</v>
      </c>
      <c r="S15">
        <f t="shared" si="0"/>
        <v>0.11728395061728394</v>
      </c>
    </row>
    <row r="16" spans="1:19">
      <c r="A16" s="15">
        <v>0.95</v>
      </c>
      <c r="J16">
        <v>14</v>
      </c>
      <c r="K16">
        <f>'[1]portfolio loss'!O15</f>
        <v>-62.30308725386385</v>
      </c>
      <c r="M16">
        <v>399</v>
      </c>
      <c r="N16">
        <f>'[1]portfolio loss'!O400</f>
        <v>136.78338886695929</v>
      </c>
      <c r="Q16">
        <v>150</v>
      </c>
      <c r="R16">
        <v>25</v>
      </c>
      <c r="S16">
        <f t="shared" si="0"/>
        <v>5.1440329218106998E-2</v>
      </c>
    </row>
    <row r="17" spans="1:19">
      <c r="A17" s="18" t="s">
        <v>50</v>
      </c>
      <c r="B17" s="15" t="s">
        <v>51</v>
      </c>
      <c r="C17" s="15" t="s">
        <v>52</v>
      </c>
      <c r="D17" s="15" t="s">
        <v>53</v>
      </c>
      <c r="E17" s="15" t="s">
        <v>54</v>
      </c>
      <c r="F17" s="15" t="s">
        <v>55</v>
      </c>
      <c r="J17">
        <v>15</v>
      </c>
      <c r="K17">
        <f>'[1]portfolio loss'!O16</f>
        <v>-252.90183915158923</v>
      </c>
      <c r="M17">
        <v>75</v>
      </c>
      <c r="N17">
        <f>'[1]portfolio loss'!O76</f>
        <v>133.94686739488134</v>
      </c>
      <c r="Q17">
        <v>200</v>
      </c>
      <c r="R17">
        <v>4</v>
      </c>
      <c r="S17">
        <f t="shared" si="0"/>
        <v>8.23045267489712E-3</v>
      </c>
    </row>
    <row r="18" spans="1:19">
      <c r="A18" s="17">
        <v>0.995</v>
      </c>
      <c r="B18">
        <f>_xlfn.PERCENTILE.EXC($K$3:$K$487, A18)</f>
        <v>309.75361944682629</v>
      </c>
      <c r="C18">
        <f>SQRT(A18*(1-A18)/$B$9)/_xlfn.NORM.DIST(_xlfn.NORM.INV(A18,$E$10,$E$11),$E$10,$E$11,FALSE)</f>
        <v>17.877295698492382</v>
      </c>
      <c r="D18">
        <f>B18-_xlfn.NORM.S.INV((1+$A$16)/2)*C18</f>
        <v>274.71476373680838</v>
      </c>
      <c r="E18">
        <f>B18+_xlfn.NORM.S.INV((1+$A$16)/2)*C18</f>
        <v>344.7924751568442</v>
      </c>
      <c r="F18">
        <f>SUMIF($K$3:$K$487, "&gt;" &amp; B18) / COUNTIF($K$3:$K$487, "&gt;" &amp; B18)</f>
        <v>476.00823919977847</v>
      </c>
      <c r="J18">
        <v>16</v>
      </c>
      <c r="K18">
        <f>'[1]portfolio loss'!O17</f>
        <v>-31.787149650226638</v>
      </c>
      <c r="M18">
        <v>209</v>
      </c>
      <c r="N18">
        <f>'[1]portfolio loss'!O210</f>
        <v>133.09539293886337</v>
      </c>
      <c r="Q18">
        <v>250</v>
      </c>
      <c r="R18">
        <v>2</v>
      </c>
      <c r="S18">
        <f t="shared" si="0"/>
        <v>4.11522633744856E-3</v>
      </c>
    </row>
    <row r="19" spans="1:19">
      <c r="A19" s="17">
        <v>0.99</v>
      </c>
      <c r="B19">
        <f t="shared" ref="B19:B37" si="2">_xlfn.PERCENTILE.EXC($K$3:$K$487, A19)</f>
        <v>206.64312010883174</v>
      </c>
      <c r="C19">
        <f t="shared" ref="C19:C37" si="3">SQRT(A19*(1-A19)/$B$9)/_xlfn.NORM.DIST(_xlfn.NORM.INV(A19,$E$10,$E$11),$E$10,$E$11,FALSE)</f>
        <v>13.682054987537597</v>
      </c>
      <c r="D19">
        <f t="shared" ref="D19:D37" si="4">B19-_xlfn.NORM.S.INV((1+$A$16)/2)*C19</f>
        <v>179.82678509876143</v>
      </c>
      <c r="E19">
        <f t="shared" ref="E19:E37" si="5">B19+_xlfn.NORM.S.INV((1+$A$16)/2)*C19</f>
        <v>233.45945511890204</v>
      </c>
      <c r="F19">
        <f t="shared" ref="F19:F37" si="6">SUMIF($K$3:$K$487, "&gt;" &amp; B19) / COUNTIF($K$3:$K$487, "&gt;" &amp; B19)</f>
        <v>355.49649931838212</v>
      </c>
      <c r="J19">
        <v>17</v>
      </c>
      <c r="K19">
        <f>'[1]portfolio loss'!O18</f>
        <v>19.611130900751959</v>
      </c>
      <c r="M19">
        <v>294</v>
      </c>
      <c r="N19">
        <f>'[1]portfolio loss'!O295</f>
        <v>129.60879295827181</v>
      </c>
      <c r="Q19">
        <v>300</v>
      </c>
      <c r="R19">
        <v>1</v>
      </c>
      <c r="S19">
        <f t="shared" si="0"/>
        <v>2.05761316872428E-3</v>
      </c>
    </row>
    <row r="20" spans="1:19">
      <c r="A20" s="17">
        <v>0.98499999999999999</v>
      </c>
      <c r="B20">
        <f t="shared" si="2"/>
        <v>177.45535565582981</v>
      </c>
      <c r="C20">
        <f t="shared" si="3"/>
        <v>11.763304881065483</v>
      </c>
      <c r="D20">
        <f t="shared" si="4"/>
        <v>154.39970174977725</v>
      </c>
      <c r="E20">
        <f t="shared" si="5"/>
        <v>200.51100956188236</v>
      </c>
      <c r="F20">
        <f t="shared" si="6"/>
        <v>283.7809388069748</v>
      </c>
      <c r="J20">
        <v>18</v>
      </c>
      <c r="K20">
        <f>'[1]portfolio loss'!O19</f>
        <v>-109.30352406859674</v>
      </c>
      <c r="M20">
        <v>156</v>
      </c>
      <c r="N20">
        <f>'[1]portfolio loss'!O157</f>
        <v>126.48099494761118</v>
      </c>
      <c r="Q20">
        <v>350</v>
      </c>
      <c r="R20">
        <v>0</v>
      </c>
      <c r="S20">
        <f t="shared" si="0"/>
        <v>0</v>
      </c>
    </row>
    <row r="21" spans="1:19">
      <c r="A21" s="17">
        <v>0.98</v>
      </c>
      <c r="B21">
        <f t="shared" si="2"/>
        <v>151.17828759716826</v>
      </c>
      <c r="C21">
        <f t="shared" si="3"/>
        <v>10.597070577196002</v>
      </c>
      <c r="D21">
        <f t="shared" si="4"/>
        <v>130.40841092423503</v>
      </c>
      <c r="E21">
        <f t="shared" si="5"/>
        <v>171.9481642701015</v>
      </c>
      <c r="F21">
        <f t="shared" si="6"/>
        <v>257.72872209995978</v>
      </c>
      <c r="J21">
        <v>19</v>
      </c>
      <c r="K21">
        <f>'[1]portfolio loss'!O20</f>
        <v>-37.615100915147195</v>
      </c>
      <c r="M21">
        <v>55</v>
      </c>
      <c r="N21">
        <f>'[1]portfolio loss'!O56</f>
        <v>125.8074722518104</v>
      </c>
      <c r="Q21">
        <v>400</v>
      </c>
      <c r="R21">
        <v>1</v>
      </c>
      <c r="S21">
        <f t="shared" si="0"/>
        <v>2.05761316872428E-3</v>
      </c>
    </row>
    <row r="22" spans="1:19">
      <c r="A22" s="17">
        <v>0.97499999999999998</v>
      </c>
      <c r="B22">
        <f t="shared" si="2"/>
        <v>138.50776488581644</v>
      </c>
      <c r="C22">
        <f t="shared" si="3"/>
        <v>9.7901712036242277</v>
      </c>
      <c r="D22">
        <f t="shared" si="4"/>
        <v>119.31938192423181</v>
      </c>
      <c r="E22">
        <f t="shared" si="5"/>
        <v>157.69614784740108</v>
      </c>
      <c r="F22">
        <f t="shared" si="6"/>
        <v>229.24404307228892</v>
      </c>
      <c r="J22">
        <v>20</v>
      </c>
      <c r="K22">
        <f>'[1]portfolio loss'!O21</f>
        <v>15.270728888022859</v>
      </c>
      <c r="M22">
        <v>145</v>
      </c>
      <c r="N22">
        <f>'[1]portfolio loss'!O146</f>
        <v>124.28981577424929</v>
      </c>
      <c r="Q22">
        <v>450</v>
      </c>
      <c r="R22">
        <v>0</v>
      </c>
      <c r="S22">
        <f t="shared" si="0"/>
        <v>0</v>
      </c>
    </row>
    <row r="23" spans="1:19">
      <c r="A23" s="17">
        <v>0.97</v>
      </c>
      <c r="B23">
        <f t="shared" si="2"/>
        <v>135.13820641315397</v>
      </c>
      <c r="C23">
        <f t="shared" si="3"/>
        <v>9.1883089580868358</v>
      </c>
      <c r="D23">
        <f t="shared" si="4"/>
        <v>117.12945177647703</v>
      </c>
      <c r="E23">
        <f t="shared" si="5"/>
        <v>153.14696104983091</v>
      </c>
      <c r="F23">
        <f t="shared" si="6"/>
        <v>216.06082729868533</v>
      </c>
      <c r="J23">
        <v>21</v>
      </c>
      <c r="K23">
        <f>'[1]portfolio loss'!O22</f>
        <v>0.8797046999734448</v>
      </c>
      <c r="M23">
        <v>127</v>
      </c>
      <c r="N23">
        <f>'[1]portfolio loss'!O128</f>
        <v>124.06894857800216</v>
      </c>
      <c r="Q23">
        <v>500</v>
      </c>
      <c r="R23">
        <v>0</v>
      </c>
      <c r="S23">
        <f t="shared" si="0"/>
        <v>0</v>
      </c>
    </row>
    <row r="24" spans="1:19">
      <c r="A24" s="17">
        <v>0.96499999999999997</v>
      </c>
      <c r="B24">
        <f t="shared" si="2"/>
        <v>129.57751497816523</v>
      </c>
      <c r="C24">
        <f t="shared" si="3"/>
        <v>8.7167033522531927</v>
      </c>
      <c r="D24">
        <f t="shared" si="4"/>
        <v>112.49309034382941</v>
      </c>
      <c r="E24">
        <f t="shared" si="5"/>
        <v>146.66193961250104</v>
      </c>
      <c r="F24">
        <f t="shared" si="6"/>
        <v>201.26486091021241</v>
      </c>
      <c r="J24">
        <v>22</v>
      </c>
      <c r="K24">
        <f>'[1]portfolio loss'!O23</f>
        <v>-76.499755840914077</v>
      </c>
      <c r="M24">
        <v>117</v>
      </c>
      <c r="N24">
        <f>'[1]portfolio loss'!O118</f>
        <v>124.01977548804643</v>
      </c>
      <c r="Q24">
        <v>550</v>
      </c>
      <c r="R24">
        <v>0</v>
      </c>
      <c r="S24">
        <f t="shared" si="0"/>
        <v>0</v>
      </c>
    </row>
    <row r="25" spans="1:19">
      <c r="A25" s="17">
        <v>0.96</v>
      </c>
      <c r="B25">
        <f t="shared" si="2"/>
        <v>125.13970340168352</v>
      </c>
      <c r="C25">
        <f t="shared" si="3"/>
        <v>8.3340548548795432</v>
      </c>
      <c r="D25">
        <f t="shared" si="4"/>
        <v>108.80525604093843</v>
      </c>
      <c r="E25">
        <f t="shared" si="5"/>
        <v>141.47415076242862</v>
      </c>
      <c r="F25">
        <f t="shared" si="6"/>
        <v>193.35742645647539</v>
      </c>
      <c r="J25">
        <v>23</v>
      </c>
      <c r="K25">
        <f>'[1]portfolio loss'!O24</f>
        <v>21.17612782687138</v>
      </c>
      <c r="M25">
        <v>189</v>
      </c>
      <c r="N25">
        <f>'[1]portfolio loss'!O190</f>
        <v>122.1114812738997</v>
      </c>
      <c r="Q25">
        <v>600</v>
      </c>
      <c r="R25">
        <v>1</v>
      </c>
      <c r="S25">
        <f t="shared" si="0"/>
        <v>2.05761316872428E-3</v>
      </c>
    </row>
    <row r="26" spans="1:19">
      <c r="A26" s="17">
        <v>0.95499999999999996</v>
      </c>
      <c r="B26">
        <f t="shared" si="2"/>
        <v>124.02616798974069</v>
      </c>
      <c r="C26">
        <f t="shared" si="3"/>
        <v>8.0154144885967096</v>
      </c>
      <c r="D26">
        <f t="shared" si="4"/>
        <v>108.3162442709306</v>
      </c>
      <c r="E26">
        <f t="shared" si="5"/>
        <v>139.73609170855076</v>
      </c>
      <c r="F26">
        <f t="shared" si="6"/>
        <v>186.76904128691828</v>
      </c>
      <c r="J26">
        <v>24</v>
      </c>
      <c r="K26">
        <f>'[1]portfolio loss'!O25</f>
        <v>-42.674972344742855</v>
      </c>
      <c r="M26">
        <v>426</v>
      </c>
      <c r="N26">
        <f>'[1]portfolio loss'!O427</f>
        <v>120.19632898808413</v>
      </c>
      <c r="Q26">
        <v>650</v>
      </c>
      <c r="R26">
        <v>0</v>
      </c>
      <c r="S26">
        <f t="shared" si="0"/>
        <v>0</v>
      </c>
    </row>
    <row r="27" spans="1:19">
      <c r="A27" s="17">
        <v>0.95</v>
      </c>
      <c r="B27">
        <f t="shared" si="2"/>
        <v>120.12015338336914</v>
      </c>
      <c r="C27">
        <f t="shared" si="3"/>
        <v>7.7446873708787747</v>
      </c>
      <c r="D27">
        <f t="shared" si="4"/>
        <v>104.94084506492455</v>
      </c>
      <c r="E27">
        <f t="shared" si="5"/>
        <v>135.29946170181373</v>
      </c>
      <c r="F27">
        <f t="shared" si="6"/>
        <v>178.68656053230475</v>
      </c>
      <c r="J27">
        <v>25</v>
      </c>
      <c r="K27">
        <f>'[1]portfolio loss'!O26</f>
        <v>-11.881237133315153</v>
      </c>
      <c r="M27">
        <v>385</v>
      </c>
      <c r="N27">
        <f>'[1]portfolio loss'!O386</f>
        <v>119.94241030570083</v>
      </c>
    </row>
    <row r="28" spans="1:19">
      <c r="A28" s="17">
        <v>0.94499999999999995</v>
      </c>
      <c r="B28">
        <f t="shared" si="2"/>
        <v>116.61687989064571</v>
      </c>
      <c r="C28">
        <f t="shared" si="3"/>
        <v>7.5109548261194208</v>
      </c>
      <c r="D28">
        <f t="shared" si="4"/>
        <v>101.89567894194434</v>
      </c>
      <c r="E28">
        <f t="shared" si="5"/>
        <v>131.33808083934707</v>
      </c>
      <c r="F28">
        <f t="shared" si="6"/>
        <v>174.08547033071676</v>
      </c>
      <c r="J28">
        <v>26</v>
      </c>
      <c r="K28">
        <f>'[1]portfolio loss'!O27</f>
        <v>8.6639006419572979</v>
      </c>
      <c r="M28">
        <v>397</v>
      </c>
      <c r="N28">
        <f>'[1]portfolio loss'!O398</f>
        <v>117.80236551762027</v>
      </c>
    </row>
    <row r="29" spans="1:19">
      <c r="A29" s="17">
        <v>0.94</v>
      </c>
      <c r="B29">
        <f t="shared" si="2"/>
        <v>113.40412810999857</v>
      </c>
      <c r="C29">
        <f t="shared" si="3"/>
        <v>7.3065088171227917</v>
      </c>
      <c r="D29">
        <f t="shared" si="4"/>
        <v>99.083633975713553</v>
      </c>
      <c r="E29">
        <f t="shared" si="5"/>
        <v>127.72462224428358</v>
      </c>
      <c r="F29">
        <f t="shared" si="6"/>
        <v>168.04449909108018</v>
      </c>
      <c r="J29">
        <v>27</v>
      </c>
      <c r="K29">
        <f>'[1]portfolio loss'!O28</f>
        <v>-109.04652413221629</v>
      </c>
      <c r="M29">
        <v>250</v>
      </c>
      <c r="N29">
        <f>'[1]portfolio loss'!O251</f>
        <v>116.17841260395653</v>
      </c>
      <c r="S29">
        <f>SUM(S3:S26)</f>
        <v>0.9979423868312759</v>
      </c>
    </row>
    <row r="30" spans="1:19">
      <c r="A30" s="17">
        <v>0.93500000000000005</v>
      </c>
      <c r="B30">
        <f t="shared" si="2"/>
        <v>102.8013843964917</v>
      </c>
      <c r="C30">
        <f t="shared" si="3"/>
        <v>7.1257290829399951</v>
      </c>
      <c r="D30">
        <f t="shared" si="4"/>
        <v>88.835212030339676</v>
      </c>
      <c r="E30">
        <f t="shared" si="5"/>
        <v>116.76755676264372</v>
      </c>
      <c r="F30">
        <f t="shared" si="6"/>
        <v>163.89790582612642</v>
      </c>
      <c r="J30">
        <v>28</v>
      </c>
      <c r="K30">
        <f>'[1]portfolio loss'!O29</f>
        <v>56.262220734886796</v>
      </c>
      <c r="M30">
        <v>309</v>
      </c>
      <c r="N30">
        <f>'[1]portfolio loss'!O310</f>
        <v>115.6724506650753</v>
      </c>
    </row>
    <row r="31" spans="1:19">
      <c r="A31" s="17">
        <v>0.93</v>
      </c>
      <c r="B31">
        <f t="shared" si="2"/>
        <v>100.35965791660082</v>
      </c>
      <c r="C31">
        <f t="shared" si="3"/>
        <v>6.9644064123111784</v>
      </c>
      <c r="D31">
        <f t="shared" si="4"/>
        <v>86.7096721747711</v>
      </c>
      <c r="E31">
        <f t="shared" si="5"/>
        <v>114.00964365843055</v>
      </c>
      <c r="F31">
        <f t="shared" si="6"/>
        <v>158.38334484598005</v>
      </c>
      <c r="J31">
        <v>29</v>
      </c>
      <c r="K31">
        <f>'[1]portfolio loss'!O30</f>
        <v>5.349017550215649</v>
      </c>
      <c r="M31">
        <v>182</v>
      </c>
      <c r="N31">
        <f>'[1]portfolio loss'!O183</f>
        <v>115.21738177365842</v>
      </c>
    </row>
    <row r="32" spans="1:19">
      <c r="A32" s="17">
        <v>0.92500000000000004</v>
      </c>
      <c r="B32">
        <f t="shared" si="2"/>
        <v>97.231982785212864</v>
      </c>
      <c r="C32">
        <f t="shared" si="3"/>
        <v>6.8193164471865115</v>
      </c>
      <c r="D32">
        <f t="shared" si="4"/>
        <v>83.866368149545664</v>
      </c>
      <c r="E32">
        <f t="shared" si="5"/>
        <v>110.59759742088006</v>
      </c>
      <c r="F32">
        <f t="shared" si="6"/>
        <v>155.05963873671928</v>
      </c>
      <c r="J32">
        <v>30</v>
      </c>
      <c r="K32">
        <f>'[1]portfolio loss'!O31</f>
        <v>-9.5123466668792389</v>
      </c>
      <c r="M32">
        <v>345</v>
      </c>
      <c r="N32">
        <f>'[1]portfolio loss'!O346</f>
        <v>103.88454637578616</v>
      </c>
    </row>
    <row r="33" spans="1:14">
      <c r="A33" s="17">
        <v>0.92</v>
      </c>
      <c r="B33">
        <f t="shared" si="2"/>
        <v>94.497731649086276</v>
      </c>
      <c r="C33">
        <f t="shared" si="3"/>
        <v>6.6879411932299755</v>
      </c>
      <c r="D33">
        <f t="shared" si="4"/>
        <v>81.389607779633693</v>
      </c>
      <c r="E33">
        <f t="shared" si="5"/>
        <v>107.60585551853886</v>
      </c>
      <c r="F33">
        <f t="shared" si="6"/>
        <v>151.96272943125152</v>
      </c>
      <c r="J33">
        <v>31</v>
      </c>
      <c r="K33">
        <f>'[1]portfolio loss'!O32</f>
        <v>-32.763456791069984</v>
      </c>
      <c r="M33">
        <v>320</v>
      </c>
      <c r="N33">
        <f>'[1]portfolio loss'!O321</f>
        <v>103.66006059280699</v>
      </c>
    </row>
    <row r="34" spans="1:14">
      <c r="A34" s="17">
        <v>0.91500000000000004</v>
      </c>
      <c r="B34">
        <f t="shared" si="2"/>
        <v>90.89174112110544</v>
      </c>
      <c r="C34">
        <f t="shared" si="3"/>
        <v>6.5682812553979879</v>
      </c>
      <c r="D34">
        <f t="shared" si="4"/>
        <v>78.018146420195848</v>
      </c>
      <c r="E34">
        <f t="shared" si="5"/>
        <v>103.76533582201503</v>
      </c>
      <c r="F34">
        <f t="shared" si="6"/>
        <v>147.61284943696251</v>
      </c>
      <c r="J34">
        <v>32</v>
      </c>
      <c r="K34">
        <f>'[1]portfolio loss'!O33</f>
        <v>-44.373182650035233</v>
      </c>
      <c r="M34">
        <v>430</v>
      </c>
      <c r="N34">
        <f>'[1]portfolio loss'!O431</f>
        <v>102.2046772092217</v>
      </c>
    </row>
    <row r="35" spans="1:14">
      <c r="A35" s="17">
        <v>0.91</v>
      </c>
      <c r="B35">
        <f t="shared" si="2"/>
        <v>90.695192260644689</v>
      </c>
      <c r="C35">
        <f t="shared" si="3"/>
        <v>6.458725780996514</v>
      </c>
      <c r="D35">
        <f t="shared" si="4"/>
        <v>78.036322343871191</v>
      </c>
      <c r="E35">
        <f t="shared" si="5"/>
        <v>103.35406217741819</v>
      </c>
      <c r="F35">
        <f t="shared" si="6"/>
        <v>144.97381734867847</v>
      </c>
      <c r="J35">
        <v>33</v>
      </c>
      <c r="K35">
        <f>'[1]portfolio loss'!O34</f>
        <v>-14.484391392366888</v>
      </c>
      <c r="M35">
        <v>284</v>
      </c>
      <c r="N35">
        <f>'[1]portfolio loss'!O285</f>
        <v>101.61551544452414</v>
      </c>
    </row>
    <row r="36" spans="1:14">
      <c r="A36" s="17">
        <v>0.90500000000000003</v>
      </c>
      <c r="B36">
        <f t="shared" si="2"/>
        <v>88.076516441058715</v>
      </c>
      <c r="C36">
        <f t="shared" si="3"/>
        <v>6.3579602340058408</v>
      </c>
      <c r="D36">
        <f t="shared" si="4"/>
        <v>75.615143367269411</v>
      </c>
      <c r="E36">
        <f t="shared" si="5"/>
        <v>100.53788951484802</v>
      </c>
      <c r="F36">
        <f t="shared" si="6"/>
        <v>141.37205724455907</v>
      </c>
      <c r="J36">
        <v>34</v>
      </c>
      <c r="K36">
        <f>'[1]portfolio loss'!O35</f>
        <v>-28.298777555464767</v>
      </c>
      <c r="M36">
        <v>483</v>
      </c>
      <c r="N36">
        <f>'[1]portfolio loss'!O484</f>
        <v>100.37845149965688</v>
      </c>
    </row>
    <row r="37" spans="1:14">
      <c r="A37" s="17">
        <v>0.9</v>
      </c>
      <c r="B37">
        <f t="shared" si="2"/>
        <v>86.930411683347856</v>
      </c>
      <c r="C37">
        <f t="shared" si="3"/>
        <v>6.2648996329639486</v>
      </c>
      <c r="D37">
        <f t="shared" si="4"/>
        <v>74.651434035980316</v>
      </c>
      <c r="E37">
        <f t="shared" si="5"/>
        <v>99.209389330715396</v>
      </c>
      <c r="F37">
        <f t="shared" si="6"/>
        <v>139.12363359896972</v>
      </c>
      <c r="J37">
        <v>35</v>
      </c>
      <c r="K37">
        <f>'[1]portfolio loss'!O36</f>
        <v>-80.935258295312451</v>
      </c>
      <c r="M37">
        <v>107</v>
      </c>
      <c r="N37">
        <f>'[1]portfolio loss'!O108</f>
        <v>99.438772346853511</v>
      </c>
    </row>
    <row r="38" spans="1:14">
      <c r="J38">
        <v>36</v>
      </c>
      <c r="K38">
        <f>'[1]portfolio loss'!O37</f>
        <v>-120.69839883038367</v>
      </c>
      <c r="M38">
        <v>243</v>
      </c>
      <c r="N38">
        <f>'[1]portfolio loss'!O244</f>
        <v>97.67449741171913</v>
      </c>
    </row>
    <row r="39" spans="1:14">
      <c r="J39">
        <v>37</v>
      </c>
      <c r="K39">
        <f>'[1]portfolio loss'!O38</f>
        <v>78.984250446619626</v>
      </c>
      <c r="M39">
        <v>66</v>
      </c>
      <c r="N39">
        <f>'[1]portfolio loss'!O67</f>
        <v>96.691131575038526</v>
      </c>
    </row>
    <row r="40" spans="1:14">
      <c r="J40">
        <v>38</v>
      </c>
      <c r="K40">
        <f>'[1]portfolio loss'!O39</f>
        <v>-1.4999491921753361</v>
      </c>
      <c r="M40">
        <v>2</v>
      </c>
      <c r="N40">
        <f>'[1]portfolio loss'!O3</f>
        <v>95.7455922906247</v>
      </c>
    </row>
    <row r="41" spans="1:14">
      <c r="J41">
        <v>39</v>
      </c>
      <c r="K41">
        <f>'[1]portfolio loss'!O40</f>
        <v>-89.698174821132852</v>
      </c>
      <c r="M41">
        <v>249</v>
      </c>
      <c r="N41">
        <f>'[1]portfolio loss'!O250</f>
        <v>94.327568834331032</v>
      </c>
    </row>
    <row r="42" spans="1:14">
      <c r="J42">
        <v>40</v>
      </c>
      <c r="K42">
        <f>'[1]portfolio loss'!O41</f>
        <v>51.687579560461018</v>
      </c>
      <c r="M42">
        <v>348</v>
      </c>
      <c r="N42">
        <f>'[1]portfolio loss'!O349</f>
        <v>92.320143734641533</v>
      </c>
    </row>
    <row r="43" spans="1:14">
      <c r="J43">
        <v>41</v>
      </c>
      <c r="K43">
        <f>'[1]portfolio loss'!O42</f>
        <v>-44.7309651276355</v>
      </c>
      <c r="M43">
        <v>157</v>
      </c>
      <c r="N43">
        <f>'[1]portfolio loss'!O158</f>
        <v>90.895395958932568</v>
      </c>
    </row>
    <row r="44" spans="1:14">
      <c r="J44">
        <v>42</v>
      </c>
      <c r="K44">
        <f>'[1]portfolio loss'!O43</f>
        <v>-21.817299022924999</v>
      </c>
      <c r="M44">
        <v>446</v>
      </c>
      <c r="N44">
        <f>'[1]portfolio loss'!O447</f>
        <v>90.883606159490228</v>
      </c>
    </row>
    <row r="45" spans="1:14">
      <c r="J45">
        <v>43</v>
      </c>
      <c r="K45">
        <f>'[1]portfolio loss'!O44</f>
        <v>-89.81383768744854</v>
      </c>
      <c r="M45">
        <v>304</v>
      </c>
      <c r="N45">
        <f>'[1]portfolio loss'!O305</f>
        <v>90.863712918220699</v>
      </c>
    </row>
    <row r="46" spans="1:14">
      <c r="J46">
        <v>44</v>
      </c>
      <c r="K46">
        <f>'[1]portfolio loss'!O45</f>
        <v>39.983120100872839</v>
      </c>
      <c r="M46">
        <v>179</v>
      </c>
      <c r="N46">
        <f>'[1]portfolio loss'!O180</f>
        <v>90.63598229987474</v>
      </c>
    </row>
    <row r="47" spans="1:14">
      <c r="J47">
        <v>45</v>
      </c>
      <c r="K47">
        <f>'[1]portfolio loss'!O46</f>
        <v>-4.8969526324926846</v>
      </c>
      <c r="M47">
        <v>113</v>
      </c>
      <c r="N47">
        <f>'[1]portfolio loss'!O114</f>
        <v>90.471091320025153</v>
      </c>
    </row>
    <row r="48" spans="1:14">
      <c r="J48">
        <v>46</v>
      </c>
      <c r="K48">
        <f>'[1]portfolio loss'!O47</f>
        <v>85.729261576934732</v>
      </c>
      <c r="M48">
        <v>47</v>
      </c>
      <c r="N48">
        <f>'[1]portfolio loss'!O48</f>
        <v>88.133413636644036</v>
      </c>
    </row>
    <row r="49" spans="10:14">
      <c r="J49">
        <v>47</v>
      </c>
      <c r="K49">
        <f>'[1]portfolio loss'!O48</f>
        <v>88.133413636644036</v>
      </c>
      <c r="M49">
        <v>222</v>
      </c>
      <c r="N49">
        <f>'[1]portfolio loss'!O223</f>
        <v>87.798724250847954</v>
      </c>
    </row>
    <row r="50" spans="10:14">
      <c r="J50">
        <v>48</v>
      </c>
      <c r="K50">
        <f>'[1]portfolio loss'!O49</f>
        <v>-35.125674348617395</v>
      </c>
      <c r="M50">
        <v>313</v>
      </c>
      <c r="N50">
        <f>'[1]portfolio loss'!O314</f>
        <v>87.021055249981146</v>
      </c>
    </row>
    <row r="51" spans="10:14">
      <c r="J51">
        <v>49</v>
      </c>
      <c r="K51">
        <f>'[1]portfolio loss'!O50</f>
        <v>4.1536703225574456E-2</v>
      </c>
      <c r="M51">
        <v>341</v>
      </c>
      <c r="N51">
        <f>'[1]portfolio loss'!O342</f>
        <v>86.869982638925649</v>
      </c>
    </row>
    <row r="52" spans="10:14">
      <c r="J52">
        <v>50</v>
      </c>
      <c r="K52">
        <f>'[1]portfolio loss'!O51</f>
        <v>-75.840254675582401</v>
      </c>
      <c r="M52">
        <v>229</v>
      </c>
      <c r="N52">
        <f>'[1]portfolio loss'!O230</f>
        <v>85.908922941280252</v>
      </c>
    </row>
    <row r="53" spans="10:14">
      <c r="J53">
        <v>51</v>
      </c>
      <c r="K53">
        <f>'[1]portfolio loss'!O52</f>
        <v>29.401156663665461</v>
      </c>
      <c r="M53">
        <v>46</v>
      </c>
      <c r="N53">
        <f>'[1]portfolio loss'!O47</f>
        <v>85.729261576934732</v>
      </c>
    </row>
    <row r="54" spans="10:14">
      <c r="J54">
        <v>52</v>
      </c>
      <c r="K54">
        <f>'[1]portfolio loss'!O53</f>
        <v>-28.371973290342794</v>
      </c>
      <c r="M54">
        <v>256</v>
      </c>
      <c r="N54">
        <f>'[1]portfolio loss'!O257</f>
        <v>85.278790014923288</v>
      </c>
    </row>
    <row r="55" spans="10:14">
      <c r="J55">
        <v>53</v>
      </c>
      <c r="K55">
        <f>'[1]portfolio loss'!O54</f>
        <v>28.429621195897198</v>
      </c>
      <c r="M55">
        <v>56</v>
      </c>
      <c r="N55">
        <f>'[1]portfolio loss'!O57</f>
        <v>83.437879611050448</v>
      </c>
    </row>
    <row r="56" spans="10:14">
      <c r="J56">
        <v>54</v>
      </c>
      <c r="K56">
        <f>'[1]portfolio loss'!O55</f>
        <v>-18.283673222878861</v>
      </c>
      <c r="M56">
        <v>254</v>
      </c>
      <c r="N56">
        <f>'[1]portfolio loss'!O255</f>
        <v>80.962322298841173</v>
      </c>
    </row>
    <row r="57" spans="10:14">
      <c r="J57">
        <v>55</v>
      </c>
      <c r="K57">
        <f>'[1]portfolio loss'!O56</f>
        <v>125.8074722518104</v>
      </c>
      <c r="M57">
        <v>171</v>
      </c>
      <c r="N57">
        <f>'[1]portfolio loss'!O172</f>
        <v>80.558704409733764</v>
      </c>
    </row>
    <row r="58" spans="10:14">
      <c r="J58">
        <v>56</v>
      </c>
      <c r="K58">
        <f>'[1]portfolio loss'!O57</f>
        <v>83.437879611050448</v>
      </c>
      <c r="M58">
        <v>322</v>
      </c>
      <c r="N58">
        <f>'[1]portfolio loss'!O323</f>
        <v>80.386291662201984</v>
      </c>
    </row>
    <row r="59" spans="10:14">
      <c r="J59">
        <v>57</v>
      </c>
      <c r="K59">
        <f>'[1]portfolio loss'!O58</f>
        <v>-70.12085364304221</v>
      </c>
      <c r="M59">
        <v>152</v>
      </c>
      <c r="N59">
        <f>'[1]portfolio loss'!O153</f>
        <v>80.009716361058963</v>
      </c>
    </row>
    <row r="60" spans="10:14">
      <c r="J60">
        <v>58</v>
      </c>
      <c r="K60">
        <f>'[1]portfolio loss'!O59</f>
        <v>-46.553975089038431</v>
      </c>
      <c r="M60">
        <v>37</v>
      </c>
      <c r="N60">
        <f>'[1]portfolio loss'!O38</f>
        <v>78.984250446619626</v>
      </c>
    </row>
    <row r="61" spans="10:14">
      <c r="J61">
        <v>59</v>
      </c>
      <c r="K61">
        <f>'[1]portfolio loss'!O60</f>
        <v>-35.27242477848813</v>
      </c>
      <c r="M61">
        <v>417</v>
      </c>
      <c r="N61">
        <f>'[1]portfolio loss'!O418</f>
        <v>76.236355689725315</v>
      </c>
    </row>
    <row r="62" spans="10:14">
      <c r="J62">
        <v>60</v>
      </c>
      <c r="K62">
        <f>'[1]portfolio loss'!O61</f>
        <v>16.554109993250677</v>
      </c>
      <c r="M62">
        <v>245</v>
      </c>
      <c r="N62">
        <f>'[1]portfolio loss'!O246</f>
        <v>75.952477997419919</v>
      </c>
    </row>
    <row r="63" spans="10:14">
      <c r="J63">
        <v>61</v>
      </c>
      <c r="K63">
        <f>'[1]portfolio loss'!O62</f>
        <v>-97.805757559406629</v>
      </c>
      <c r="M63">
        <v>467</v>
      </c>
      <c r="N63">
        <f>'[1]portfolio loss'!O468</f>
        <v>75.100133021882357</v>
      </c>
    </row>
    <row r="64" spans="10:14">
      <c r="J64">
        <v>62</v>
      </c>
      <c r="K64">
        <f>'[1]portfolio loss'!O63</f>
        <v>-5.7244657770679623</v>
      </c>
      <c r="M64">
        <v>163</v>
      </c>
      <c r="N64">
        <f>'[1]portfolio loss'!O164</f>
        <v>74.750780190299338</v>
      </c>
    </row>
    <row r="65" spans="10:14">
      <c r="J65">
        <v>63</v>
      </c>
      <c r="K65">
        <f>'[1]portfolio loss'!O64</f>
        <v>-59.270741477217598</v>
      </c>
      <c r="M65">
        <v>415</v>
      </c>
      <c r="N65">
        <f>'[1]portfolio loss'!O416</f>
        <v>74.521818258253916</v>
      </c>
    </row>
    <row r="66" spans="10:14">
      <c r="J66">
        <v>64</v>
      </c>
      <c r="K66">
        <f>'[1]portfolio loss'!O65</f>
        <v>-7.0002639999784151</v>
      </c>
      <c r="M66">
        <v>231</v>
      </c>
      <c r="N66">
        <f>'[1]portfolio loss'!O232</f>
        <v>74.033252660225116</v>
      </c>
    </row>
    <row r="67" spans="10:14">
      <c r="J67">
        <v>65</v>
      </c>
      <c r="K67">
        <f>'[1]portfolio loss'!O66</f>
        <v>-17.492295938835014</v>
      </c>
      <c r="M67">
        <v>336</v>
      </c>
      <c r="N67">
        <f>'[1]portfolio loss'!O337</f>
        <v>73.286643258776166</v>
      </c>
    </row>
    <row r="68" spans="10:14">
      <c r="J68">
        <v>66</v>
      </c>
      <c r="K68">
        <f>'[1]portfolio loss'!O67</f>
        <v>96.691131575038526</v>
      </c>
      <c r="M68">
        <v>225</v>
      </c>
      <c r="N68">
        <f>'[1]portfolio loss'!O226</f>
        <v>73.250073195571531</v>
      </c>
    </row>
    <row r="69" spans="10:14">
      <c r="J69">
        <v>67</v>
      </c>
      <c r="K69">
        <f>'[1]portfolio loss'!O68</f>
        <v>-65.723655232133751</v>
      </c>
      <c r="M69">
        <v>347</v>
      </c>
      <c r="N69">
        <f>'[1]portfolio loss'!O348</f>
        <v>70.903177087267977</v>
      </c>
    </row>
    <row r="70" spans="10:14">
      <c r="J70">
        <v>68</v>
      </c>
      <c r="K70">
        <f>'[1]portfolio loss'!O69</f>
        <v>8.3999495041534828</v>
      </c>
      <c r="M70">
        <v>288</v>
      </c>
      <c r="N70">
        <f>'[1]portfolio loss'!O289</f>
        <v>69.758562435825297</v>
      </c>
    </row>
    <row r="71" spans="10:14">
      <c r="J71">
        <v>69</v>
      </c>
      <c r="K71">
        <f>'[1]portfolio loss'!O70</f>
        <v>62.066442660488974</v>
      </c>
      <c r="M71">
        <v>149</v>
      </c>
      <c r="N71">
        <f>'[1]portfolio loss'!O150</f>
        <v>68.106683171987243</v>
      </c>
    </row>
    <row r="72" spans="10:14">
      <c r="J72">
        <v>70</v>
      </c>
      <c r="K72">
        <f>'[1]portfolio loss'!O71</f>
        <v>-88.06587522135851</v>
      </c>
      <c r="M72">
        <v>334</v>
      </c>
      <c r="N72">
        <f>'[1]portfolio loss'!O335</f>
        <v>67.322745072840917</v>
      </c>
    </row>
    <row r="73" spans="10:14">
      <c r="J73">
        <v>71</v>
      </c>
      <c r="K73">
        <f>'[1]portfolio loss'!O72</f>
        <v>9.9595654599725094</v>
      </c>
      <c r="M73">
        <v>115</v>
      </c>
      <c r="N73">
        <f>'[1]portfolio loss'!O116</f>
        <v>66.517087867796363</v>
      </c>
    </row>
    <row r="74" spans="10:14">
      <c r="J74">
        <v>72</v>
      </c>
      <c r="K74">
        <f>'[1]portfolio loss'!O73</f>
        <v>2.3962211439684324</v>
      </c>
      <c r="M74">
        <v>96</v>
      </c>
      <c r="N74">
        <f>'[1]portfolio loss'!O97</f>
        <v>63.317714014412559</v>
      </c>
    </row>
    <row r="75" spans="10:14">
      <c r="J75">
        <v>73</v>
      </c>
      <c r="K75">
        <f>'[1]portfolio loss'!O74</f>
        <v>4.7727038530647405</v>
      </c>
      <c r="M75">
        <v>69</v>
      </c>
      <c r="N75">
        <f>'[1]portfolio loss'!O70</f>
        <v>62.066442660488974</v>
      </c>
    </row>
    <row r="76" spans="10:14">
      <c r="J76">
        <v>74</v>
      </c>
      <c r="K76">
        <f>'[1]portfolio loss'!O75</f>
        <v>-27.641140595456818</v>
      </c>
      <c r="M76">
        <v>178</v>
      </c>
      <c r="N76">
        <f>'[1]portfolio loss'!O179</f>
        <v>61.79991536437592</v>
      </c>
    </row>
    <row r="77" spans="10:14">
      <c r="J77">
        <v>75</v>
      </c>
      <c r="K77">
        <f>'[1]portfolio loss'!O76</f>
        <v>133.94686739488134</v>
      </c>
      <c r="M77">
        <v>477</v>
      </c>
      <c r="N77">
        <f>'[1]portfolio loss'!O478</f>
        <v>61.570111166372953</v>
      </c>
    </row>
    <row r="78" spans="10:14">
      <c r="J78">
        <v>76</v>
      </c>
      <c r="K78">
        <f>'[1]portfolio loss'!O77</f>
        <v>-70.174738234260076</v>
      </c>
      <c r="M78">
        <v>175</v>
      </c>
      <c r="N78">
        <f>'[1]portfolio loss'!O176</f>
        <v>60.62987649157003</v>
      </c>
    </row>
    <row r="79" spans="10:14">
      <c r="J79">
        <v>77</v>
      </c>
      <c r="K79">
        <f>'[1]portfolio loss'!O78</f>
        <v>-75.869883755580304</v>
      </c>
      <c r="M79">
        <v>428</v>
      </c>
      <c r="N79">
        <f>'[1]portfolio loss'!O429</f>
        <v>59.911961447129215</v>
      </c>
    </row>
    <row r="80" spans="10:14">
      <c r="J80">
        <v>78</v>
      </c>
      <c r="K80">
        <f>'[1]portfolio loss'!O79</f>
        <v>-48.111803213565508</v>
      </c>
      <c r="M80">
        <v>261</v>
      </c>
      <c r="N80">
        <f>'[1]portfolio loss'!O262</f>
        <v>59.56325417080734</v>
      </c>
    </row>
    <row r="81" spans="10:14">
      <c r="J81">
        <v>79</v>
      </c>
      <c r="K81">
        <f>'[1]portfolio loss'!O80</f>
        <v>7.0354654432321695</v>
      </c>
      <c r="M81">
        <v>228</v>
      </c>
      <c r="N81">
        <f>'[1]portfolio loss'!O229</f>
        <v>58.943356976271389</v>
      </c>
    </row>
    <row r="82" spans="10:14">
      <c r="J82">
        <v>80</v>
      </c>
      <c r="K82">
        <f>'[1]portfolio loss'!O81</f>
        <v>0.3876281030188693</v>
      </c>
      <c r="M82">
        <v>429</v>
      </c>
      <c r="N82">
        <f>'[1]portfolio loss'!O430</f>
        <v>57.610644294567464</v>
      </c>
    </row>
    <row r="83" spans="10:14">
      <c r="J83">
        <v>81</v>
      </c>
      <c r="K83">
        <f>'[1]portfolio loss'!O82</f>
        <v>-138.61688515577407</v>
      </c>
      <c r="M83">
        <v>28</v>
      </c>
      <c r="N83">
        <f>'[1]portfolio loss'!O29</f>
        <v>56.262220734886796</v>
      </c>
    </row>
    <row r="84" spans="10:14">
      <c r="J84">
        <v>82</v>
      </c>
      <c r="K84">
        <f>'[1]portfolio loss'!O83</f>
        <v>-28.541839994710244</v>
      </c>
      <c r="M84">
        <v>382</v>
      </c>
      <c r="N84">
        <f>'[1]portfolio loss'!O383</f>
        <v>55.089246283929242</v>
      </c>
    </row>
    <row r="85" spans="10:14">
      <c r="J85">
        <v>83</v>
      </c>
      <c r="K85">
        <f>'[1]portfolio loss'!O84</f>
        <v>12.265792123213032</v>
      </c>
      <c r="M85">
        <v>1</v>
      </c>
      <c r="N85">
        <f>'[1]portfolio loss'!O2</f>
        <v>54.689411339611979</v>
      </c>
    </row>
    <row r="86" spans="10:14">
      <c r="J86">
        <v>84</v>
      </c>
      <c r="K86">
        <f>'[1]portfolio loss'!O85</f>
        <v>-31.392964343869608</v>
      </c>
      <c r="M86">
        <v>460</v>
      </c>
      <c r="N86">
        <f>'[1]portfolio loss'!O461</f>
        <v>53.947407336803735</v>
      </c>
    </row>
    <row r="87" spans="10:14">
      <c r="J87">
        <v>85</v>
      </c>
      <c r="K87">
        <f>'[1]portfolio loss'!O86</f>
        <v>23.833002851524725</v>
      </c>
      <c r="M87">
        <v>154</v>
      </c>
      <c r="N87">
        <f>'[1]portfolio loss'!O155</f>
        <v>53.686586975225509</v>
      </c>
    </row>
    <row r="88" spans="10:14">
      <c r="J88">
        <v>86</v>
      </c>
      <c r="K88">
        <f>'[1]portfolio loss'!O87</f>
        <v>-14.393420707398036</v>
      </c>
      <c r="M88">
        <v>449</v>
      </c>
      <c r="N88">
        <f>'[1]portfolio loss'!O450</f>
        <v>53.059020783395681</v>
      </c>
    </row>
    <row r="89" spans="10:14">
      <c r="J89">
        <v>87</v>
      </c>
      <c r="K89">
        <f>'[1]portfolio loss'!O88</f>
        <v>-83.325861008077482</v>
      </c>
      <c r="M89">
        <v>282</v>
      </c>
      <c r="N89">
        <f>'[1]portfolio loss'!O283</f>
        <v>52.986941842114902</v>
      </c>
    </row>
    <row r="90" spans="10:14">
      <c r="J90">
        <v>88</v>
      </c>
      <c r="K90">
        <f>'[1]portfolio loss'!O89</f>
        <v>16.162282458577465</v>
      </c>
      <c r="M90">
        <v>239</v>
      </c>
      <c r="N90">
        <f>'[1]portfolio loss'!O240</f>
        <v>52.232568219085806</v>
      </c>
    </row>
    <row r="91" spans="10:14">
      <c r="J91">
        <v>89</v>
      </c>
      <c r="K91">
        <f>'[1]portfolio loss'!O90</f>
        <v>28.400587379695935</v>
      </c>
      <c r="M91">
        <v>214</v>
      </c>
      <c r="N91">
        <f>'[1]portfolio loss'!O215</f>
        <v>51.803408898227644</v>
      </c>
    </row>
    <row r="92" spans="10:14">
      <c r="J92">
        <v>90</v>
      </c>
      <c r="K92">
        <f>'[1]portfolio loss'!O91</f>
        <v>-55.607866850014034</v>
      </c>
      <c r="M92">
        <v>40</v>
      </c>
      <c r="N92">
        <f>'[1]portfolio loss'!O41</f>
        <v>51.687579560461018</v>
      </c>
    </row>
    <row r="93" spans="10:14">
      <c r="J93">
        <v>91</v>
      </c>
      <c r="K93">
        <f>'[1]portfolio loss'!O92</f>
        <v>-102.05731009813462</v>
      </c>
      <c r="M93">
        <v>371</v>
      </c>
      <c r="N93">
        <f>'[1]portfolio loss'!O372</f>
        <v>50.002078633173369</v>
      </c>
    </row>
    <row r="94" spans="10:14">
      <c r="J94">
        <v>92</v>
      </c>
      <c r="K94">
        <f>'[1]portfolio loss'!O93</f>
        <v>31.072754092265313</v>
      </c>
      <c r="M94">
        <v>3</v>
      </c>
      <c r="N94">
        <f>'[1]portfolio loss'!O4</f>
        <v>49.355587542488138</v>
      </c>
    </row>
    <row r="95" spans="10:14">
      <c r="J95">
        <v>93</v>
      </c>
      <c r="K95">
        <f>'[1]portfolio loss'!O94</f>
        <v>28.061213321303512</v>
      </c>
      <c r="M95">
        <v>264</v>
      </c>
      <c r="N95">
        <f>'[1]portfolio loss'!O265</f>
        <v>49.298658386273019</v>
      </c>
    </row>
    <row r="96" spans="10:14">
      <c r="J96">
        <v>94</v>
      </c>
      <c r="K96">
        <f>'[1]portfolio loss'!O95</f>
        <v>-106.54086362997805</v>
      </c>
      <c r="M96">
        <v>137</v>
      </c>
      <c r="N96">
        <f>'[1]portfolio loss'!O138</f>
        <v>48.604051794050974</v>
      </c>
    </row>
    <row r="97" spans="10:14">
      <c r="J97">
        <v>95</v>
      </c>
      <c r="K97">
        <f>'[1]portfolio loss'!O96</f>
        <v>-13.765924372000882</v>
      </c>
      <c r="M97">
        <v>120</v>
      </c>
      <c r="N97">
        <f>'[1]portfolio loss'!O121</f>
        <v>48.414760559731803</v>
      </c>
    </row>
    <row r="98" spans="10:14">
      <c r="J98">
        <v>96</v>
      </c>
      <c r="K98">
        <f>'[1]portfolio loss'!O97</f>
        <v>63.317714014412559</v>
      </c>
      <c r="M98">
        <v>112</v>
      </c>
      <c r="N98">
        <f>'[1]portfolio loss'!O113</f>
        <v>48.364837913321026</v>
      </c>
    </row>
    <row r="99" spans="10:14">
      <c r="J99">
        <v>97</v>
      </c>
      <c r="K99">
        <f>'[1]portfolio loss'!O98</f>
        <v>24.732355875057692</v>
      </c>
      <c r="M99">
        <v>116</v>
      </c>
      <c r="N99">
        <f>'[1]portfolio loss'!O117</f>
        <v>45.224331023098784</v>
      </c>
    </row>
    <row r="100" spans="10:14">
      <c r="J100">
        <v>98</v>
      </c>
      <c r="K100">
        <f>'[1]portfolio loss'!O99</f>
        <v>-6.7238111953192856</v>
      </c>
      <c r="M100">
        <v>141</v>
      </c>
      <c r="N100">
        <f>'[1]portfolio loss'!O142</f>
        <v>43.286970814460801</v>
      </c>
    </row>
    <row r="101" spans="10:14">
      <c r="J101">
        <v>99</v>
      </c>
      <c r="K101">
        <f>'[1]portfolio loss'!O100</f>
        <v>-29.790111091628205</v>
      </c>
      <c r="M101">
        <v>475</v>
      </c>
      <c r="N101">
        <f>'[1]portfolio loss'!O476</f>
        <v>42.352612931239491</v>
      </c>
    </row>
    <row r="102" spans="10:14">
      <c r="J102">
        <v>100</v>
      </c>
      <c r="K102">
        <f>'[1]portfolio loss'!O101</f>
        <v>-78.31765025603454</v>
      </c>
      <c r="M102">
        <v>142</v>
      </c>
      <c r="N102">
        <f>'[1]portfolio loss'!O143</f>
        <v>41.696061402421037</v>
      </c>
    </row>
    <row r="103" spans="10:14">
      <c r="J103">
        <v>101</v>
      </c>
      <c r="K103">
        <f>'[1]portfolio loss'!O102</f>
        <v>-41.374902060875684</v>
      </c>
      <c r="M103">
        <v>279</v>
      </c>
      <c r="N103">
        <f>'[1]portfolio loss'!O280</f>
        <v>41.222717952088715</v>
      </c>
    </row>
    <row r="104" spans="10:14">
      <c r="J104">
        <v>102</v>
      </c>
      <c r="K104">
        <f>'[1]portfolio loss'!O103</f>
        <v>-6.1621971463828231</v>
      </c>
      <c r="M104">
        <v>161</v>
      </c>
      <c r="N104">
        <f>'[1]portfolio loss'!O162</f>
        <v>41.153812860526159</v>
      </c>
    </row>
    <row r="105" spans="10:14">
      <c r="J105">
        <v>103</v>
      </c>
      <c r="K105">
        <f>'[1]portfolio loss'!O104</f>
        <v>1.9094566870899143</v>
      </c>
      <c r="M105">
        <v>342</v>
      </c>
      <c r="N105">
        <f>'[1]portfolio loss'!O343</f>
        <v>40.062643254312206</v>
      </c>
    </row>
    <row r="106" spans="10:14">
      <c r="J106">
        <v>104</v>
      </c>
      <c r="K106">
        <f>'[1]portfolio loss'!O105</f>
        <v>-19.244982975375024</v>
      </c>
      <c r="M106">
        <v>44</v>
      </c>
      <c r="N106">
        <f>'[1]portfolio loss'!O45</f>
        <v>39.983120100872839</v>
      </c>
    </row>
    <row r="107" spans="10:14">
      <c r="J107">
        <v>105</v>
      </c>
      <c r="K107">
        <f>'[1]portfolio loss'!O106</f>
        <v>-36.398263018882062</v>
      </c>
      <c r="M107">
        <v>277</v>
      </c>
      <c r="N107">
        <f>'[1]portfolio loss'!O278</f>
        <v>39.546356510309124</v>
      </c>
    </row>
    <row r="108" spans="10:14">
      <c r="J108">
        <v>106</v>
      </c>
      <c r="K108">
        <f>'[1]portfolio loss'!O107</f>
        <v>-8.4915522256633267</v>
      </c>
      <c r="M108">
        <v>289</v>
      </c>
      <c r="N108">
        <f>'[1]portfolio loss'!O290</f>
        <v>39.415923299307906</v>
      </c>
    </row>
    <row r="109" spans="10:14">
      <c r="J109">
        <v>107</v>
      </c>
      <c r="K109">
        <f>'[1]portfolio loss'!O108</f>
        <v>99.438772346853511</v>
      </c>
      <c r="M109">
        <v>185</v>
      </c>
      <c r="N109">
        <f>'[1]portfolio loss'!O186</f>
        <v>37.192798347286953</v>
      </c>
    </row>
    <row r="110" spans="10:14">
      <c r="J110">
        <v>108</v>
      </c>
      <c r="K110">
        <f>'[1]portfolio loss'!O109</f>
        <v>-66.688829046161118</v>
      </c>
      <c r="M110">
        <v>110</v>
      </c>
      <c r="N110">
        <f>'[1]portfolio loss'!O111</f>
        <v>36.876108397660573</v>
      </c>
    </row>
    <row r="111" spans="10:14">
      <c r="J111">
        <v>109</v>
      </c>
      <c r="K111">
        <f>'[1]portfolio loss'!O110</f>
        <v>18.104207457939992</v>
      </c>
      <c r="M111">
        <v>233</v>
      </c>
      <c r="N111">
        <f>'[1]portfolio loss'!O234</f>
        <v>35.209105010559142</v>
      </c>
    </row>
    <row r="112" spans="10:14">
      <c r="J112">
        <v>110</v>
      </c>
      <c r="K112">
        <f>'[1]portfolio loss'!O111</f>
        <v>36.876108397660573</v>
      </c>
      <c r="M112">
        <v>293</v>
      </c>
      <c r="N112">
        <f>'[1]portfolio loss'!O294</f>
        <v>35.001556118342705</v>
      </c>
    </row>
    <row r="113" spans="10:14">
      <c r="J113">
        <v>111</v>
      </c>
      <c r="K113">
        <f>'[1]portfolio loss'!O112</f>
        <v>-52.639800643964918</v>
      </c>
      <c r="M113">
        <v>292</v>
      </c>
      <c r="N113">
        <f>'[1]portfolio loss'!O293</f>
        <v>33.741194282443757</v>
      </c>
    </row>
    <row r="114" spans="10:14">
      <c r="J114">
        <v>112</v>
      </c>
      <c r="K114">
        <f>'[1]portfolio loss'!O113</f>
        <v>48.364837913321026</v>
      </c>
      <c r="M114">
        <v>376</v>
      </c>
      <c r="N114">
        <f>'[1]portfolio loss'!O377</f>
        <v>32.296191027644454</v>
      </c>
    </row>
    <row r="115" spans="10:14">
      <c r="J115">
        <v>113</v>
      </c>
      <c r="K115">
        <f>'[1]portfolio loss'!O114</f>
        <v>90.471091320025153</v>
      </c>
      <c r="M115">
        <v>332</v>
      </c>
      <c r="N115">
        <f>'[1]portfolio loss'!O333</f>
        <v>32.134143240542471</v>
      </c>
    </row>
    <row r="116" spans="10:14">
      <c r="J116">
        <v>114</v>
      </c>
      <c r="K116">
        <f>'[1]portfolio loss'!O115</f>
        <v>24.46053908797694</v>
      </c>
      <c r="M116">
        <v>153</v>
      </c>
      <c r="N116">
        <f>'[1]portfolio loss'!O154</f>
        <v>31.649045930858847</v>
      </c>
    </row>
    <row r="117" spans="10:14">
      <c r="J117">
        <v>115</v>
      </c>
      <c r="K117">
        <f>'[1]portfolio loss'!O116</f>
        <v>66.517087867796363</v>
      </c>
      <c r="M117">
        <v>383</v>
      </c>
      <c r="N117">
        <f>'[1]portfolio loss'!O384</f>
        <v>31.505905718417125</v>
      </c>
    </row>
    <row r="118" spans="10:14">
      <c r="J118">
        <v>116</v>
      </c>
      <c r="K118">
        <f>'[1]portfolio loss'!O117</f>
        <v>45.224331023098784</v>
      </c>
      <c r="M118">
        <v>259</v>
      </c>
      <c r="N118">
        <f>'[1]portfolio loss'!O260</f>
        <v>31.328168443133109</v>
      </c>
    </row>
    <row r="119" spans="10:14">
      <c r="J119">
        <v>117</v>
      </c>
      <c r="K119">
        <f>'[1]portfolio loss'!O118</f>
        <v>124.01977548804643</v>
      </c>
      <c r="M119">
        <v>92</v>
      </c>
      <c r="N119">
        <f>'[1]portfolio loss'!O93</f>
        <v>31.072754092265313</v>
      </c>
    </row>
    <row r="120" spans="10:14">
      <c r="J120">
        <v>118</v>
      </c>
      <c r="K120">
        <f>'[1]portfolio loss'!O119</f>
        <v>-17.776821629910046</v>
      </c>
      <c r="M120">
        <v>177</v>
      </c>
      <c r="N120">
        <f>'[1]portfolio loss'!O178</f>
        <v>30.39031875650835</v>
      </c>
    </row>
    <row r="121" spans="10:14">
      <c r="J121">
        <v>119</v>
      </c>
      <c r="K121">
        <f>'[1]portfolio loss'!O120</f>
        <v>-6.0189217113238556</v>
      </c>
      <c r="M121">
        <v>210</v>
      </c>
      <c r="N121">
        <f>'[1]portfolio loss'!O211</f>
        <v>30.34259569351525</v>
      </c>
    </row>
    <row r="122" spans="10:14">
      <c r="J122">
        <v>120</v>
      </c>
      <c r="K122">
        <f>'[1]portfolio loss'!O121</f>
        <v>48.414760559731803</v>
      </c>
      <c r="M122">
        <v>206</v>
      </c>
      <c r="N122">
        <f>'[1]portfolio loss'!O207</f>
        <v>30.299781638064815</v>
      </c>
    </row>
    <row r="123" spans="10:14">
      <c r="J123">
        <v>121</v>
      </c>
      <c r="K123">
        <f>'[1]portfolio loss'!O122</f>
        <v>-92.272993273267275</v>
      </c>
      <c r="M123">
        <v>466</v>
      </c>
      <c r="N123">
        <f>'[1]portfolio loss'!O467</f>
        <v>29.666858510305246</v>
      </c>
    </row>
    <row r="124" spans="10:14">
      <c r="J124">
        <v>122</v>
      </c>
      <c r="K124">
        <f>'[1]portfolio loss'!O123</f>
        <v>-149.44868425482127</v>
      </c>
      <c r="M124">
        <v>455</v>
      </c>
      <c r="N124">
        <f>'[1]portfolio loss'!O456</f>
        <v>29.603895679738343</v>
      </c>
    </row>
    <row r="125" spans="10:14">
      <c r="J125">
        <v>123</v>
      </c>
      <c r="K125">
        <f>'[1]portfolio loss'!O124</f>
        <v>11.54991682139007</v>
      </c>
      <c r="M125">
        <v>51</v>
      </c>
      <c r="N125">
        <f>'[1]portfolio loss'!O52</f>
        <v>29.401156663665461</v>
      </c>
    </row>
    <row r="126" spans="10:14">
      <c r="J126">
        <v>124</v>
      </c>
      <c r="K126">
        <f>'[1]portfolio loss'!O125</f>
        <v>14.844549016677774</v>
      </c>
      <c r="M126">
        <v>183</v>
      </c>
      <c r="N126">
        <f>'[1]portfolio loss'!O184</f>
        <v>28.793317997240592</v>
      </c>
    </row>
    <row r="127" spans="10:14">
      <c r="J127">
        <v>125</v>
      </c>
      <c r="K127">
        <f>'[1]portfolio loss'!O126</f>
        <v>-91.844569372919068</v>
      </c>
      <c r="M127">
        <v>53</v>
      </c>
      <c r="N127">
        <f>'[1]portfolio loss'!O54</f>
        <v>28.429621195897198</v>
      </c>
    </row>
    <row r="128" spans="10:14">
      <c r="J128">
        <v>126</v>
      </c>
      <c r="K128">
        <f>'[1]portfolio loss'!O127</f>
        <v>-26.083235958260047</v>
      </c>
      <c r="M128">
        <v>89</v>
      </c>
      <c r="N128">
        <f>'[1]portfolio loss'!O90</f>
        <v>28.400587379695935</v>
      </c>
    </row>
    <row r="129" spans="10:14">
      <c r="J129">
        <v>127</v>
      </c>
      <c r="K129">
        <f>'[1]portfolio loss'!O128</f>
        <v>124.06894857800216</v>
      </c>
      <c r="M129">
        <v>203</v>
      </c>
      <c r="N129">
        <f>'[1]portfolio loss'!O204</f>
        <v>28.361168487073883</v>
      </c>
    </row>
    <row r="130" spans="10:14">
      <c r="J130">
        <v>128</v>
      </c>
      <c r="K130">
        <f>'[1]portfolio loss'!O129</f>
        <v>-55.32292799867173</v>
      </c>
      <c r="M130">
        <v>93</v>
      </c>
      <c r="N130">
        <f>'[1]portfolio loss'!O94</f>
        <v>28.061213321303512</v>
      </c>
    </row>
    <row r="131" spans="10:14">
      <c r="J131">
        <v>129</v>
      </c>
      <c r="K131">
        <f>'[1]portfolio loss'!O130</f>
        <v>-94.159997151145944</v>
      </c>
      <c r="M131">
        <v>220</v>
      </c>
      <c r="N131">
        <f>'[1]portfolio loss'!O221</f>
        <v>27.901450317629497</v>
      </c>
    </row>
    <row r="132" spans="10:14">
      <c r="J132">
        <v>130</v>
      </c>
      <c r="K132">
        <f>'[1]portfolio loss'!O131</f>
        <v>-146.98518960166439</v>
      </c>
      <c r="M132">
        <v>411</v>
      </c>
      <c r="N132">
        <f>'[1]portfolio loss'!O412</f>
        <v>27.80609000010918</v>
      </c>
    </row>
    <row r="133" spans="10:14">
      <c r="J133">
        <v>131</v>
      </c>
      <c r="K133">
        <f>'[1]portfolio loss'!O132</f>
        <v>-26.024634000299557</v>
      </c>
      <c r="M133">
        <v>463</v>
      </c>
      <c r="N133">
        <f>'[1]portfolio loss'!O464</f>
        <v>27.762803886686015</v>
      </c>
    </row>
    <row r="134" spans="10:14">
      <c r="J134">
        <v>132</v>
      </c>
      <c r="K134">
        <f>'[1]portfolio loss'!O133</f>
        <v>-86.229772584214516</v>
      </c>
      <c r="M134">
        <v>444</v>
      </c>
      <c r="N134">
        <f>'[1]portfolio loss'!O445</f>
        <v>26.334864971777279</v>
      </c>
    </row>
    <row r="135" spans="10:14">
      <c r="J135">
        <v>133</v>
      </c>
      <c r="K135">
        <f>'[1]portfolio loss'!O134</f>
        <v>-44.393826523986718</v>
      </c>
      <c r="M135">
        <v>425</v>
      </c>
      <c r="N135">
        <f>'[1]portfolio loss'!O426</f>
        <v>26.261768616452173</v>
      </c>
    </row>
    <row r="136" spans="10:14">
      <c r="J136">
        <v>134</v>
      </c>
      <c r="K136">
        <f>'[1]portfolio loss'!O135</f>
        <v>2.7183009119271446</v>
      </c>
      <c r="M136">
        <v>408</v>
      </c>
      <c r="N136">
        <f>'[1]portfolio loss'!O409</f>
        <v>24.987459538318944</v>
      </c>
    </row>
    <row r="137" spans="10:14">
      <c r="J137">
        <v>135</v>
      </c>
      <c r="K137">
        <f>'[1]portfolio loss'!O136</f>
        <v>-27.193942229421737</v>
      </c>
      <c r="M137">
        <v>97</v>
      </c>
      <c r="N137">
        <f>'[1]portfolio loss'!O98</f>
        <v>24.732355875057692</v>
      </c>
    </row>
    <row r="138" spans="10:14">
      <c r="J138">
        <v>136</v>
      </c>
      <c r="K138">
        <f>'[1]portfolio loss'!O137</f>
        <v>-126.96004699532023</v>
      </c>
      <c r="M138">
        <v>201</v>
      </c>
      <c r="N138">
        <f>'[1]portfolio loss'!O202</f>
        <v>24.598978115360296</v>
      </c>
    </row>
    <row r="139" spans="10:14">
      <c r="J139">
        <v>137</v>
      </c>
      <c r="K139">
        <f>'[1]portfolio loss'!O138</f>
        <v>48.604051794050974</v>
      </c>
      <c r="M139">
        <v>114</v>
      </c>
      <c r="N139">
        <f>'[1]portfolio loss'!O115</f>
        <v>24.46053908797694</v>
      </c>
    </row>
    <row r="140" spans="10:14">
      <c r="J140">
        <v>138</v>
      </c>
      <c r="K140">
        <f>'[1]portfolio loss'!O139</f>
        <v>-7.2792927037444315</v>
      </c>
      <c r="M140">
        <v>436</v>
      </c>
      <c r="N140">
        <f>'[1]portfolio loss'!O437</f>
        <v>24.228041752583522</v>
      </c>
    </row>
    <row r="141" spans="10:14">
      <c r="J141">
        <v>139</v>
      </c>
      <c r="K141">
        <f>'[1]portfolio loss'!O140</f>
        <v>-6.727489365845031</v>
      </c>
      <c r="M141">
        <v>331</v>
      </c>
      <c r="N141">
        <f>'[1]portfolio loss'!O332</f>
        <v>24.149495690415279</v>
      </c>
    </row>
    <row r="142" spans="10:14">
      <c r="J142">
        <v>140</v>
      </c>
      <c r="K142">
        <f>'[1]portfolio loss'!O141</f>
        <v>6.0438281595215813</v>
      </c>
      <c r="M142">
        <v>308</v>
      </c>
      <c r="N142">
        <f>'[1]portfolio loss'!O309</f>
        <v>24.089108381460392</v>
      </c>
    </row>
    <row r="143" spans="10:14">
      <c r="J143">
        <v>141</v>
      </c>
      <c r="K143">
        <f>'[1]portfolio loss'!O142</f>
        <v>43.286970814460801</v>
      </c>
      <c r="M143">
        <v>441</v>
      </c>
      <c r="N143">
        <f>'[1]portfolio loss'!O442</f>
        <v>23.887243557472175</v>
      </c>
    </row>
    <row r="144" spans="10:14">
      <c r="J144">
        <v>142</v>
      </c>
      <c r="K144">
        <f>'[1]portfolio loss'!O143</f>
        <v>41.696061402421037</v>
      </c>
      <c r="M144">
        <v>85</v>
      </c>
      <c r="N144">
        <f>'[1]portfolio loss'!O86</f>
        <v>23.833002851524725</v>
      </c>
    </row>
    <row r="145" spans="10:14">
      <c r="J145">
        <v>143</v>
      </c>
      <c r="K145">
        <f>'[1]portfolio loss'!O144</f>
        <v>-39.353994607910863</v>
      </c>
      <c r="M145">
        <v>252</v>
      </c>
      <c r="N145">
        <f>'[1]portfolio loss'!O253</f>
        <v>23.226027641445398</v>
      </c>
    </row>
    <row r="146" spans="10:14">
      <c r="J146">
        <v>144</v>
      </c>
      <c r="K146">
        <f>'[1]portfolio loss'!O145</f>
        <v>21.468363963656884</v>
      </c>
      <c r="M146">
        <v>400</v>
      </c>
      <c r="N146">
        <f>'[1]portfolio loss'!O401</f>
        <v>22.588428711089364</v>
      </c>
    </row>
    <row r="147" spans="10:14">
      <c r="J147">
        <v>145</v>
      </c>
      <c r="K147">
        <f>'[1]portfolio loss'!O146</f>
        <v>124.28981577424929</v>
      </c>
      <c r="M147">
        <v>9</v>
      </c>
      <c r="N147">
        <f>'[1]portfolio loss'!O10</f>
        <v>22.379580084392728</v>
      </c>
    </row>
    <row r="148" spans="10:14">
      <c r="J148">
        <v>146</v>
      </c>
      <c r="K148">
        <f>'[1]portfolio loss'!O147</f>
        <v>-23.292528912093985</v>
      </c>
      <c r="M148">
        <v>236</v>
      </c>
      <c r="N148">
        <f>'[1]portfolio loss'!O237</f>
        <v>21.848050256856368</v>
      </c>
    </row>
    <row r="149" spans="10:14">
      <c r="J149">
        <v>147</v>
      </c>
      <c r="K149">
        <f>'[1]portfolio loss'!O148</f>
        <v>-51.520902900390865</v>
      </c>
      <c r="M149">
        <v>144</v>
      </c>
      <c r="N149">
        <f>'[1]portfolio loss'!O145</f>
        <v>21.468363963656884</v>
      </c>
    </row>
    <row r="150" spans="10:14">
      <c r="J150">
        <v>148</v>
      </c>
      <c r="K150">
        <f>'[1]portfolio loss'!O149</f>
        <v>-58.169944946132091</v>
      </c>
      <c r="M150">
        <v>23</v>
      </c>
      <c r="N150">
        <f>'[1]portfolio loss'!O24</f>
        <v>21.17612782687138</v>
      </c>
    </row>
    <row r="151" spans="10:14">
      <c r="J151">
        <v>149</v>
      </c>
      <c r="K151">
        <f>'[1]portfolio loss'!O150</f>
        <v>68.106683171987243</v>
      </c>
      <c r="M151">
        <v>244</v>
      </c>
      <c r="N151">
        <f>'[1]portfolio loss'!O245</f>
        <v>20.430842979667432</v>
      </c>
    </row>
    <row r="152" spans="10:14">
      <c r="J152">
        <v>150</v>
      </c>
      <c r="K152">
        <f>'[1]portfolio loss'!O151</f>
        <v>-80.456416808070571</v>
      </c>
      <c r="M152">
        <v>17</v>
      </c>
      <c r="N152">
        <f>'[1]portfolio loss'!O18</f>
        <v>19.611130900751959</v>
      </c>
    </row>
    <row r="153" spans="10:14">
      <c r="J153">
        <v>151</v>
      </c>
      <c r="K153">
        <f>'[1]portfolio loss'!O152</f>
        <v>-35.310794474708018</v>
      </c>
      <c r="M153">
        <v>109</v>
      </c>
      <c r="N153">
        <f>'[1]portfolio loss'!O110</f>
        <v>18.104207457939992</v>
      </c>
    </row>
    <row r="154" spans="10:14">
      <c r="J154">
        <v>152</v>
      </c>
      <c r="K154">
        <f>'[1]portfolio loss'!O153</f>
        <v>80.009716361058963</v>
      </c>
      <c r="M154">
        <v>486</v>
      </c>
      <c r="N154">
        <f>'[1]portfolio loss'!O487</f>
        <v>17.714660663557879</v>
      </c>
    </row>
    <row r="155" spans="10:14">
      <c r="J155">
        <v>153</v>
      </c>
      <c r="K155">
        <f>'[1]portfolio loss'!O154</f>
        <v>31.649045930858847</v>
      </c>
      <c r="M155">
        <v>416</v>
      </c>
      <c r="N155">
        <f>'[1]portfolio loss'!O417</f>
        <v>17.536279269743318</v>
      </c>
    </row>
    <row r="156" spans="10:14">
      <c r="J156">
        <v>154</v>
      </c>
      <c r="K156">
        <f>'[1]portfolio loss'!O155</f>
        <v>53.686586975225509</v>
      </c>
      <c r="M156">
        <v>234</v>
      </c>
      <c r="N156">
        <f>'[1]portfolio loss'!O235</f>
        <v>17.050892025064968</v>
      </c>
    </row>
    <row r="157" spans="10:14">
      <c r="J157">
        <v>155</v>
      </c>
      <c r="K157">
        <f>'[1]portfolio loss'!O156</f>
        <v>-147.55191212334103</v>
      </c>
      <c r="M157">
        <v>276</v>
      </c>
      <c r="N157">
        <f>'[1]portfolio loss'!O277</f>
        <v>16.689788736903211</v>
      </c>
    </row>
    <row r="158" spans="10:14">
      <c r="J158">
        <v>156</v>
      </c>
      <c r="K158">
        <f>'[1]portfolio loss'!O157</f>
        <v>126.48099494761118</v>
      </c>
      <c r="M158">
        <v>60</v>
      </c>
      <c r="N158">
        <f>'[1]portfolio loss'!O61</f>
        <v>16.554109993250677</v>
      </c>
    </row>
    <row r="159" spans="10:14">
      <c r="J159">
        <v>157</v>
      </c>
      <c r="K159">
        <f>'[1]portfolio loss'!O158</f>
        <v>90.895395958932568</v>
      </c>
      <c r="M159">
        <v>361</v>
      </c>
      <c r="N159">
        <f>'[1]portfolio loss'!O362</f>
        <v>16.542401997725392</v>
      </c>
    </row>
    <row r="160" spans="10:14">
      <c r="J160">
        <v>158</v>
      </c>
      <c r="K160">
        <f>'[1]portfolio loss'!O159</f>
        <v>-53.368191360132187</v>
      </c>
      <c r="M160">
        <v>480</v>
      </c>
      <c r="N160">
        <f>'[1]portfolio loss'!O481</f>
        <v>16.529501031731343</v>
      </c>
    </row>
    <row r="161" spans="10:14">
      <c r="J161">
        <v>159</v>
      </c>
      <c r="K161">
        <f>'[1]portfolio loss'!O160</f>
        <v>-37.729630449141041</v>
      </c>
      <c r="M161">
        <v>88</v>
      </c>
      <c r="N161">
        <f>'[1]portfolio loss'!O89</f>
        <v>16.162282458577465</v>
      </c>
    </row>
    <row r="162" spans="10:14">
      <c r="J162">
        <v>160</v>
      </c>
      <c r="K162">
        <f>'[1]portfolio loss'!O161</f>
        <v>-25.219525903388785</v>
      </c>
      <c r="M162">
        <v>422</v>
      </c>
      <c r="N162">
        <f>'[1]portfolio loss'!O423</f>
        <v>15.982902439469399</v>
      </c>
    </row>
    <row r="163" spans="10:14">
      <c r="J163">
        <v>161</v>
      </c>
      <c r="K163">
        <f>'[1]portfolio loss'!O162</f>
        <v>41.153812860526159</v>
      </c>
      <c r="M163">
        <v>20</v>
      </c>
      <c r="N163">
        <f>'[1]portfolio loss'!O21</f>
        <v>15.270728888022859</v>
      </c>
    </row>
    <row r="164" spans="10:14">
      <c r="J164">
        <v>162</v>
      </c>
      <c r="K164">
        <f>'[1]portfolio loss'!O163</f>
        <v>-61.82752861989502</v>
      </c>
      <c r="M164">
        <v>247</v>
      </c>
      <c r="N164">
        <f>'[1]portfolio loss'!O248</f>
        <v>15.206448835175252</v>
      </c>
    </row>
    <row r="165" spans="10:14">
      <c r="J165">
        <v>163</v>
      </c>
      <c r="K165">
        <f>'[1]portfolio loss'!O164</f>
        <v>74.750780190299338</v>
      </c>
      <c r="M165">
        <v>394</v>
      </c>
      <c r="N165">
        <f>'[1]portfolio loss'!O395</f>
        <v>14.872766317441346</v>
      </c>
    </row>
    <row r="166" spans="10:14">
      <c r="J166">
        <v>164</v>
      </c>
      <c r="K166">
        <f>'[1]portfolio loss'!O165</f>
        <v>-14.600688195867406</v>
      </c>
      <c r="M166">
        <v>124</v>
      </c>
      <c r="N166">
        <f>'[1]portfolio loss'!O125</f>
        <v>14.844549016677774</v>
      </c>
    </row>
    <row r="167" spans="10:14">
      <c r="J167">
        <v>165</v>
      </c>
      <c r="K167">
        <f>'[1]portfolio loss'!O166</f>
        <v>7.6533380820947059</v>
      </c>
      <c r="M167">
        <v>461</v>
      </c>
      <c r="N167">
        <f>'[1]portfolio loss'!O462</f>
        <v>14.00978564370962</v>
      </c>
    </row>
    <row r="168" spans="10:14">
      <c r="J168">
        <v>166</v>
      </c>
      <c r="K168">
        <f>'[1]portfolio loss'!O167</f>
        <v>-26.728545644076803</v>
      </c>
      <c r="M168">
        <v>368</v>
      </c>
      <c r="N168">
        <f>'[1]portfolio loss'!O369</f>
        <v>13.909566383736092</v>
      </c>
    </row>
    <row r="169" spans="10:14">
      <c r="J169">
        <v>167</v>
      </c>
      <c r="K169">
        <f>'[1]portfolio loss'!O168</f>
        <v>11.257735539096757</v>
      </c>
      <c r="M169">
        <v>230</v>
      </c>
      <c r="N169">
        <f>'[1]portfolio loss'!O231</f>
        <v>12.310902079205334</v>
      </c>
    </row>
    <row r="170" spans="10:14">
      <c r="J170">
        <v>168</v>
      </c>
      <c r="K170">
        <f>'[1]portfolio loss'!O169</f>
        <v>-110.06280825690737</v>
      </c>
      <c r="M170">
        <v>83</v>
      </c>
      <c r="N170">
        <f>'[1]portfolio loss'!O84</f>
        <v>12.265792123213032</v>
      </c>
    </row>
    <row r="171" spans="10:14">
      <c r="J171">
        <v>169</v>
      </c>
      <c r="K171">
        <f>'[1]portfolio loss'!O170</f>
        <v>-86.634560254999087</v>
      </c>
      <c r="M171">
        <v>381</v>
      </c>
      <c r="N171">
        <f>'[1]portfolio loss'!O382</f>
        <v>12.203616771223096</v>
      </c>
    </row>
    <row r="172" spans="10:14">
      <c r="J172">
        <v>170</v>
      </c>
      <c r="K172">
        <f>'[1]portfolio loss'!O171</f>
        <v>6.7362509861741273</v>
      </c>
      <c r="M172">
        <v>10</v>
      </c>
      <c r="N172">
        <f>'[1]portfolio loss'!O11</f>
        <v>11.677803198326728</v>
      </c>
    </row>
    <row r="173" spans="10:14">
      <c r="J173">
        <v>171</v>
      </c>
      <c r="K173">
        <f>'[1]portfolio loss'!O172</f>
        <v>80.558704409733764</v>
      </c>
      <c r="M173">
        <v>123</v>
      </c>
      <c r="N173">
        <f>'[1]portfolio loss'!O124</f>
        <v>11.54991682139007</v>
      </c>
    </row>
    <row r="174" spans="10:14">
      <c r="J174">
        <v>172</v>
      </c>
      <c r="K174">
        <f>'[1]portfolio loss'!O173</f>
        <v>-109.91259311258182</v>
      </c>
      <c r="M174">
        <v>458</v>
      </c>
      <c r="N174">
        <f>'[1]portfolio loss'!O459</f>
        <v>11.494311950027623</v>
      </c>
    </row>
    <row r="175" spans="10:14">
      <c r="J175">
        <v>173</v>
      </c>
      <c r="K175">
        <f>'[1]portfolio loss'!O174</f>
        <v>-43.104914975425345</v>
      </c>
      <c r="M175">
        <v>167</v>
      </c>
      <c r="N175">
        <f>'[1]portfolio loss'!O168</f>
        <v>11.257735539096757</v>
      </c>
    </row>
    <row r="176" spans="10:14">
      <c r="J176">
        <v>174</v>
      </c>
      <c r="K176">
        <f>'[1]portfolio loss'!O175</f>
        <v>-104.47847557723617</v>
      </c>
      <c r="M176">
        <v>295</v>
      </c>
      <c r="N176">
        <f>'[1]portfolio loss'!O296</f>
        <v>10.494316640724719</v>
      </c>
    </row>
    <row r="177" spans="10:14">
      <c r="J177">
        <v>175</v>
      </c>
      <c r="K177">
        <f>'[1]portfolio loss'!O176</f>
        <v>60.62987649157003</v>
      </c>
      <c r="M177">
        <v>263</v>
      </c>
      <c r="N177">
        <f>'[1]portfolio loss'!O264</f>
        <v>10.414359915479508</v>
      </c>
    </row>
    <row r="178" spans="10:14">
      <c r="J178">
        <v>176</v>
      </c>
      <c r="K178">
        <f>'[1]portfolio loss'!O177</f>
        <v>6.8672581623104634E-2</v>
      </c>
      <c r="M178">
        <v>71</v>
      </c>
      <c r="N178">
        <f>'[1]portfolio loss'!O72</f>
        <v>9.9595654599725094</v>
      </c>
    </row>
    <row r="179" spans="10:14">
      <c r="J179">
        <v>177</v>
      </c>
      <c r="K179">
        <f>'[1]portfolio loss'!O178</f>
        <v>30.39031875650835</v>
      </c>
      <c r="M179">
        <v>275</v>
      </c>
      <c r="N179">
        <f>'[1]portfolio loss'!O276</f>
        <v>9.7600114242250129</v>
      </c>
    </row>
    <row r="180" spans="10:14">
      <c r="J180">
        <v>178</v>
      </c>
      <c r="K180">
        <f>'[1]portfolio loss'!O179</f>
        <v>61.79991536437592</v>
      </c>
      <c r="M180">
        <v>360</v>
      </c>
      <c r="N180">
        <f>'[1]portfolio loss'!O361</f>
        <v>9.3725549484661315</v>
      </c>
    </row>
    <row r="181" spans="10:14">
      <c r="J181">
        <v>179</v>
      </c>
      <c r="K181">
        <f>'[1]portfolio loss'!O180</f>
        <v>90.63598229987474</v>
      </c>
      <c r="M181">
        <v>280</v>
      </c>
      <c r="N181">
        <f>'[1]portfolio loss'!O281</f>
        <v>9.0604136430301878</v>
      </c>
    </row>
    <row r="182" spans="10:14">
      <c r="J182">
        <v>180</v>
      </c>
      <c r="K182">
        <f>'[1]portfolio loss'!O181</f>
        <v>-103.04481036856851</v>
      </c>
      <c r="M182">
        <v>26</v>
      </c>
      <c r="N182">
        <f>'[1]portfolio loss'!O27</f>
        <v>8.6639006419572979</v>
      </c>
    </row>
    <row r="183" spans="10:14">
      <c r="J183">
        <v>181</v>
      </c>
      <c r="K183">
        <f>'[1]portfolio loss'!O182</f>
        <v>5.6154932862500573</v>
      </c>
      <c r="M183">
        <v>68</v>
      </c>
      <c r="N183">
        <f>'[1]portfolio loss'!O69</f>
        <v>8.3999495041534828</v>
      </c>
    </row>
    <row r="184" spans="10:14">
      <c r="J184">
        <v>182</v>
      </c>
      <c r="K184">
        <f>'[1]portfolio loss'!O183</f>
        <v>115.21738177365842</v>
      </c>
      <c r="M184">
        <v>318</v>
      </c>
      <c r="N184">
        <f>'[1]portfolio loss'!O319</f>
        <v>8.0320485217798705</v>
      </c>
    </row>
    <row r="185" spans="10:14">
      <c r="J185">
        <v>183</v>
      </c>
      <c r="K185">
        <f>'[1]portfolio loss'!O184</f>
        <v>28.793317997240592</v>
      </c>
      <c r="M185">
        <v>186</v>
      </c>
      <c r="N185">
        <f>'[1]portfolio loss'!O187</f>
        <v>7.9808877497816866</v>
      </c>
    </row>
    <row r="186" spans="10:14">
      <c r="J186">
        <v>184</v>
      </c>
      <c r="K186">
        <f>'[1]portfolio loss'!O185</f>
        <v>-106.18743535980684</v>
      </c>
      <c r="M186">
        <v>456</v>
      </c>
      <c r="N186">
        <f>'[1]portfolio loss'!O457</f>
        <v>7.6794404008396668</v>
      </c>
    </row>
    <row r="187" spans="10:14">
      <c r="J187">
        <v>185</v>
      </c>
      <c r="K187">
        <f>'[1]portfolio loss'!O186</f>
        <v>37.192798347286953</v>
      </c>
      <c r="M187">
        <v>165</v>
      </c>
      <c r="N187">
        <f>'[1]portfolio loss'!O166</f>
        <v>7.6533380820947059</v>
      </c>
    </row>
    <row r="188" spans="10:14">
      <c r="J188">
        <v>186</v>
      </c>
      <c r="K188">
        <f>'[1]portfolio loss'!O187</f>
        <v>7.9808877497816866</v>
      </c>
      <c r="M188">
        <v>420</v>
      </c>
      <c r="N188">
        <f>'[1]portfolio loss'!O421</f>
        <v>7.4440405873992859</v>
      </c>
    </row>
    <row r="189" spans="10:14">
      <c r="J189">
        <v>187</v>
      </c>
      <c r="K189">
        <f>'[1]portfolio loss'!O188</f>
        <v>-108.86584505606515</v>
      </c>
      <c r="M189">
        <v>79</v>
      </c>
      <c r="N189">
        <f>'[1]portfolio loss'!O80</f>
        <v>7.0354654432321695</v>
      </c>
    </row>
    <row r="190" spans="10:14">
      <c r="J190">
        <v>188</v>
      </c>
      <c r="K190">
        <f>'[1]portfolio loss'!O189</f>
        <v>205.02455481909601</v>
      </c>
      <c r="M190">
        <v>346</v>
      </c>
      <c r="N190">
        <f>'[1]portfolio loss'!O347</f>
        <v>6.983795036074298</v>
      </c>
    </row>
    <row r="191" spans="10:14">
      <c r="J191">
        <v>189</v>
      </c>
      <c r="K191">
        <f>'[1]portfolio loss'!O190</f>
        <v>122.1114812738997</v>
      </c>
      <c r="M191">
        <v>170</v>
      </c>
      <c r="N191">
        <f>'[1]portfolio loss'!O171</f>
        <v>6.7362509861741273</v>
      </c>
    </row>
    <row r="192" spans="10:14">
      <c r="J192">
        <v>190</v>
      </c>
      <c r="K192">
        <f>'[1]portfolio loss'!O191</f>
        <v>216.58573546006664</v>
      </c>
      <c r="M192">
        <v>140</v>
      </c>
      <c r="N192">
        <f>'[1]portfolio loss'!O141</f>
        <v>6.0438281595215813</v>
      </c>
    </row>
    <row r="193" spans="10:14">
      <c r="J193">
        <v>191</v>
      </c>
      <c r="K193">
        <f>'[1]portfolio loss'!O192</f>
        <v>-7.6065294691470626</v>
      </c>
      <c r="M193">
        <v>453</v>
      </c>
      <c r="N193">
        <f>'[1]portfolio loss'!O454</f>
        <v>5.9157750976173702</v>
      </c>
    </row>
    <row r="194" spans="10:14">
      <c r="J194">
        <v>192</v>
      </c>
      <c r="K194">
        <f>'[1]portfolio loss'!O193</f>
        <v>-89.010660810381523</v>
      </c>
      <c r="M194">
        <v>393</v>
      </c>
      <c r="N194">
        <f>'[1]portfolio loss'!O394</f>
        <v>5.7966122984144022</v>
      </c>
    </row>
    <row r="195" spans="10:14">
      <c r="J195">
        <v>193</v>
      </c>
      <c r="K195">
        <f>'[1]portfolio loss'!O194</f>
        <v>-87.518993429443071</v>
      </c>
      <c r="M195">
        <v>181</v>
      </c>
      <c r="N195">
        <f>'[1]portfolio loss'!O182</f>
        <v>5.6154932862500573</v>
      </c>
    </row>
    <row r="196" spans="10:14">
      <c r="J196">
        <v>194</v>
      </c>
      <c r="K196">
        <f>'[1]portfolio loss'!O195</f>
        <v>-32.062943080174591</v>
      </c>
      <c r="M196">
        <v>29</v>
      </c>
      <c r="N196">
        <f>'[1]portfolio loss'!O30</f>
        <v>5.349017550215649</v>
      </c>
    </row>
    <row r="197" spans="10:14">
      <c r="J197">
        <v>195</v>
      </c>
      <c r="K197">
        <f>'[1]portfolio loss'!O196</f>
        <v>-29.037927992862024</v>
      </c>
      <c r="M197">
        <v>447</v>
      </c>
      <c r="N197">
        <f>'[1]portfolio loss'!O448</f>
        <v>5.2460069565258891</v>
      </c>
    </row>
    <row r="198" spans="10:14">
      <c r="J198">
        <v>196</v>
      </c>
      <c r="K198">
        <f>'[1]portfolio loss'!O197</f>
        <v>-124.04182517310619</v>
      </c>
      <c r="M198">
        <v>73</v>
      </c>
      <c r="N198">
        <f>'[1]portfolio loss'!O74</f>
        <v>4.7727038530647405</v>
      </c>
    </row>
    <row r="199" spans="10:14">
      <c r="J199">
        <v>197</v>
      </c>
      <c r="K199">
        <f>'[1]portfolio loss'!O198</f>
        <v>-41.101109398596236</v>
      </c>
      <c r="M199">
        <v>485</v>
      </c>
      <c r="N199">
        <f>'[1]portfolio loss'!O486</f>
        <v>4.386630007515123</v>
      </c>
    </row>
    <row r="200" spans="10:14">
      <c r="J200">
        <v>198</v>
      </c>
      <c r="K200">
        <f>'[1]portfolio loss'!O199</f>
        <v>-132.18788801505434</v>
      </c>
      <c r="M200">
        <v>211</v>
      </c>
      <c r="N200">
        <f>'[1]portfolio loss'!O212</f>
        <v>3.7258900684992113</v>
      </c>
    </row>
    <row r="201" spans="10:14">
      <c r="J201">
        <v>199</v>
      </c>
      <c r="K201">
        <f>'[1]portfolio loss'!O200</f>
        <v>-66.921234690864367</v>
      </c>
      <c r="M201">
        <v>12</v>
      </c>
      <c r="N201">
        <f>'[1]portfolio loss'!O13</f>
        <v>3.5048525791244174</v>
      </c>
    </row>
    <row r="202" spans="10:14">
      <c r="J202">
        <v>200</v>
      </c>
      <c r="K202">
        <f>'[1]portfolio loss'!O201</f>
        <v>-95.909771661599734</v>
      </c>
      <c r="M202">
        <v>442</v>
      </c>
      <c r="N202">
        <f>'[1]portfolio loss'!O443</f>
        <v>3.0546793354078545</v>
      </c>
    </row>
    <row r="203" spans="10:14">
      <c r="J203">
        <v>201</v>
      </c>
      <c r="K203">
        <f>'[1]portfolio loss'!O202</f>
        <v>24.598978115360296</v>
      </c>
      <c r="M203">
        <v>13</v>
      </c>
      <c r="N203">
        <f>'[1]portfolio loss'!O14</f>
        <v>2.7794713163057168</v>
      </c>
    </row>
    <row r="204" spans="10:14">
      <c r="J204">
        <v>202</v>
      </c>
      <c r="K204">
        <f>'[1]portfolio loss'!O203</f>
        <v>-59.561880658809969</v>
      </c>
      <c r="M204">
        <v>134</v>
      </c>
      <c r="N204">
        <f>'[1]portfolio loss'!O135</f>
        <v>2.7183009119271446</v>
      </c>
    </row>
    <row r="205" spans="10:14">
      <c r="J205">
        <v>203</v>
      </c>
      <c r="K205">
        <f>'[1]portfolio loss'!O204</f>
        <v>28.361168487073883</v>
      </c>
      <c r="M205">
        <v>72</v>
      </c>
      <c r="N205">
        <f>'[1]portfolio loss'!O73</f>
        <v>2.3962211439684324</v>
      </c>
    </row>
    <row r="206" spans="10:14">
      <c r="J206">
        <v>204</v>
      </c>
      <c r="K206">
        <f>'[1]portfolio loss'!O205</f>
        <v>-138.39821748511895</v>
      </c>
      <c r="M206">
        <v>474</v>
      </c>
      <c r="N206">
        <f>'[1]portfolio loss'!O475</f>
        <v>2.2015635705502064</v>
      </c>
    </row>
    <row r="207" spans="10:14">
      <c r="J207">
        <v>205</v>
      </c>
      <c r="K207">
        <f>'[1]portfolio loss'!O206</f>
        <v>-11.675705390418443</v>
      </c>
      <c r="M207">
        <v>103</v>
      </c>
      <c r="N207">
        <f>'[1]portfolio loss'!O104</f>
        <v>1.9094566870899143</v>
      </c>
    </row>
    <row r="208" spans="10:14">
      <c r="J208">
        <v>206</v>
      </c>
      <c r="K208">
        <f>'[1]portfolio loss'!O207</f>
        <v>30.299781638064815</v>
      </c>
      <c r="M208">
        <v>21</v>
      </c>
      <c r="N208">
        <f>'[1]portfolio loss'!O22</f>
        <v>0.8797046999734448</v>
      </c>
    </row>
    <row r="209" spans="10:14">
      <c r="J209">
        <v>207</v>
      </c>
      <c r="K209">
        <f>'[1]portfolio loss'!O208</f>
        <v>-18.025261670305554</v>
      </c>
      <c r="M209">
        <v>440</v>
      </c>
      <c r="N209">
        <f>'[1]portfolio loss'!O441</f>
        <v>0.57287693130456319</v>
      </c>
    </row>
    <row r="210" spans="10:14">
      <c r="J210">
        <v>208</v>
      </c>
      <c r="K210">
        <f>'[1]portfolio loss'!O209</f>
        <v>-12.678792884616996</v>
      </c>
      <c r="M210">
        <v>443</v>
      </c>
      <c r="N210">
        <f>'[1]portfolio loss'!O444</f>
        <v>0.53255942401301581</v>
      </c>
    </row>
    <row r="211" spans="10:14">
      <c r="J211">
        <v>209</v>
      </c>
      <c r="K211">
        <f>'[1]portfolio loss'!O210</f>
        <v>133.09539293886337</v>
      </c>
      <c r="M211">
        <v>80</v>
      </c>
      <c r="N211">
        <f>'[1]portfolio loss'!O81</f>
        <v>0.3876281030188693</v>
      </c>
    </row>
    <row r="212" spans="10:14">
      <c r="J212">
        <v>210</v>
      </c>
      <c r="K212">
        <f>'[1]portfolio loss'!O211</f>
        <v>30.34259569351525</v>
      </c>
      <c r="M212">
        <v>176</v>
      </c>
      <c r="N212">
        <f>'[1]portfolio loss'!O177</f>
        <v>6.8672581623104634E-2</v>
      </c>
    </row>
    <row r="213" spans="10:14">
      <c r="J213">
        <v>211</v>
      </c>
      <c r="K213">
        <f>'[1]portfolio loss'!O212</f>
        <v>3.7258900684992113</v>
      </c>
      <c r="M213">
        <v>49</v>
      </c>
      <c r="N213">
        <f>'[1]portfolio loss'!O50</f>
        <v>4.1536703225574456E-2</v>
      </c>
    </row>
    <row r="214" spans="10:14">
      <c r="J214">
        <v>212</v>
      </c>
      <c r="K214">
        <f>'[1]portfolio loss'!O213</f>
        <v>149.23733129749962</v>
      </c>
      <c r="M214">
        <v>321</v>
      </c>
      <c r="N214">
        <f>'[1]portfolio loss'!O322</f>
        <v>2.8235974084964255E-2</v>
      </c>
    </row>
    <row r="215" spans="10:14">
      <c r="J215">
        <v>213</v>
      </c>
      <c r="K215">
        <f>'[1]portfolio loss'!O214</f>
        <v>-63.266975180775262</v>
      </c>
      <c r="M215">
        <v>401</v>
      </c>
      <c r="N215">
        <f>'[1]portfolio loss'!O402</f>
        <v>-0.92178853218501899</v>
      </c>
    </row>
    <row r="216" spans="10:14">
      <c r="J216">
        <v>214</v>
      </c>
      <c r="K216">
        <f>'[1]portfolio loss'!O215</f>
        <v>51.803408898227644</v>
      </c>
      <c r="M216">
        <v>281</v>
      </c>
      <c r="N216">
        <f>'[1]portfolio loss'!O282</f>
        <v>-0.93710036466109159</v>
      </c>
    </row>
    <row r="217" spans="10:14">
      <c r="J217">
        <v>215</v>
      </c>
      <c r="K217">
        <f>'[1]portfolio loss'!O216</f>
        <v>-28.720089791087958</v>
      </c>
      <c r="M217">
        <v>38</v>
      </c>
      <c r="N217">
        <f>'[1]portfolio loss'!O39</f>
        <v>-1.4999491921753361</v>
      </c>
    </row>
    <row r="218" spans="10:14">
      <c r="J218">
        <v>216</v>
      </c>
      <c r="K218">
        <f>'[1]portfolio loss'!O217</f>
        <v>-127.08022456016261</v>
      </c>
      <c r="M218">
        <v>286</v>
      </c>
      <c r="N218">
        <f>'[1]portfolio loss'!O287</f>
        <v>-2.9612601624066883</v>
      </c>
    </row>
    <row r="219" spans="10:14">
      <c r="J219">
        <v>217</v>
      </c>
      <c r="K219">
        <f>'[1]portfolio loss'!O218</f>
        <v>-67.825232403212794</v>
      </c>
      <c r="M219">
        <v>439</v>
      </c>
      <c r="N219">
        <f>'[1]portfolio loss'!O440</f>
        <v>-3.0846452483328903</v>
      </c>
    </row>
    <row r="220" spans="10:14">
      <c r="J220">
        <v>218</v>
      </c>
      <c r="K220">
        <f>'[1]portfolio loss'!O219</f>
        <v>-27.157784123806778</v>
      </c>
      <c r="M220">
        <v>465</v>
      </c>
      <c r="N220">
        <f>'[1]portfolio loss'!O466</f>
        <v>-3.084684707235283</v>
      </c>
    </row>
    <row r="221" spans="10:14">
      <c r="J221">
        <v>219</v>
      </c>
      <c r="K221">
        <f>'[1]portfolio loss'!O220</f>
        <v>-19.801259545336507</v>
      </c>
      <c r="M221">
        <v>404</v>
      </c>
      <c r="N221">
        <f>'[1]portfolio loss'!O405</f>
        <v>-3.4548019490794104</v>
      </c>
    </row>
    <row r="222" spans="10:14">
      <c r="J222">
        <v>220</v>
      </c>
      <c r="K222">
        <f>'[1]portfolio loss'!O221</f>
        <v>27.901450317629497</v>
      </c>
      <c r="M222">
        <v>432</v>
      </c>
      <c r="N222">
        <f>'[1]portfolio loss'!O433</f>
        <v>-3.7453142629638023</v>
      </c>
    </row>
    <row r="223" spans="10:14">
      <c r="J223">
        <v>221</v>
      </c>
      <c r="K223">
        <f>'[1]portfolio loss'!O222</f>
        <v>-175.8853115594975</v>
      </c>
      <c r="M223">
        <v>45</v>
      </c>
      <c r="N223">
        <f>'[1]portfolio loss'!O46</f>
        <v>-4.8969526324926846</v>
      </c>
    </row>
    <row r="224" spans="10:14">
      <c r="J224">
        <v>222</v>
      </c>
      <c r="K224">
        <f>'[1]portfolio loss'!O223</f>
        <v>87.798724250847954</v>
      </c>
      <c r="M224">
        <v>240</v>
      </c>
      <c r="N224">
        <f>'[1]portfolio loss'!O241</f>
        <v>-5.0648885587033874</v>
      </c>
    </row>
    <row r="225" spans="10:14">
      <c r="J225">
        <v>223</v>
      </c>
      <c r="K225">
        <f>'[1]portfolio loss'!O224</f>
        <v>-31.156981201398594</v>
      </c>
      <c r="M225">
        <v>323</v>
      </c>
      <c r="N225">
        <f>'[1]portfolio loss'!O324</f>
        <v>-5.2080381185296574</v>
      </c>
    </row>
    <row r="226" spans="10:14">
      <c r="J226">
        <v>224</v>
      </c>
      <c r="K226">
        <f>'[1]portfolio loss'!O225</f>
        <v>-94.020101348323806</v>
      </c>
      <c r="M226">
        <v>62</v>
      </c>
      <c r="N226">
        <f>'[1]portfolio loss'!O63</f>
        <v>-5.7244657770679623</v>
      </c>
    </row>
    <row r="227" spans="10:14">
      <c r="J227">
        <v>225</v>
      </c>
      <c r="K227">
        <f>'[1]portfolio loss'!O226</f>
        <v>73.250073195571531</v>
      </c>
      <c r="M227">
        <v>372</v>
      </c>
      <c r="N227">
        <f>'[1]portfolio loss'!O373</f>
        <v>-5.8165511033876101</v>
      </c>
    </row>
    <row r="228" spans="10:14">
      <c r="J228">
        <v>226</v>
      </c>
      <c r="K228">
        <f>'[1]portfolio loss'!O227</f>
        <v>-123.87718529564881</v>
      </c>
      <c r="M228">
        <v>407</v>
      </c>
      <c r="N228">
        <f>'[1]portfolio loss'!O408</f>
        <v>-5.9046356376293261</v>
      </c>
    </row>
    <row r="229" spans="10:14">
      <c r="J229">
        <v>227</v>
      </c>
      <c r="K229">
        <f>'[1]portfolio loss'!O228</f>
        <v>-46.64329268308029</v>
      </c>
      <c r="M229">
        <v>119</v>
      </c>
      <c r="N229">
        <f>'[1]portfolio loss'!O120</f>
        <v>-6.0189217113238556</v>
      </c>
    </row>
    <row r="230" spans="10:14">
      <c r="J230">
        <v>228</v>
      </c>
      <c r="K230">
        <f>'[1]portfolio loss'!O229</f>
        <v>58.943356976271389</v>
      </c>
      <c r="M230">
        <v>102</v>
      </c>
      <c r="N230">
        <f>'[1]portfolio loss'!O103</f>
        <v>-6.1621971463828231</v>
      </c>
    </row>
    <row r="231" spans="10:14">
      <c r="J231">
        <v>229</v>
      </c>
      <c r="K231">
        <f>'[1]portfolio loss'!O230</f>
        <v>85.908922941280252</v>
      </c>
      <c r="M231">
        <v>98</v>
      </c>
      <c r="N231">
        <f>'[1]portfolio loss'!O99</f>
        <v>-6.7238111953192856</v>
      </c>
    </row>
    <row r="232" spans="10:14">
      <c r="J232">
        <v>230</v>
      </c>
      <c r="K232">
        <f>'[1]portfolio loss'!O231</f>
        <v>12.310902079205334</v>
      </c>
      <c r="M232">
        <v>139</v>
      </c>
      <c r="N232">
        <f>'[1]portfolio loss'!O140</f>
        <v>-6.727489365845031</v>
      </c>
    </row>
    <row r="233" spans="10:14">
      <c r="J233">
        <v>231</v>
      </c>
      <c r="K233">
        <f>'[1]portfolio loss'!O232</f>
        <v>74.033252660225116</v>
      </c>
      <c r="M233">
        <v>64</v>
      </c>
      <c r="N233">
        <f>'[1]portfolio loss'!O65</f>
        <v>-7.0002639999784151</v>
      </c>
    </row>
    <row r="234" spans="10:14">
      <c r="J234">
        <v>232</v>
      </c>
      <c r="K234">
        <f>'[1]portfolio loss'!O233</f>
        <v>-27.198250270308563</v>
      </c>
      <c r="M234">
        <v>138</v>
      </c>
      <c r="N234">
        <f>'[1]portfolio loss'!O139</f>
        <v>-7.2792927037444315</v>
      </c>
    </row>
    <row r="235" spans="10:14">
      <c r="J235">
        <v>233</v>
      </c>
      <c r="K235">
        <f>'[1]portfolio loss'!O234</f>
        <v>35.209105010559142</v>
      </c>
      <c r="M235">
        <v>435</v>
      </c>
      <c r="N235">
        <f>'[1]portfolio loss'!O436</f>
        <v>-7.3708057768781146</v>
      </c>
    </row>
    <row r="236" spans="10:14">
      <c r="J236">
        <v>234</v>
      </c>
      <c r="K236">
        <f>'[1]portfolio loss'!O235</f>
        <v>17.050892025064968</v>
      </c>
      <c r="M236">
        <v>191</v>
      </c>
      <c r="N236">
        <f>'[1]portfolio loss'!O192</f>
        <v>-7.6065294691470626</v>
      </c>
    </row>
    <row r="237" spans="10:14">
      <c r="J237">
        <v>235</v>
      </c>
      <c r="K237">
        <f>'[1]portfolio loss'!O236</f>
        <v>-61.762995459359445</v>
      </c>
      <c r="M237">
        <v>409</v>
      </c>
      <c r="N237">
        <f>'[1]portfolio loss'!O410</f>
        <v>-7.7975279264937853</v>
      </c>
    </row>
    <row r="238" spans="10:14">
      <c r="J238">
        <v>236</v>
      </c>
      <c r="K238">
        <f>'[1]portfolio loss'!O237</f>
        <v>21.848050256856368</v>
      </c>
      <c r="M238">
        <v>392</v>
      </c>
      <c r="N238">
        <f>'[1]portfolio loss'!O393</f>
        <v>-7.8018318316153454</v>
      </c>
    </row>
    <row r="239" spans="10:14">
      <c r="J239">
        <v>237</v>
      </c>
      <c r="K239">
        <f>'[1]portfolio loss'!O238</f>
        <v>-64.944514305798293</v>
      </c>
      <c r="M239">
        <v>106</v>
      </c>
      <c r="N239">
        <f>'[1]portfolio loss'!O107</f>
        <v>-8.4915522256633267</v>
      </c>
    </row>
    <row r="240" spans="10:14">
      <c r="J240">
        <v>238</v>
      </c>
      <c r="K240">
        <f>'[1]portfolio loss'!O239</f>
        <v>-49.922119469583777</v>
      </c>
      <c r="M240">
        <v>448</v>
      </c>
      <c r="N240">
        <f>'[1]portfolio loss'!O449</f>
        <v>-9.1288833464477648</v>
      </c>
    </row>
    <row r="241" spans="10:14">
      <c r="J241">
        <v>239</v>
      </c>
      <c r="K241">
        <f>'[1]portfolio loss'!O240</f>
        <v>52.232568219085806</v>
      </c>
      <c r="M241">
        <v>340</v>
      </c>
      <c r="N241">
        <f>'[1]portfolio loss'!O341</f>
        <v>-9.2350057163203019</v>
      </c>
    </row>
    <row r="242" spans="10:14">
      <c r="J242">
        <v>240</v>
      </c>
      <c r="K242">
        <f>'[1]portfolio loss'!O241</f>
        <v>-5.0648885587033874</v>
      </c>
      <c r="M242">
        <v>30</v>
      </c>
      <c r="N242">
        <f>'[1]portfolio loss'!O31</f>
        <v>-9.5123466668792389</v>
      </c>
    </row>
    <row r="243" spans="10:14">
      <c r="J243">
        <v>241</v>
      </c>
      <c r="K243">
        <f>'[1]portfolio loss'!O242</f>
        <v>-45.460939989723556</v>
      </c>
      <c r="M243">
        <v>268</v>
      </c>
      <c r="N243">
        <f>'[1]portfolio loss'!O269</f>
        <v>-10.192053949827823</v>
      </c>
    </row>
    <row r="244" spans="10:14">
      <c r="J244">
        <v>242</v>
      </c>
      <c r="K244">
        <f>'[1]portfolio loss'!O243</f>
        <v>-43.46004061514941</v>
      </c>
      <c r="M244">
        <v>387</v>
      </c>
      <c r="N244">
        <f>'[1]portfolio loss'!O388</f>
        <v>-10.304397020963734</v>
      </c>
    </row>
    <row r="245" spans="10:14">
      <c r="J245">
        <v>243</v>
      </c>
      <c r="K245">
        <f>'[1]portfolio loss'!O244</f>
        <v>97.67449741171913</v>
      </c>
      <c r="M245">
        <v>418</v>
      </c>
      <c r="N245">
        <f>'[1]portfolio loss'!O419</f>
        <v>-10.803731864049041</v>
      </c>
    </row>
    <row r="246" spans="10:14">
      <c r="J246">
        <v>244</v>
      </c>
      <c r="K246">
        <f>'[1]portfolio loss'!O245</f>
        <v>20.430842979667432</v>
      </c>
      <c r="M246">
        <v>205</v>
      </c>
      <c r="N246">
        <f>'[1]portfolio loss'!O206</f>
        <v>-11.675705390418443</v>
      </c>
    </row>
    <row r="247" spans="10:14">
      <c r="J247">
        <v>245</v>
      </c>
      <c r="K247">
        <f>'[1]portfolio loss'!O246</f>
        <v>75.952477997419919</v>
      </c>
      <c r="M247">
        <v>25</v>
      </c>
      <c r="N247">
        <f>'[1]portfolio loss'!O26</f>
        <v>-11.881237133315153</v>
      </c>
    </row>
    <row r="248" spans="10:14">
      <c r="J248">
        <v>246</v>
      </c>
      <c r="K248">
        <f>'[1]portfolio loss'!O247</f>
        <v>-53.708365751612291</v>
      </c>
      <c r="M248">
        <v>208</v>
      </c>
      <c r="N248">
        <f>'[1]portfolio loss'!O209</f>
        <v>-12.678792884616996</v>
      </c>
    </row>
    <row r="249" spans="10:14">
      <c r="J249">
        <v>247</v>
      </c>
      <c r="K249">
        <f>'[1]portfolio loss'!O248</f>
        <v>15.206448835175252</v>
      </c>
      <c r="M249">
        <v>391</v>
      </c>
      <c r="N249">
        <f>'[1]portfolio loss'!O392</f>
        <v>-12.710657391768109</v>
      </c>
    </row>
    <row r="250" spans="10:14">
      <c r="J250">
        <v>248</v>
      </c>
      <c r="K250">
        <f>'[1]portfolio loss'!O249</f>
        <v>-43.443890193844709</v>
      </c>
      <c r="M250">
        <v>95</v>
      </c>
      <c r="N250">
        <f>'[1]portfolio loss'!O96</f>
        <v>-13.765924372000882</v>
      </c>
    </row>
    <row r="251" spans="10:14">
      <c r="J251">
        <v>249</v>
      </c>
      <c r="K251">
        <f>'[1]portfolio loss'!O250</f>
        <v>94.327568834331032</v>
      </c>
      <c r="M251">
        <v>86</v>
      </c>
      <c r="N251">
        <f>'[1]portfolio loss'!O87</f>
        <v>-14.393420707398036</v>
      </c>
    </row>
    <row r="252" spans="10:14">
      <c r="J252">
        <v>250</v>
      </c>
      <c r="K252">
        <f>'[1]portfolio loss'!O251</f>
        <v>116.17841260395653</v>
      </c>
      <c r="M252">
        <v>33</v>
      </c>
      <c r="N252">
        <f>'[1]portfolio loss'!O34</f>
        <v>-14.484391392366888</v>
      </c>
    </row>
    <row r="253" spans="10:14">
      <c r="J253">
        <v>251</v>
      </c>
      <c r="K253">
        <f>'[1]portfolio loss'!O252</f>
        <v>-78.904960753181513</v>
      </c>
      <c r="M253">
        <v>164</v>
      </c>
      <c r="N253">
        <f>'[1]portfolio loss'!O165</f>
        <v>-14.600688195867406</v>
      </c>
    </row>
    <row r="254" spans="10:14">
      <c r="J254">
        <v>252</v>
      </c>
      <c r="K254">
        <f>'[1]portfolio loss'!O253</f>
        <v>23.226027641445398</v>
      </c>
      <c r="M254">
        <v>424</v>
      </c>
      <c r="N254">
        <f>'[1]portfolio loss'!O425</f>
        <v>-14.769957792894274</v>
      </c>
    </row>
    <row r="255" spans="10:14">
      <c r="J255">
        <v>253</v>
      </c>
      <c r="K255">
        <f>'[1]portfolio loss'!O254</f>
        <v>-97.441580274789885</v>
      </c>
      <c r="M255">
        <v>414</v>
      </c>
      <c r="N255">
        <f>'[1]portfolio loss'!O415</f>
        <v>-16.642968429336179</v>
      </c>
    </row>
    <row r="256" spans="10:14">
      <c r="J256">
        <v>254</v>
      </c>
      <c r="K256">
        <f>'[1]portfolio loss'!O255</f>
        <v>80.962322298841173</v>
      </c>
      <c r="M256">
        <v>65</v>
      </c>
      <c r="N256">
        <f>'[1]portfolio loss'!O66</f>
        <v>-17.492295938835014</v>
      </c>
    </row>
    <row r="257" spans="10:14">
      <c r="J257">
        <v>255</v>
      </c>
      <c r="K257">
        <f>'[1]portfolio loss'!O256</f>
        <v>-127.45357391094876</v>
      </c>
      <c r="M257">
        <v>118</v>
      </c>
      <c r="N257">
        <f>'[1]portfolio loss'!O119</f>
        <v>-17.776821629910046</v>
      </c>
    </row>
    <row r="258" spans="10:14">
      <c r="J258">
        <v>256</v>
      </c>
      <c r="K258">
        <f>'[1]portfolio loss'!O257</f>
        <v>85.278790014923288</v>
      </c>
      <c r="M258">
        <v>207</v>
      </c>
      <c r="N258">
        <f>'[1]portfolio loss'!O208</f>
        <v>-18.025261670305554</v>
      </c>
    </row>
    <row r="259" spans="10:14">
      <c r="J259">
        <v>257</v>
      </c>
      <c r="K259">
        <f>'[1]portfolio loss'!O258</f>
        <v>-36.94062770356868</v>
      </c>
      <c r="M259">
        <v>343</v>
      </c>
      <c r="N259">
        <f>'[1]portfolio loss'!O344</f>
        <v>-18.249931994989311</v>
      </c>
    </row>
    <row r="260" spans="10:14">
      <c r="J260">
        <v>258</v>
      </c>
      <c r="K260">
        <f>'[1]portfolio loss'!O259</f>
        <v>177.67295633363756</v>
      </c>
      <c r="M260">
        <v>54</v>
      </c>
      <c r="N260">
        <f>'[1]portfolio loss'!O55</f>
        <v>-18.283673222878861</v>
      </c>
    </row>
    <row r="261" spans="10:14">
      <c r="J261">
        <v>259</v>
      </c>
      <c r="K261">
        <f>'[1]portfolio loss'!O260</f>
        <v>31.328168443133109</v>
      </c>
      <c r="M261">
        <v>370</v>
      </c>
      <c r="N261">
        <f>'[1]portfolio loss'!O371</f>
        <v>-18.497233373285781</v>
      </c>
    </row>
    <row r="262" spans="10:14">
      <c r="J262">
        <v>260</v>
      </c>
      <c r="K262">
        <f>'[1]portfolio loss'!O261</f>
        <v>-29.383838379908411</v>
      </c>
      <c r="M262">
        <v>104</v>
      </c>
      <c r="N262">
        <f>'[1]portfolio loss'!O105</f>
        <v>-19.244982975375024</v>
      </c>
    </row>
    <row r="263" spans="10:14">
      <c r="J263">
        <v>261</v>
      </c>
      <c r="K263">
        <f>'[1]portfolio loss'!O262</f>
        <v>59.56325417080734</v>
      </c>
      <c r="M263">
        <v>389</v>
      </c>
      <c r="N263">
        <f>'[1]portfolio loss'!O390</f>
        <v>-19.25114387951362</v>
      </c>
    </row>
    <row r="264" spans="10:14">
      <c r="J264">
        <v>262</v>
      </c>
      <c r="K264">
        <f>'[1]portfolio loss'!O263</f>
        <v>-57.980558704181021</v>
      </c>
      <c r="M264">
        <v>219</v>
      </c>
      <c r="N264">
        <f>'[1]portfolio loss'!O220</f>
        <v>-19.801259545336507</v>
      </c>
    </row>
    <row r="265" spans="10:14">
      <c r="J265">
        <v>263</v>
      </c>
      <c r="K265">
        <f>'[1]portfolio loss'!O264</f>
        <v>10.414359915479508</v>
      </c>
      <c r="M265">
        <v>42</v>
      </c>
      <c r="N265">
        <f>'[1]portfolio loss'!O43</f>
        <v>-21.817299022924999</v>
      </c>
    </row>
    <row r="266" spans="10:14">
      <c r="J266">
        <v>264</v>
      </c>
      <c r="K266">
        <f>'[1]portfolio loss'!O265</f>
        <v>49.298658386273019</v>
      </c>
      <c r="M266">
        <v>324</v>
      </c>
      <c r="N266">
        <f>'[1]portfolio loss'!O325</f>
        <v>-22.760224989046037</v>
      </c>
    </row>
    <row r="267" spans="10:14">
      <c r="J267">
        <v>265</v>
      </c>
      <c r="K267">
        <f>'[1]portfolio loss'!O266</f>
        <v>-23.38324330416981</v>
      </c>
      <c r="M267">
        <v>146</v>
      </c>
      <c r="N267">
        <f>'[1]portfolio loss'!O147</f>
        <v>-23.292528912093985</v>
      </c>
    </row>
    <row r="268" spans="10:14">
      <c r="J268">
        <v>266</v>
      </c>
      <c r="K268">
        <f>'[1]portfolio loss'!O267</f>
        <v>-55.400825128290307</v>
      </c>
      <c r="M268">
        <v>265</v>
      </c>
      <c r="N268">
        <f>'[1]portfolio loss'!O266</f>
        <v>-23.38324330416981</v>
      </c>
    </row>
    <row r="269" spans="10:14">
      <c r="J269">
        <v>267</v>
      </c>
      <c r="K269">
        <f>'[1]portfolio loss'!O268</f>
        <v>-48.227668673949665</v>
      </c>
      <c r="M269">
        <v>412</v>
      </c>
      <c r="N269">
        <f>'[1]portfolio loss'!O413</f>
        <v>-23.603386357968702</v>
      </c>
    </row>
    <row r="270" spans="10:14">
      <c r="J270">
        <v>268</v>
      </c>
      <c r="K270">
        <f>'[1]portfolio loss'!O269</f>
        <v>-10.192053949827823</v>
      </c>
      <c r="M270">
        <v>11</v>
      </c>
      <c r="N270">
        <f>'[1]portfolio loss'!O12</f>
        <v>-23.947602589863891</v>
      </c>
    </row>
    <row r="271" spans="10:14">
      <c r="J271">
        <v>269</v>
      </c>
      <c r="K271">
        <f>'[1]portfolio loss'!O270</f>
        <v>-39.538358178080671</v>
      </c>
      <c r="M271">
        <v>5</v>
      </c>
      <c r="N271">
        <f>'[1]portfolio loss'!O6</f>
        <v>-25.051678815310879</v>
      </c>
    </row>
    <row r="272" spans="10:14">
      <c r="J272">
        <v>270</v>
      </c>
      <c r="K272">
        <f>'[1]portfolio loss'!O271</f>
        <v>-116.79088240551209</v>
      </c>
      <c r="M272">
        <v>464</v>
      </c>
      <c r="N272">
        <f>'[1]portfolio loss'!O465</f>
        <v>-25.091148578736465</v>
      </c>
    </row>
    <row r="273" spans="10:14">
      <c r="J273">
        <v>271</v>
      </c>
      <c r="K273">
        <f>'[1]portfolio loss'!O272</f>
        <v>-31.218537488417496</v>
      </c>
      <c r="M273">
        <v>160</v>
      </c>
      <c r="N273">
        <f>'[1]portfolio loss'!O161</f>
        <v>-25.219525903388785</v>
      </c>
    </row>
    <row r="274" spans="10:14">
      <c r="J274">
        <v>272</v>
      </c>
      <c r="K274">
        <f>'[1]portfolio loss'!O273</f>
        <v>-42.333836629877624</v>
      </c>
      <c r="M274">
        <v>473</v>
      </c>
      <c r="N274">
        <f>'[1]portfolio loss'!O474</f>
        <v>-25.698961252868685</v>
      </c>
    </row>
    <row r="275" spans="10:14">
      <c r="J275">
        <v>273</v>
      </c>
      <c r="K275">
        <f>'[1]portfolio loss'!O274</f>
        <v>-59.999503663155338</v>
      </c>
      <c r="M275">
        <v>131</v>
      </c>
      <c r="N275">
        <f>'[1]portfolio loss'!O132</f>
        <v>-26.024634000299557</v>
      </c>
    </row>
    <row r="276" spans="10:14">
      <c r="J276">
        <v>274</v>
      </c>
      <c r="K276">
        <f>'[1]portfolio loss'!O275</f>
        <v>-66.152581483705944</v>
      </c>
      <c r="M276">
        <v>126</v>
      </c>
      <c r="N276">
        <f>'[1]portfolio loss'!O127</f>
        <v>-26.083235958260047</v>
      </c>
    </row>
    <row r="277" spans="10:14">
      <c r="J277">
        <v>275</v>
      </c>
      <c r="K277">
        <f>'[1]portfolio loss'!O276</f>
        <v>9.7600114242250129</v>
      </c>
      <c r="M277">
        <v>339</v>
      </c>
      <c r="N277">
        <f>'[1]portfolio loss'!O340</f>
        <v>-26.35792299638706</v>
      </c>
    </row>
    <row r="278" spans="10:14">
      <c r="J278">
        <v>276</v>
      </c>
      <c r="K278">
        <f>'[1]portfolio loss'!O277</f>
        <v>16.689788736903211</v>
      </c>
      <c r="M278">
        <v>166</v>
      </c>
      <c r="N278">
        <f>'[1]portfolio loss'!O167</f>
        <v>-26.728545644076803</v>
      </c>
    </row>
    <row r="279" spans="10:14">
      <c r="J279">
        <v>277</v>
      </c>
      <c r="K279">
        <f>'[1]portfolio loss'!O278</f>
        <v>39.546356510309124</v>
      </c>
      <c r="M279">
        <v>395</v>
      </c>
      <c r="N279">
        <f>'[1]portfolio loss'!O396</f>
        <v>-27.088741498610034</v>
      </c>
    </row>
    <row r="280" spans="10:14">
      <c r="J280">
        <v>278</v>
      </c>
      <c r="K280">
        <f>'[1]portfolio loss'!O279</f>
        <v>-33.073802284101475</v>
      </c>
      <c r="M280">
        <v>218</v>
      </c>
      <c r="N280">
        <f>'[1]portfolio loss'!O219</f>
        <v>-27.157784123806778</v>
      </c>
    </row>
    <row r="281" spans="10:14">
      <c r="J281">
        <v>279</v>
      </c>
      <c r="K281">
        <f>'[1]portfolio loss'!O280</f>
        <v>41.222717952088715</v>
      </c>
      <c r="M281">
        <v>135</v>
      </c>
      <c r="N281">
        <f>'[1]portfolio loss'!O136</f>
        <v>-27.193942229421737</v>
      </c>
    </row>
    <row r="282" spans="10:14">
      <c r="J282">
        <v>280</v>
      </c>
      <c r="K282">
        <f>'[1]portfolio loss'!O281</f>
        <v>9.0604136430301878</v>
      </c>
      <c r="M282">
        <v>232</v>
      </c>
      <c r="N282">
        <f>'[1]portfolio loss'!O233</f>
        <v>-27.198250270308563</v>
      </c>
    </row>
    <row r="283" spans="10:14">
      <c r="J283">
        <v>281</v>
      </c>
      <c r="K283">
        <f>'[1]portfolio loss'!O282</f>
        <v>-0.93710036466109159</v>
      </c>
      <c r="M283">
        <v>482</v>
      </c>
      <c r="N283">
        <f>'[1]portfolio loss'!O483</f>
        <v>-27.256168198937303</v>
      </c>
    </row>
    <row r="284" spans="10:14">
      <c r="J284">
        <v>282</v>
      </c>
      <c r="K284">
        <f>'[1]portfolio loss'!O283</f>
        <v>52.986941842114902</v>
      </c>
      <c r="M284">
        <v>74</v>
      </c>
      <c r="N284">
        <f>'[1]portfolio loss'!O75</f>
        <v>-27.641140595456818</v>
      </c>
    </row>
    <row r="285" spans="10:14">
      <c r="J285">
        <v>283</v>
      </c>
      <c r="K285">
        <f>'[1]portfolio loss'!O284</f>
        <v>176.92260916878331</v>
      </c>
      <c r="M285">
        <v>290</v>
      </c>
      <c r="N285">
        <f>'[1]portfolio loss'!O291</f>
        <v>-27.725273852744067</v>
      </c>
    </row>
    <row r="286" spans="10:14">
      <c r="J286">
        <v>284</v>
      </c>
      <c r="K286">
        <f>'[1]portfolio loss'!O285</f>
        <v>101.61551544452414</v>
      </c>
      <c r="M286">
        <v>481</v>
      </c>
      <c r="N286">
        <f>'[1]portfolio loss'!O482</f>
        <v>-27.922259233235309</v>
      </c>
    </row>
    <row r="287" spans="10:14">
      <c r="J287">
        <v>285</v>
      </c>
      <c r="K287">
        <f>'[1]portfolio loss'!O286</f>
        <v>-50.343853275955553</v>
      </c>
      <c r="M287">
        <v>34</v>
      </c>
      <c r="N287">
        <f>'[1]portfolio loss'!O35</f>
        <v>-28.298777555464767</v>
      </c>
    </row>
    <row r="288" spans="10:14">
      <c r="J288">
        <v>286</v>
      </c>
      <c r="K288">
        <f>'[1]portfolio loss'!O287</f>
        <v>-2.9612601624066883</v>
      </c>
      <c r="M288">
        <v>52</v>
      </c>
      <c r="N288">
        <f>'[1]portfolio loss'!O53</f>
        <v>-28.371973290342794</v>
      </c>
    </row>
    <row r="289" spans="10:14">
      <c r="J289">
        <v>287</v>
      </c>
      <c r="K289">
        <f>'[1]portfolio loss'!O288</f>
        <v>-59.343086646449592</v>
      </c>
      <c r="M289">
        <v>82</v>
      </c>
      <c r="N289">
        <f>'[1]portfolio loss'!O83</f>
        <v>-28.541839994710244</v>
      </c>
    </row>
    <row r="290" spans="10:14">
      <c r="J290">
        <v>288</v>
      </c>
      <c r="K290">
        <f>'[1]portfolio loss'!O289</f>
        <v>69.758562435825297</v>
      </c>
      <c r="M290">
        <v>215</v>
      </c>
      <c r="N290">
        <f>'[1]portfolio loss'!O216</f>
        <v>-28.720089791087958</v>
      </c>
    </row>
    <row r="291" spans="10:14">
      <c r="J291">
        <v>289</v>
      </c>
      <c r="K291">
        <f>'[1]portfolio loss'!O290</f>
        <v>39.415923299307906</v>
      </c>
      <c r="M291">
        <v>195</v>
      </c>
      <c r="N291">
        <f>'[1]portfolio loss'!O196</f>
        <v>-29.037927992862024</v>
      </c>
    </row>
    <row r="292" spans="10:14">
      <c r="J292">
        <v>290</v>
      </c>
      <c r="K292">
        <f>'[1]portfolio loss'!O291</f>
        <v>-27.725273852744067</v>
      </c>
      <c r="M292">
        <v>260</v>
      </c>
      <c r="N292">
        <f>'[1]portfolio loss'!O261</f>
        <v>-29.383838379908411</v>
      </c>
    </row>
    <row r="293" spans="10:14">
      <c r="J293">
        <v>291</v>
      </c>
      <c r="K293">
        <f>'[1]portfolio loss'!O292</f>
        <v>-138.60349991102521</v>
      </c>
      <c r="M293">
        <v>99</v>
      </c>
      <c r="N293">
        <f>'[1]portfolio loss'!O100</f>
        <v>-29.790111091628205</v>
      </c>
    </row>
    <row r="294" spans="10:14">
      <c r="J294">
        <v>292</v>
      </c>
      <c r="K294">
        <f>'[1]portfolio loss'!O293</f>
        <v>33.741194282443757</v>
      </c>
      <c r="M294">
        <v>303</v>
      </c>
      <c r="N294">
        <f>'[1]portfolio loss'!O304</f>
        <v>-30.584082319730442</v>
      </c>
    </row>
    <row r="295" spans="10:14">
      <c r="J295">
        <v>293</v>
      </c>
      <c r="K295">
        <f>'[1]portfolio loss'!O294</f>
        <v>35.001556118342705</v>
      </c>
      <c r="M295">
        <v>223</v>
      </c>
      <c r="N295">
        <f>'[1]portfolio loss'!O224</f>
        <v>-31.156981201398594</v>
      </c>
    </row>
    <row r="296" spans="10:14">
      <c r="J296">
        <v>294</v>
      </c>
      <c r="K296">
        <f>'[1]portfolio loss'!O295</f>
        <v>129.60879295827181</v>
      </c>
      <c r="M296">
        <v>271</v>
      </c>
      <c r="N296">
        <f>'[1]portfolio loss'!O272</f>
        <v>-31.218537488417496</v>
      </c>
    </row>
    <row r="297" spans="10:14">
      <c r="J297">
        <v>295</v>
      </c>
      <c r="K297">
        <f>'[1]portfolio loss'!O296</f>
        <v>10.494316640724719</v>
      </c>
      <c r="M297">
        <v>84</v>
      </c>
      <c r="N297">
        <f>'[1]portfolio loss'!O85</f>
        <v>-31.392964343869608</v>
      </c>
    </row>
    <row r="298" spans="10:14">
      <c r="J298">
        <v>296</v>
      </c>
      <c r="K298">
        <f>'[1]portfolio loss'!O297</f>
        <v>-33.816378561037709</v>
      </c>
      <c r="M298">
        <v>16</v>
      </c>
      <c r="N298">
        <f>'[1]portfolio loss'!O17</f>
        <v>-31.787149650226638</v>
      </c>
    </row>
    <row r="299" spans="10:14">
      <c r="J299">
        <v>297</v>
      </c>
      <c r="K299">
        <f>'[1]portfolio loss'!O298</f>
        <v>-154.62738034126596</v>
      </c>
      <c r="M299">
        <v>194</v>
      </c>
      <c r="N299">
        <f>'[1]portfolio loss'!O195</f>
        <v>-32.062943080174591</v>
      </c>
    </row>
    <row r="300" spans="10:14">
      <c r="J300">
        <v>298</v>
      </c>
      <c r="K300">
        <f>'[1]portfolio loss'!O299</f>
        <v>-42.987064824452318</v>
      </c>
      <c r="M300">
        <v>427</v>
      </c>
      <c r="N300">
        <f>'[1]portfolio loss'!O428</f>
        <v>-32.406111057171074</v>
      </c>
    </row>
    <row r="301" spans="10:14">
      <c r="J301">
        <v>299</v>
      </c>
      <c r="K301">
        <f>'[1]portfolio loss'!O300</f>
        <v>-104.38581867198445</v>
      </c>
      <c r="M301">
        <v>362</v>
      </c>
      <c r="N301">
        <f>'[1]portfolio loss'!O363</f>
        <v>-32.659266548629603</v>
      </c>
    </row>
    <row r="302" spans="10:14">
      <c r="J302">
        <v>300</v>
      </c>
      <c r="K302">
        <f>'[1]portfolio loss'!O301</f>
        <v>-147.53626545449515</v>
      </c>
      <c r="M302">
        <v>316</v>
      </c>
      <c r="N302">
        <f>'[1]portfolio loss'!O317</f>
        <v>-32.745104035029726</v>
      </c>
    </row>
    <row r="303" spans="10:14">
      <c r="J303">
        <v>301</v>
      </c>
      <c r="K303">
        <f>'[1]portfolio loss'!O302</f>
        <v>-53.497277151465823</v>
      </c>
      <c r="M303">
        <v>31</v>
      </c>
      <c r="N303">
        <f>'[1]portfolio loss'!O32</f>
        <v>-32.763456791069984</v>
      </c>
    </row>
    <row r="304" spans="10:14">
      <c r="J304">
        <v>302</v>
      </c>
      <c r="K304">
        <f>'[1]portfolio loss'!O303</f>
        <v>-64.397466311085736</v>
      </c>
      <c r="M304">
        <v>278</v>
      </c>
      <c r="N304">
        <f>'[1]portfolio loss'!O279</f>
        <v>-33.073802284101475</v>
      </c>
    </row>
    <row r="305" spans="10:14">
      <c r="J305">
        <v>303</v>
      </c>
      <c r="K305">
        <f>'[1]portfolio loss'!O304</f>
        <v>-30.584082319730442</v>
      </c>
      <c r="M305">
        <v>396</v>
      </c>
      <c r="N305">
        <f>'[1]portfolio loss'!O397</f>
        <v>-33.347932940609098</v>
      </c>
    </row>
    <row r="306" spans="10:14">
      <c r="J306">
        <v>304</v>
      </c>
      <c r="K306">
        <f>'[1]portfolio loss'!O305</f>
        <v>90.863712918220699</v>
      </c>
      <c r="M306">
        <v>378</v>
      </c>
      <c r="N306">
        <f>'[1]portfolio loss'!O379</f>
        <v>-33.639266845641032</v>
      </c>
    </row>
    <row r="307" spans="10:14">
      <c r="J307">
        <v>305</v>
      </c>
      <c r="K307">
        <f>'[1]portfolio loss'!O306</f>
        <v>-55.355525934235629</v>
      </c>
      <c r="M307">
        <v>296</v>
      </c>
      <c r="N307">
        <f>'[1]portfolio loss'!O297</f>
        <v>-33.816378561037709</v>
      </c>
    </row>
    <row r="308" spans="10:14">
      <c r="J308">
        <v>306</v>
      </c>
      <c r="K308">
        <f>'[1]portfolio loss'!O307</f>
        <v>-34.746295324495804</v>
      </c>
      <c r="M308">
        <v>469</v>
      </c>
      <c r="N308">
        <f>'[1]portfolio loss'!O470</f>
        <v>-34.727428024694746</v>
      </c>
    </row>
    <row r="309" spans="10:14">
      <c r="J309">
        <v>307</v>
      </c>
      <c r="K309">
        <f>'[1]portfolio loss'!O308</f>
        <v>-45.001208340285302</v>
      </c>
      <c r="M309">
        <v>306</v>
      </c>
      <c r="N309">
        <f>'[1]portfolio loss'!O307</f>
        <v>-34.746295324495804</v>
      </c>
    </row>
    <row r="310" spans="10:14">
      <c r="J310">
        <v>308</v>
      </c>
      <c r="K310">
        <f>'[1]portfolio loss'!O309</f>
        <v>24.089108381460392</v>
      </c>
      <c r="M310">
        <v>48</v>
      </c>
      <c r="N310">
        <f>'[1]portfolio loss'!O49</f>
        <v>-35.125674348617395</v>
      </c>
    </row>
    <row r="311" spans="10:14">
      <c r="J311">
        <v>309</v>
      </c>
      <c r="K311">
        <f>'[1]portfolio loss'!O310</f>
        <v>115.6724506650753</v>
      </c>
      <c r="M311">
        <v>59</v>
      </c>
      <c r="N311">
        <f>'[1]portfolio loss'!O60</f>
        <v>-35.27242477848813</v>
      </c>
    </row>
    <row r="312" spans="10:14">
      <c r="J312">
        <v>310</v>
      </c>
      <c r="K312">
        <f>'[1]portfolio loss'!O311</f>
        <v>-60.438187159634253</v>
      </c>
      <c r="M312">
        <v>151</v>
      </c>
      <c r="N312">
        <f>'[1]portfolio loss'!O152</f>
        <v>-35.310794474708018</v>
      </c>
    </row>
    <row r="313" spans="10:14">
      <c r="J313">
        <v>311</v>
      </c>
      <c r="K313">
        <f>'[1]portfolio loss'!O312</f>
        <v>-62.436912819226563</v>
      </c>
      <c r="M313">
        <v>105</v>
      </c>
      <c r="N313">
        <f>'[1]portfolio loss'!O106</f>
        <v>-36.398263018882062</v>
      </c>
    </row>
    <row r="314" spans="10:14">
      <c r="J314">
        <v>312</v>
      </c>
      <c r="K314">
        <f>'[1]portfolio loss'!O313</f>
        <v>-83.268635342596099</v>
      </c>
      <c r="M314">
        <v>366</v>
      </c>
      <c r="N314">
        <f>'[1]portfolio loss'!O367</f>
        <v>-36.506258206194616</v>
      </c>
    </row>
    <row r="315" spans="10:14">
      <c r="J315">
        <v>313</v>
      </c>
      <c r="K315">
        <f>'[1]portfolio loss'!O314</f>
        <v>87.021055249981146</v>
      </c>
      <c r="M315">
        <v>257</v>
      </c>
      <c r="N315">
        <f>'[1]portfolio loss'!O258</f>
        <v>-36.94062770356868</v>
      </c>
    </row>
    <row r="316" spans="10:14">
      <c r="J316">
        <v>314</v>
      </c>
      <c r="K316">
        <f>'[1]portfolio loss'!O315</f>
        <v>-43.724684725046245</v>
      </c>
      <c r="M316">
        <v>472</v>
      </c>
      <c r="N316">
        <f>'[1]portfolio loss'!O473</f>
        <v>-37.026803550485056</v>
      </c>
    </row>
    <row r="317" spans="10:14">
      <c r="J317">
        <v>315</v>
      </c>
      <c r="K317">
        <f>'[1]portfolio loss'!O316</f>
        <v>-74.260377482234617</v>
      </c>
      <c r="M317">
        <v>19</v>
      </c>
      <c r="N317">
        <f>'[1]portfolio loss'!O20</f>
        <v>-37.615100915147195</v>
      </c>
    </row>
    <row r="318" spans="10:14">
      <c r="J318">
        <v>316</v>
      </c>
      <c r="K318">
        <f>'[1]portfolio loss'!O317</f>
        <v>-32.745104035029726</v>
      </c>
      <c r="M318">
        <v>159</v>
      </c>
      <c r="N318">
        <f>'[1]portfolio loss'!O160</f>
        <v>-37.729630449141041</v>
      </c>
    </row>
    <row r="319" spans="10:14">
      <c r="J319">
        <v>317</v>
      </c>
      <c r="K319">
        <f>'[1]portfolio loss'!O318</f>
        <v>-154.62413616214508</v>
      </c>
      <c r="M319">
        <v>143</v>
      </c>
      <c r="N319">
        <f>'[1]portfolio loss'!O144</f>
        <v>-39.353994607910863</v>
      </c>
    </row>
    <row r="320" spans="10:14">
      <c r="J320">
        <v>318</v>
      </c>
      <c r="K320">
        <f>'[1]portfolio loss'!O319</f>
        <v>8.0320485217798705</v>
      </c>
      <c r="M320">
        <v>269</v>
      </c>
      <c r="N320">
        <f>'[1]portfolio loss'!O270</f>
        <v>-39.538358178080671</v>
      </c>
    </row>
    <row r="321" spans="10:14">
      <c r="J321">
        <v>319</v>
      </c>
      <c r="K321">
        <f>'[1]portfolio loss'!O320</f>
        <v>-66.715613043152189</v>
      </c>
      <c r="M321">
        <v>459</v>
      </c>
      <c r="N321">
        <f>'[1]portfolio loss'!O460</f>
        <v>-41.04669985050532</v>
      </c>
    </row>
    <row r="322" spans="10:14">
      <c r="J322">
        <v>320</v>
      </c>
      <c r="K322">
        <f>'[1]portfolio loss'!O321</f>
        <v>103.66006059280699</v>
      </c>
      <c r="M322">
        <v>197</v>
      </c>
      <c r="N322">
        <f>'[1]portfolio loss'!O198</f>
        <v>-41.101109398596236</v>
      </c>
    </row>
    <row r="323" spans="10:14">
      <c r="J323">
        <v>321</v>
      </c>
      <c r="K323">
        <f>'[1]portfolio loss'!O322</f>
        <v>2.8235974084964255E-2</v>
      </c>
      <c r="M323">
        <v>101</v>
      </c>
      <c r="N323">
        <f>'[1]portfolio loss'!O102</f>
        <v>-41.374902060875684</v>
      </c>
    </row>
    <row r="324" spans="10:14">
      <c r="J324">
        <v>322</v>
      </c>
      <c r="K324">
        <f>'[1]portfolio loss'!O323</f>
        <v>80.386291662201984</v>
      </c>
      <c r="M324">
        <v>374</v>
      </c>
      <c r="N324">
        <f>'[1]portfolio loss'!O375</f>
        <v>-42.314727016513643</v>
      </c>
    </row>
    <row r="325" spans="10:14">
      <c r="J325">
        <v>323</v>
      </c>
      <c r="K325">
        <f>'[1]portfolio loss'!O324</f>
        <v>-5.2080381185296574</v>
      </c>
      <c r="M325">
        <v>272</v>
      </c>
      <c r="N325">
        <f>'[1]portfolio loss'!O273</f>
        <v>-42.333836629877624</v>
      </c>
    </row>
    <row r="326" spans="10:14">
      <c r="J326">
        <v>324</v>
      </c>
      <c r="K326">
        <f>'[1]portfolio loss'!O325</f>
        <v>-22.760224989046037</v>
      </c>
      <c r="M326">
        <v>24</v>
      </c>
      <c r="N326">
        <f>'[1]portfolio loss'!O25</f>
        <v>-42.674972344742855</v>
      </c>
    </row>
    <row r="327" spans="10:14">
      <c r="J327">
        <v>325</v>
      </c>
      <c r="K327">
        <f>'[1]portfolio loss'!O326</f>
        <v>-80.458025847465251</v>
      </c>
      <c r="M327">
        <v>298</v>
      </c>
      <c r="N327">
        <f>'[1]portfolio loss'!O299</f>
        <v>-42.987064824452318</v>
      </c>
    </row>
    <row r="328" spans="10:14">
      <c r="J328">
        <v>326</v>
      </c>
      <c r="K328">
        <f>'[1]portfolio loss'!O327</f>
        <v>137.13967644716831</v>
      </c>
      <c r="M328">
        <v>173</v>
      </c>
      <c r="N328">
        <f>'[1]portfolio loss'!O174</f>
        <v>-43.104914975425345</v>
      </c>
    </row>
    <row r="329" spans="10:14">
      <c r="J329">
        <v>327</v>
      </c>
      <c r="K329">
        <f>'[1]portfolio loss'!O328</f>
        <v>-52.913434303140093</v>
      </c>
      <c r="M329">
        <v>248</v>
      </c>
      <c r="N329">
        <f>'[1]portfolio loss'!O249</f>
        <v>-43.443890193844709</v>
      </c>
    </row>
    <row r="330" spans="10:14">
      <c r="J330">
        <v>328</v>
      </c>
      <c r="K330">
        <f>'[1]portfolio loss'!O329</f>
        <v>-147.26952127711411</v>
      </c>
      <c r="M330">
        <v>242</v>
      </c>
      <c r="N330">
        <f>'[1]portfolio loss'!O243</f>
        <v>-43.46004061514941</v>
      </c>
    </row>
    <row r="331" spans="10:14">
      <c r="J331">
        <v>329</v>
      </c>
      <c r="K331">
        <f>'[1]portfolio loss'!O330</f>
        <v>143.38349441298669</v>
      </c>
      <c r="M331">
        <v>314</v>
      </c>
      <c r="N331">
        <f>'[1]portfolio loss'!O315</f>
        <v>-43.724684725046245</v>
      </c>
    </row>
    <row r="332" spans="10:14">
      <c r="J332">
        <v>330</v>
      </c>
      <c r="K332">
        <f>'[1]portfolio loss'!O331</f>
        <v>-256.71687583631865</v>
      </c>
      <c r="M332">
        <v>32</v>
      </c>
      <c r="N332">
        <f>'[1]portfolio loss'!O33</f>
        <v>-44.373182650035233</v>
      </c>
    </row>
    <row r="333" spans="10:14">
      <c r="J333">
        <v>331</v>
      </c>
      <c r="K333">
        <f>'[1]portfolio loss'!O332</f>
        <v>24.149495690415279</v>
      </c>
      <c r="M333">
        <v>133</v>
      </c>
      <c r="N333">
        <f>'[1]portfolio loss'!O134</f>
        <v>-44.393826523986718</v>
      </c>
    </row>
    <row r="334" spans="10:14">
      <c r="J334">
        <v>332</v>
      </c>
      <c r="K334">
        <f>'[1]portfolio loss'!O333</f>
        <v>32.134143240542471</v>
      </c>
      <c r="M334">
        <v>41</v>
      </c>
      <c r="N334">
        <f>'[1]portfolio loss'!O42</f>
        <v>-44.7309651276355</v>
      </c>
    </row>
    <row r="335" spans="10:14">
      <c r="J335">
        <v>333</v>
      </c>
      <c r="K335">
        <f>'[1]portfolio loss'!O334</f>
        <v>181.7830632225614</v>
      </c>
      <c r="M335">
        <v>307</v>
      </c>
      <c r="N335">
        <f>'[1]portfolio loss'!O308</f>
        <v>-45.001208340285302</v>
      </c>
    </row>
    <row r="336" spans="10:14">
      <c r="J336">
        <v>334</v>
      </c>
      <c r="K336">
        <f>'[1]portfolio loss'!O335</f>
        <v>67.322745072840917</v>
      </c>
      <c r="M336">
        <v>241</v>
      </c>
      <c r="N336">
        <f>'[1]portfolio loss'!O242</f>
        <v>-45.460939989723556</v>
      </c>
    </row>
    <row r="337" spans="10:14">
      <c r="J337">
        <v>335</v>
      </c>
      <c r="K337">
        <f>'[1]portfolio loss'!O336</f>
        <v>-86.894232418741012</v>
      </c>
      <c r="M337">
        <v>462</v>
      </c>
      <c r="N337">
        <f>'[1]portfolio loss'!O463</f>
        <v>-46.018146233469452</v>
      </c>
    </row>
    <row r="338" spans="10:14">
      <c r="J338">
        <v>336</v>
      </c>
      <c r="K338">
        <f>'[1]portfolio loss'!O337</f>
        <v>73.286643258776166</v>
      </c>
      <c r="M338">
        <v>58</v>
      </c>
      <c r="N338">
        <f>'[1]portfolio loss'!O59</f>
        <v>-46.553975089038431</v>
      </c>
    </row>
    <row r="339" spans="10:14">
      <c r="J339">
        <v>337</v>
      </c>
      <c r="K339">
        <f>'[1]portfolio loss'!O338</f>
        <v>-191.11158323921882</v>
      </c>
      <c r="M339">
        <v>227</v>
      </c>
      <c r="N339">
        <f>'[1]portfolio loss'!O228</f>
        <v>-46.64329268308029</v>
      </c>
    </row>
    <row r="340" spans="10:14">
      <c r="J340">
        <v>338</v>
      </c>
      <c r="K340">
        <f>'[1]portfolio loss'!O339</f>
        <v>-74.074883799254167</v>
      </c>
      <c r="M340">
        <v>434</v>
      </c>
      <c r="N340">
        <f>'[1]portfolio loss'!O435</f>
        <v>-47.42916621635959</v>
      </c>
    </row>
    <row r="341" spans="10:14">
      <c r="J341">
        <v>339</v>
      </c>
      <c r="K341">
        <f>'[1]portfolio loss'!O340</f>
        <v>-26.35792299638706</v>
      </c>
      <c r="M341">
        <v>78</v>
      </c>
      <c r="N341">
        <f>'[1]portfolio loss'!O79</f>
        <v>-48.111803213565508</v>
      </c>
    </row>
    <row r="342" spans="10:14">
      <c r="J342">
        <v>340</v>
      </c>
      <c r="K342">
        <f>'[1]portfolio loss'!O341</f>
        <v>-9.2350057163203019</v>
      </c>
      <c r="M342">
        <v>267</v>
      </c>
      <c r="N342">
        <f>'[1]portfolio loss'!O268</f>
        <v>-48.227668673949665</v>
      </c>
    </row>
    <row r="343" spans="10:14">
      <c r="J343">
        <v>341</v>
      </c>
      <c r="K343">
        <f>'[1]portfolio loss'!O342</f>
        <v>86.869982638925649</v>
      </c>
      <c r="M343">
        <v>367</v>
      </c>
      <c r="N343">
        <f>'[1]portfolio loss'!O368</f>
        <v>-48.998566474409017</v>
      </c>
    </row>
    <row r="344" spans="10:14">
      <c r="J344">
        <v>342</v>
      </c>
      <c r="K344">
        <f>'[1]portfolio loss'!O343</f>
        <v>40.062643254312206</v>
      </c>
      <c r="M344">
        <v>238</v>
      </c>
      <c r="N344">
        <f>'[1]portfolio loss'!O239</f>
        <v>-49.922119469583777</v>
      </c>
    </row>
    <row r="345" spans="10:14">
      <c r="J345">
        <v>343</v>
      </c>
      <c r="K345">
        <f>'[1]portfolio loss'!O344</f>
        <v>-18.249931994989311</v>
      </c>
      <c r="M345">
        <v>285</v>
      </c>
      <c r="N345">
        <f>'[1]portfolio loss'!O286</f>
        <v>-50.343853275955553</v>
      </c>
    </row>
    <row r="346" spans="10:14">
      <c r="J346">
        <v>344</v>
      </c>
      <c r="K346">
        <f>'[1]portfolio loss'!O345</f>
        <v>-57.729851085654445</v>
      </c>
      <c r="M346">
        <v>147</v>
      </c>
      <c r="N346">
        <f>'[1]portfolio loss'!O148</f>
        <v>-51.520902900390865</v>
      </c>
    </row>
    <row r="347" spans="10:14">
      <c r="J347">
        <v>345</v>
      </c>
      <c r="K347">
        <f>'[1]portfolio loss'!O346</f>
        <v>103.88454637578616</v>
      </c>
      <c r="M347">
        <v>111</v>
      </c>
      <c r="N347">
        <f>'[1]portfolio loss'!O112</f>
        <v>-52.639800643964918</v>
      </c>
    </row>
    <row r="348" spans="10:14">
      <c r="J348">
        <v>346</v>
      </c>
      <c r="K348">
        <f>'[1]portfolio loss'!O347</f>
        <v>6.983795036074298</v>
      </c>
      <c r="M348">
        <v>327</v>
      </c>
      <c r="N348">
        <f>'[1]portfolio loss'!O328</f>
        <v>-52.913434303140093</v>
      </c>
    </row>
    <row r="349" spans="10:14">
      <c r="J349">
        <v>347</v>
      </c>
      <c r="K349">
        <f>'[1]portfolio loss'!O348</f>
        <v>70.903177087267977</v>
      </c>
      <c r="M349">
        <v>479</v>
      </c>
      <c r="N349">
        <f>'[1]portfolio loss'!O480</f>
        <v>-53.20039237457604</v>
      </c>
    </row>
    <row r="350" spans="10:14">
      <c r="J350">
        <v>348</v>
      </c>
      <c r="K350">
        <f>'[1]portfolio loss'!O349</f>
        <v>92.320143734641533</v>
      </c>
      <c r="M350">
        <v>158</v>
      </c>
      <c r="N350">
        <f>'[1]portfolio loss'!O159</f>
        <v>-53.368191360132187</v>
      </c>
    </row>
    <row r="351" spans="10:14">
      <c r="J351">
        <v>349</v>
      </c>
      <c r="K351">
        <f>'[1]portfolio loss'!O350</f>
        <v>-89.263051312684183</v>
      </c>
      <c r="M351">
        <v>301</v>
      </c>
      <c r="N351">
        <f>'[1]portfolio loss'!O302</f>
        <v>-53.497277151465823</v>
      </c>
    </row>
    <row r="352" spans="10:14">
      <c r="J352">
        <v>350</v>
      </c>
      <c r="K352">
        <f>'[1]portfolio loss'!O351</f>
        <v>-53.573958566865258</v>
      </c>
      <c r="M352">
        <v>350</v>
      </c>
      <c r="N352">
        <f>'[1]portfolio loss'!O351</f>
        <v>-53.573958566865258</v>
      </c>
    </row>
    <row r="353" spans="10:14">
      <c r="J353">
        <v>351</v>
      </c>
      <c r="K353">
        <f>'[1]portfolio loss'!O352</f>
        <v>253.38378341390489</v>
      </c>
      <c r="M353">
        <v>246</v>
      </c>
      <c r="N353">
        <f>'[1]portfolio loss'!O247</f>
        <v>-53.708365751612291</v>
      </c>
    </row>
    <row r="354" spans="10:14">
      <c r="J354">
        <v>352</v>
      </c>
      <c r="K354">
        <f>'[1]portfolio loss'!O353</f>
        <v>599.73824580508699</v>
      </c>
      <c r="M354">
        <v>470</v>
      </c>
      <c r="N354">
        <f>'[1]portfolio loss'!O471</f>
        <v>-53.714557941631938</v>
      </c>
    </row>
    <row r="355" spans="10:14">
      <c r="J355">
        <v>353</v>
      </c>
      <c r="K355">
        <f>'[1]portfolio loss'!O354</f>
        <v>352.27823259446996</v>
      </c>
      <c r="M355">
        <v>390</v>
      </c>
      <c r="N355">
        <f>'[1]portfolio loss'!O391</f>
        <v>-53.869743189146902</v>
      </c>
    </row>
    <row r="356" spans="10:14">
      <c r="J356">
        <v>354</v>
      </c>
      <c r="K356">
        <f>'[1]portfolio loss'!O355</f>
        <v>-171.01314924541475</v>
      </c>
      <c r="M356">
        <v>421</v>
      </c>
      <c r="N356">
        <f>'[1]portfolio loss'!O422</f>
        <v>-54.491929674866697</v>
      </c>
    </row>
    <row r="357" spans="10:14">
      <c r="J357">
        <v>355</v>
      </c>
      <c r="K357">
        <f>'[1]portfolio loss'!O356</f>
        <v>-75.696678455531583</v>
      </c>
      <c r="M357">
        <v>402</v>
      </c>
      <c r="N357">
        <f>'[1]portfolio loss'!O403</f>
        <v>-54.810860790596053</v>
      </c>
    </row>
    <row r="358" spans="10:14">
      <c r="J358">
        <v>356</v>
      </c>
      <c r="K358">
        <f>'[1]portfolio loss'!O357</f>
        <v>-325.97146197149414</v>
      </c>
      <c r="M358">
        <v>128</v>
      </c>
      <c r="N358">
        <f>'[1]portfolio loss'!O129</f>
        <v>-55.32292799867173</v>
      </c>
    </row>
    <row r="359" spans="10:14">
      <c r="J359">
        <v>357</v>
      </c>
      <c r="K359">
        <f>'[1]portfolio loss'!O358</f>
        <v>-93.519451133321127</v>
      </c>
      <c r="M359">
        <v>305</v>
      </c>
      <c r="N359">
        <f>'[1]portfolio loss'!O306</f>
        <v>-55.355525934235629</v>
      </c>
    </row>
    <row r="360" spans="10:14">
      <c r="J360">
        <v>358</v>
      </c>
      <c r="K360">
        <f>'[1]portfolio loss'!O359</f>
        <v>-216.49308517472673</v>
      </c>
      <c r="M360">
        <v>266</v>
      </c>
      <c r="N360">
        <f>'[1]portfolio loss'!O267</f>
        <v>-55.400825128290307</v>
      </c>
    </row>
    <row r="361" spans="10:14">
      <c r="J361">
        <v>359</v>
      </c>
      <c r="K361">
        <f>'[1]portfolio loss'!O360</f>
        <v>-90.443776988882746</v>
      </c>
      <c r="M361">
        <v>90</v>
      </c>
      <c r="N361">
        <f>'[1]portfolio loss'!O91</f>
        <v>-55.607866850014034</v>
      </c>
    </row>
    <row r="362" spans="10:14">
      <c r="J362">
        <v>360</v>
      </c>
      <c r="K362">
        <f>'[1]portfolio loss'!O361</f>
        <v>9.3725549484661315</v>
      </c>
      <c r="M362">
        <v>386</v>
      </c>
      <c r="N362">
        <f>'[1]portfolio loss'!O387</f>
        <v>-57.44737277925924</v>
      </c>
    </row>
    <row r="363" spans="10:14">
      <c r="J363">
        <v>361</v>
      </c>
      <c r="K363">
        <f>'[1]portfolio loss'!O362</f>
        <v>16.542401997725392</v>
      </c>
      <c r="M363">
        <v>344</v>
      </c>
      <c r="N363">
        <f>'[1]portfolio loss'!O345</f>
        <v>-57.729851085654445</v>
      </c>
    </row>
    <row r="364" spans="10:14">
      <c r="J364">
        <v>362</v>
      </c>
      <c r="K364">
        <f>'[1]portfolio loss'!O363</f>
        <v>-32.659266548629603</v>
      </c>
      <c r="M364">
        <v>373</v>
      </c>
      <c r="N364">
        <f>'[1]portfolio loss'!O374</f>
        <v>-57.848306535915981</v>
      </c>
    </row>
    <row r="365" spans="10:14">
      <c r="J365">
        <v>363</v>
      </c>
      <c r="K365">
        <f>'[1]portfolio loss'!O364</f>
        <v>-191.68892889978997</v>
      </c>
      <c r="M365">
        <v>262</v>
      </c>
      <c r="N365">
        <f>'[1]portfolio loss'!O263</f>
        <v>-57.980558704181021</v>
      </c>
    </row>
    <row r="366" spans="10:14">
      <c r="J366">
        <v>364</v>
      </c>
      <c r="K366">
        <f>'[1]portfolio loss'!O365</f>
        <v>-110.62236898094852</v>
      </c>
      <c r="M366">
        <v>148</v>
      </c>
      <c r="N366">
        <f>'[1]portfolio loss'!O149</f>
        <v>-58.169944946132091</v>
      </c>
    </row>
    <row r="367" spans="10:14">
      <c r="J367">
        <v>365</v>
      </c>
      <c r="K367">
        <f>'[1]portfolio loss'!O366</f>
        <v>-66.433816624494284</v>
      </c>
      <c r="M367">
        <v>63</v>
      </c>
      <c r="N367">
        <f>'[1]portfolio loss'!O64</f>
        <v>-59.270741477217598</v>
      </c>
    </row>
    <row r="368" spans="10:14">
      <c r="J368">
        <v>366</v>
      </c>
      <c r="K368">
        <f>'[1]portfolio loss'!O367</f>
        <v>-36.506258206194616</v>
      </c>
      <c r="M368">
        <v>287</v>
      </c>
      <c r="N368">
        <f>'[1]portfolio loss'!O288</f>
        <v>-59.343086646449592</v>
      </c>
    </row>
    <row r="369" spans="10:14">
      <c r="J369">
        <v>367</v>
      </c>
      <c r="K369">
        <f>'[1]portfolio loss'!O368</f>
        <v>-48.998566474409017</v>
      </c>
      <c r="M369">
        <v>202</v>
      </c>
      <c r="N369">
        <f>'[1]portfolio loss'!O203</f>
        <v>-59.561880658809969</v>
      </c>
    </row>
    <row r="370" spans="10:14">
      <c r="J370">
        <v>368</v>
      </c>
      <c r="K370">
        <f>'[1]portfolio loss'!O369</f>
        <v>13.909566383736092</v>
      </c>
      <c r="M370">
        <v>410</v>
      </c>
      <c r="N370">
        <f>'[1]portfolio loss'!O411</f>
        <v>-59.593843769780506</v>
      </c>
    </row>
    <row r="371" spans="10:14">
      <c r="J371">
        <v>369</v>
      </c>
      <c r="K371">
        <f>'[1]portfolio loss'!O370</f>
        <v>-185.17559989120855</v>
      </c>
      <c r="M371">
        <v>273</v>
      </c>
      <c r="N371">
        <f>'[1]portfolio loss'!O274</f>
        <v>-59.999503663155338</v>
      </c>
    </row>
    <row r="372" spans="10:14">
      <c r="J372">
        <v>370</v>
      </c>
      <c r="K372">
        <f>'[1]portfolio loss'!O371</f>
        <v>-18.497233373285781</v>
      </c>
      <c r="M372">
        <v>476</v>
      </c>
      <c r="N372">
        <f>'[1]portfolio loss'!O477</f>
        <v>-60.082795100037401</v>
      </c>
    </row>
    <row r="373" spans="10:14">
      <c r="J373">
        <v>371</v>
      </c>
      <c r="K373">
        <f>'[1]portfolio loss'!O372</f>
        <v>50.002078633173369</v>
      </c>
      <c r="M373">
        <v>388</v>
      </c>
      <c r="N373">
        <f>'[1]portfolio loss'!O389</f>
        <v>-60.258057790257226</v>
      </c>
    </row>
    <row r="374" spans="10:14">
      <c r="J374">
        <v>372</v>
      </c>
      <c r="K374">
        <f>'[1]portfolio loss'!O373</f>
        <v>-5.8165511033876101</v>
      </c>
      <c r="M374">
        <v>310</v>
      </c>
      <c r="N374">
        <f>'[1]portfolio loss'!O311</f>
        <v>-60.438187159634253</v>
      </c>
    </row>
    <row r="375" spans="10:14">
      <c r="J375">
        <v>373</v>
      </c>
      <c r="K375">
        <f>'[1]portfolio loss'!O374</f>
        <v>-57.848306535915981</v>
      </c>
      <c r="M375">
        <v>380</v>
      </c>
      <c r="N375">
        <f>'[1]portfolio loss'!O381</f>
        <v>-61.695442074395032</v>
      </c>
    </row>
    <row r="376" spans="10:14">
      <c r="J376">
        <v>374</v>
      </c>
      <c r="K376">
        <f>'[1]portfolio loss'!O375</f>
        <v>-42.314727016513643</v>
      </c>
      <c r="M376">
        <v>235</v>
      </c>
      <c r="N376">
        <f>'[1]portfolio loss'!O236</f>
        <v>-61.762995459359445</v>
      </c>
    </row>
    <row r="377" spans="10:14">
      <c r="J377">
        <v>375</v>
      </c>
      <c r="K377">
        <f>'[1]portfolio loss'!O376</f>
        <v>-94.155213584203011</v>
      </c>
      <c r="M377">
        <v>162</v>
      </c>
      <c r="N377">
        <f>'[1]portfolio loss'!O163</f>
        <v>-61.82752861989502</v>
      </c>
    </row>
    <row r="378" spans="10:14">
      <c r="J378">
        <v>376</v>
      </c>
      <c r="K378">
        <f>'[1]portfolio loss'!O377</f>
        <v>32.296191027644454</v>
      </c>
      <c r="M378">
        <v>14</v>
      </c>
      <c r="N378">
        <f>'[1]portfolio loss'!O15</f>
        <v>-62.30308725386385</v>
      </c>
    </row>
    <row r="379" spans="10:14">
      <c r="J379">
        <v>377</v>
      </c>
      <c r="K379">
        <f>'[1]portfolio loss'!O378</f>
        <v>-71.837626201338935</v>
      </c>
      <c r="M379">
        <v>311</v>
      </c>
      <c r="N379">
        <f>'[1]portfolio loss'!O312</f>
        <v>-62.436912819226563</v>
      </c>
    </row>
    <row r="380" spans="10:14">
      <c r="J380">
        <v>378</v>
      </c>
      <c r="K380">
        <f>'[1]portfolio loss'!O379</f>
        <v>-33.639266845641032</v>
      </c>
      <c r="M380">
        <v>213</v>
      </c>
      <c r="N380">
        <f>'[1]portfolio loss'!O214</f>
        <v>-63.266975180775262</v>
      </c>
    </row>
    <row r="381" spans="10:14">
      <c r="J381">
        <v>379</v>
      </c>
      <c r="K381">
        <f>'[1]portfolio loss'!O380</f>
        <v>-79.52309397391582</v>
      </c>
      <c r="M381">
        <v>302</v>
      </c>
      <c r="N381">
        <f>'[1]portfolio loss'!O303</f>
        <v>-64.397466311085736</v>
      </c>
    </row>
    <row r="382" spans="10:14">
      <c r="J382">
        <v>380</v>
      </c>
      <c r="K382">
        <f>'[1]portfolio loss'!O381</f>
        <v>-61.695442074395032</v>
      </c>
      <c r="M382">
        <v>237</v>
      </c>
      <c r="N382">
        <f>'[1]portfolio loss'!O238</f>
        <v>-64.944514305798293</v>
      </c>
    </row>
    <row r="383" spans="10:14">
      <c r="J383">
        <v>381</v>
      </c>
      <c r="K383">
        <f>'[1]portfolio loss'!O382</f>
        <v>12.203616771223096</v>
      </c>
      <c r="M383">
        <v>405</v>
      </c>
      <c r="N383">
        <f>'[1]portfolio loss'!O406</f>
        <v>-65.571287282336925</v>
      </c>
    </row>
    <row r="384" spans="10:14">
      <c r="J384">
        <v>382</v>
      </c>
      <c r="K384">
        <f>'[1]portfolio loss'!O383</f>
        <v>55.089246283929242</v>
      </c>
      <c r="M384">
        <v>67</v>
      </c>
      <c r="N384">
        <f>'[1]portfolio loss'!O68</f>
        <v>-65.723655232133751</v>
      </c>
    </row>
    <row r="385" spans="10:14">
      <c r="J385">
        <v>383</v>
      </c>
      <c r="K385">
        <f>'[1]portfolio loss'!O384</f>
        <v>31.505905718417125</v>
      </c>
      <c r="M385">
        <v>274</v>
      </c>
      <c r="N385">
        <f>'[1]portfolio loss'!O275</f>
        <v>-66.152581483705944</v>
      </c>
    </row>
    <row r="386" spans="10:14">
      <c r="J386">
        <v>384</v>
      </c>
      <c r="K386">
        <f>'[1]portfolio loss'!O385</f>
        <v>-165.40650273730716</v>
      </c>
      <c r="M386">
        <v>365</v>
      </c>
      <c r="N386">
        <f>'[1]portfolio loss'!O366</f>
        <v>-66.433816624494284</v>
      </c>
    </row>
    <row r="387" spans="10:14">
      <c r="J387">
        <v>385</v>
      </c>
      <c r="K387">
        <f>'[1]portfolio loss'!O386</f>
        <v>119.94241030570083</v>
      </c>
      <c r="M387">
        <v>108</v>
      </c>
      <c r="N387">
        <f>'[1]portfolio loss'!O109</f>
        <v>-66.688829046161118</v>
      </c>
    </row>
    <row r="388" spans="10:14">
      <c r="J388">
        <v>386</v>
      </c>
      <c r="K388">
        <f>'[1]portfolio loss'!O387</f>
        <v>-57.44737277925924</v>
      </c>
      <c r="M388">
        <v>319</v>
      </c>
      <c r="N388">
        <f>'[1]portfolio loss'!O320</f>
        <v>-66.715613043152189</v>
      </c>
    </row>
    <row r="389" spans="10:14">
      <c r="J389">
        <v>387</v>
      </c>
      <c r="K389">
        <f>'[1]portfolio loss'!O388</f>
        <v>-10.304397020963734</v>
      </c>
      <c r="M389">
        <v>437</v>
      </c>
      <c r="N389">
        <f>'[1]portfolio loss'!O438</f>
        <v>-66.760931435910607</v>
      </c>
    </row>
    <row r="390" spans="10:14">
      <c r="J390">
        <v>388</v>
      </c>
      <c r="K390">
        <f>'[1]portfolio loss'!O389</f>
        <v>-60.258057790257226</v>
      </c>
      <c r="M390">
        <v>199</v>
      </c>
      <c r="N390">
        <f>'[1]portfolio loss'!O200</f>
        <v>-66.921234690864367</v>
      </c>
    </row>
    <row r="391" spans="10:14">
      <c r="J391">
        <v>389</v>
      </c>
      <c r="K391">
        <f>'[1]portfolio loss'!O390</f>
        <v>-19.25114387951362</v>
      </c>
      <c r="M391">
        <v>398</v>
      </c>
      <c r="N391">
        <f>'[1]portfolio loss'!O399</f>
        <v>-66.952125076473749</v>
      </c>
    </row>
    <row r="392" spans="10:14">
      <c r="J392">
        <v>390</v>
      </c>
      <c r="K392">
        <f>'[1]portfolio loss'!O391</f>
        <v>-53.869743189146902</v>
      </c>
      <c r="M392">
        <v>452</v>
      </c>
      <c r="N392">
        <f>'[1]portfolio loss'!O453</f>
        <v>-66.95606112259884</v>
      </c>
    </row>
    <row r="393" spans="10:14">
      <c r="J393">
        <v>391</v>
      </c>
      <c r="K393">
        <f>'[1]portfolio loss'!O392</f>
        <v>-12.710657391768109</v>
      </c>
      <c r="M393">
        <v>217</v>
      </c>
      <c r="N393">
        <f>'[1]portfolio loss'!O218</f>
        <v>-67.825232403212794</v>
      </c>
    </row>
    <row r="394" spans="10:14">
      <c r="J394">
        <v>392</v>
      </c>
      <c r="K394">
        <f>'[1]portfolio loss'!O393</f>
        <v>-7.8018318316153454</v>
      </c>
      <c r="M394">
        <v>57</v>
      </c>
      <c r="N394">
        <f>'[1]portfolio loss'!O58</f>
        <v>-70.12085364304221</v>
      </c>
    </row>
    <row r="395" spans="10:14">
      <c r="J395">
        <v>393</v>
      </c>
      <c r="K395">
        <f>'[1]portfolio loss'!O394</f>
        <v>5.7966122984144022</v>
      </c>
      <c r="M395">
        <v>76</v>
      </c>
      <c r="N395">
        <f>'[1]portfolio loss'!O77</f>
        <v>-70.174738234260076</v>
      </c>
    </row>
    <row r="396" spans="10:14">
      <c r="J396">
        <v>394</v>
      </c>
      <c r="K396">
        <f>'[1]portfolio loss'!O395</f>
        <v>14.872766317441346</v>
      </c>
      <c r="M396">
        <v>377</v>
      </c>
      <c r="N396">
        <f>'[1]portfolio loss'!O378</f>
        <v>-71.837626201338935</v>
      </c>
    </row>
    <row r="397" spans="10:14">
      <c r="J397">
        <v>395</v>
      </c>
      <c r="K397">
        <f>'[1]portfolio loss'!O396</f>
        <v>-27.088741498610034</v>
      </c>
      <c r="M397">
        <v>438</v>
      </c>
      <c r="N397">
        <f>'[1]portfolio loss'!O439</f>
        <v>-72.557550247847757</v>
      </c>
    </row>
    <row r="398" spans="10:14">
      <c r="J398">
        <v>396</v>
      </c>
      <c r="K398">
        <f>'[1]portfolio loss'!O397</f>
        <v>-33.347932940609098</v>
      </c>
      <c r="M398">
        <v>468</v>
      </c>
      <c r="N398">
        <f>'[1]portfolio loss'!O469</f>
        <v>-73.088902089082694</v>
      </c>
    </row>
    <row r="399" spans="10:14">
      <c r="J399">
        <v>397</v>
      </c>
      <c r="K399">
        <f>'[1]portfolio loss'!O398</f>
        <v>117.80236551762027</v>
      </c>
      <c r="M399">
        <v>454</v>
      </c>
      <c r="N399">
        <f>'[1]portfolio loss'!O455</f>
        <v>-73.247307309424286</v>
      </c>
    </row>
    <row r="400" spans="10:14">
      <c r="J400">
        <v>398</v>
      </c>
      <c r="K400">
        <f>'[1]portfolio loss'!O399</f>
        <v>-66.952125076473749</v>
      </c>
      <c r="M400">
        <v>338</v>
      </c>
      <c r="N400">
        <f>'[1]portfolio loss'!O339</f>
        <v>-74.074883799254167</v>
      </c>
    </row>
    <row r="401" spans="10:14">
      <c r="J401">
        <v>399</v>
      </c>
      <c r="K401">
        <f>'[1]portfolio loss'!O400</f>
        <v>136.78338886695929</v>
      </c>
      <c r="M401">
        <v>315</v>
      </c>
      <c r="N401">
        <f>'[1]portfolio loss'!O316</f>
        <v>-74.260377482234617</v>
      </c>
    </row>
    <row r="402" spans="10:14">
      <c r="J402">
        <v>400</v>
      </c>
      <c r="K402">
        <f>'[1]portfolio loss'!O401</f>
        <v>22.588428711089364</v>
      </c>
      <c r="M402">
        <v>355</v>
      </c>
      <c r="N402">
        <f>'[1]portfolio loss'!O356</f>
        <v>-75.696678455531583</v>
      </c>
    </row>
    <row r="403" spans="10:14">
      <c r="J403">
        <v>401</v>
      </c>
      <c r="K403">
        <f>'[1]portfolio loss'!O402</f>
        <v>-0.92178853218501899</v>
      </c>
      <c r="M403">
        <v>50</v>
      </c>
      <c r="N403">
        <f>'[1]portfolio loss'!O51</f>
        <v>-75.840254675582401</v>
      </c>
    </row>
    <row r="404" spans="10:14">
      <c r="J404">
        <v>402</v>
      </c>
      <c r="K404">
        <f>'[1]portfolio loss'!O403</f>
        <v>-54.810860790596053</v>
      </c>
      <c r="M404">
        <v>77</v>
      </c>
      <c r="N404">
        <f>'[1]portfolio loss'!O78</f>
        <v>-75.869883755580304</v>
      </c>
    </row>
    <row r="405" spans="10:14">
      <c r="J405">
        <v>403</v>
      </c>
      <c r="K405">
        <f>'[1]portfolio loss'!O404</f>
        <v>-117.93262066092393</v>
      </c>
      <c r="M405">
        <v>451</v>
      </c>
      <c r="N405">
        <f>'[1]portfolio loss'!O452</f>
        <v>-76.052816392191744</v>
      </c>
    </row>
    <row r="406" spans="10:14">
      <c r="J406">
        <v>404</v>
      </c>
      <c r="K406">
        <f>'[1]portfolio loss'!O405</f>
        <v>-3.4548019490794104</v>
      </c>
      <c r="M406">
        <v>22</v>
      </c>
      <c r="N406">
        <f>'[1]portfolio loss'!O23</f>
        <v>-76.499755840914077</v>
      </c>
    </row>
    <row r="407" spans="10:14">
      <c r="J407">
        <v>405</v>
      </c>
      <c r="K407">
        <f>'[1]portfolio loss'!O406</f>
        <v>-65.571287282336925</v>
      </c>
      <c r="M407">
        <v>100</v>
      </c>
      <c r="N407">
        <f>'[1]portfolio loss'!O101</f>
        <v>-78.31765025603454</v>
      </c>
    </row>
    <row r="408" spans="10:14">
      <c r="J408">
        <v>406</v>
      </c>
      <c r="K408">
        <f>'[1]portfolio loss'!O407</f>
        <v>-112.25180329081559</v>
      </c>
      <c r="M408">
        <v>251</v>
      </c>
      <c r="N408">
        <f>'[1]portfolio loss'!O252</f>
        <v>-78.904960753181513</v>
      </c>
    </row>
    <row r="409" spans="10:14">
      <c r="J409">
        <v>407</v>
      </c>
      <c r="K409">
        <f>'[1]portfolio loss'!O408</f>
        <v>-5.9046356376293261</v>
      </c>
      <c r="M409">
        <v>379</v>
      </c>
      <c r="N409">
        <f>'[1]portfolio loss'!O380</f>
        <v>-79.52309397391582</v>
      </c>
    </row>
    <row r="410" spans="10:14">
      <c r="J410">
        <v>408</v>
      </c>
      <c r="K410">
        <f>'[1]portfolio loss'!O409</f>
        <v>24.987459538318944</v>
      </c>
      <c r="M410">
        <v>150</v>
      </c>
      <c r="N410">
        <f>'[1]portfolio loss'!O151</f>
        <v>-80.456416808070571</v>
      </c>
    </row>
    <row r="411" spans="10:14">
      <c r="J411">
        <v>409</v>
      </c>
      <c r="K411">
        <f>'[1]portfolio loss'!O410</f>
        <v>-7.7975279264937853</v>
      </c>
      <c r="M411">
        <v>325</v>
      </c>
      <c r="N411">
        <f>'[1]portfolio loss'!O326</f>
        <v>-80.458025847465251</v>
      </c>
    </row>
    <row r="412" spans="10:14">
      <c r="J412">
        <v>410</v>
      </c>
      <c r="K412">
        <f>'[1]portfolio loss'!O411</f>
        <v>-59.593843769780506</v>
      </c>
      <c r="M412">
        <v>457</v>
      </c>
      <c r="N412">
        <f>'[1]portfolio loss'!O458</f>
        <v>-80.898119892222894</v>
      </c>
    </row>
    <row r="413" spans="10:14">
      <c r="J413">
        <v>411</v>
      </c>
      <c r="K413">
        <f>'[1]portfolio loss'!O412</f>
        <v>27.80609000010918</v>
      </c>
      <c r="M413">
        <v>35</v>
      </c>
      <c r="N413">
        <f>'[1]portfolio loss'!O36</f>
        <v>-80.935258295312451</v>
      </c>
    </row>
    <row r="414" spans="10:14">
      <c r="J414">
        <v>412</v>
      </c>
      <c r="K414">
        <f>'[1]portfolio loss'!O413</f>
        <v>-23.603386357968702</v>
      </c>
      <c r="M414">
        <v>6</v>
      </c>
      <c r="N414">
        <f>'[1]portfolio loss'!O7</f>
        <v>-81.493536727894025</v>
      </c>
    </row>
    <row r="415" spans="10:14">
      <c r="J415">
        <v>413</v>
      </c>
      <c r="K415">
        <f>'[1]portfolio loss'!O414</f>
        <v>-83.440076430208137</v>
      </c>
      <c r="M415">
        <v>4</v>
      </c>
      <c r="N415">
        <f>'[1]portfolio loss'!O5</f>
        <v>-82.631783135391743</v>
      </c>
    </row>
    <row r="416" spans="10:14">
      <c r="J416">
        <v>414</v>
      </c>
      <c r="K416">
        <f>'[1]portfolio loss'!O415</f>
        <v>-16.642968429336179</v>
      </c>
      <c r="M416">
        <v>312</v>
      </c>
      <c r="N416">
        <f>'[1]portfolio loss'!O313</f>
        <v>-83.268635342596099</v>
      </c>
    </row>
    <row r="417" spans="10:14">
      <c r="J417">
        <v>415</v>
      </c>
      <c r="K417">
        <f>'[1]portfolio loss'!O416</f>
        <v>74.521818258253916</v>
      </c>
      <c r="M417">
        <v>87</v>
      </c>
      <c r="N417">
        <f>'[1]portfolio loss'!O88</f>
        <v>-83.325861008077482</v>
      </c>
    </row>
    <row r="418" spans="10:14">
      <c r="J418">
        <v>416</v>
      </c>
      <c r="K418">
        <f>'[1]portfolio loss'!O417</f>
        <v>17.536279269743318</v>
      </c>
      <c r="M418">
        <v>413</v>
      </c>
      <c r="N418">
        <f>'[1]portfolio loss'!O414</f>
        <v>-83.440076430208137</v>
      </c>
    </row>
    <row r="419" spans="10:14">
      <c r="J419">
        <v>417</v>
      </c>
      <c r="K419">
        <f>'[1]portfolio loss'!O418</f>
        <v>76.236355689725315</v>
      </c>
      <c r="M419">
        <v>433</v>
      </c>
      <c r="N419">
        <f>'[1]portfolio loss'!O434</f>
        <v>-84.102333377373725</v>
      </c>
    </row>
    <row r="420" spans="10:14">
      <c r="J420">
        <v>418</v>
      </c>
      <c r="K420">
        <f>'[1]portfolio loss'!O419</f>
        <v>-10.803731864049041</v>
      </c>
      <c r="M420">
        <v>132</v>
      </c>
      <c r="N420">
        <f>'[1]portfolio loss'!O133</f>
        <v>-86.229772584214516</v>
      </c>
    </row>
    <row r="421" spans="10:14">
      <c r="J421">
        <v>419</v>
      </c>
      <c r="K421">
        <f>'[1]portfolio loss'!O420</f>
        <v>-89.66428503692805</v>
      </c>
      <c r="M421">
        <v>169</v>
      </c>
      <c r="N421">
        <f>'[1]portfolio loss'!O170</f>
        <v>-86.634560254999087</v>
      </c>
    </row>
    <row r="422" spans="10:14">
      <c r="J422">
        <v>420</v>
      </c>
      <c r="K422">
        <f>'[1]portfolio loss'!O421</f>
        <v>7.4440405873992859</v>
      </c>
      <c r="M422">
        <v>335</v>
      </c>
      <c r="N422">
        <f>'[1]portfolio loss'!O336</f>
        <v>-86.894232418741012</v>
      </c>
    </row>
    <row r="423" spans="10:14">
      <c r="J423">
        <v>421</v>
      </c>
      <c r="K423">
        <f>'[1]portfolio loss'!O422</f>
        <v>-54.491929674866697</v>
      </c>
      <c r="M423">
        <v>193</v>
      </c>
      <c r="N423">
        <f>'[1]portfolio loss'!O194</f>
        <v>-87.518993429443071</v>
      </c>
    </row>
    <row r="424" spans="10:14">
      <c r="J424">
        <v>422</v>
      </c>
      <c r="K424">
        <f>'[1]portfolio loss'!O423</f>
        <v>15.982902439469399</v>
      </c>
      <c r="M424">
        <v>471</v>
      </c>
      <c r="N424">
        <f>'[1]portfolio loss'!O472</f>
        <v>-87.925565051216836</v>
      </c>
    </row>
    <row r="425" spans="10:14">
      <c r="J425">
        <v>423</v>
      </c>
      <c r="K425">
        <f>'[1]portfolio loss'!O424</f>
        <v>-94.026900669236056</v>
      </c>
      <c r="M425">
        <v>70</v>
      </c>
      <c r="N425">
        <f>'[1]portfolio loss'!O71</f>
        <v>-88.06587522135851</v>
      </c>
    </row>
    <row r="426" spans="10:14">
      <c r="J426">
        <v>424</v>
      </c>
      <c r="K426">
        <f>'[1]portfolio loss'!O425</f>
        <v>-14.769957792894274</v>
      </c>
      <c r="M426">
        <v>192</v>
      </c>
      <c r="N426">
        <f>'[1]portfolio loss'!O193</f>
        <v>-89.010660810381523</v>
      </c>
    </row>
    <row r="427" spans="10:14">
      <c r="J427">
        <v>425</v>
      </c>
      <c r="K427">
        <f>'[1]portfolio loss'!O426</f>
        <v>26.261768616452173</v>
      </c>
      <c r="M427">
        <v>349</v>
      </c>
      <c r="N427">
        <f>'[1]portfolio loss'!O350</f>
        <v>-89.263051312684183</v>
      </c>
    </row>
    <row r="428" spans="10:14">
      <c r="J428">
        <v>426</v>
      </c>
      <c r="K428">
        <f>'[1]portfolio loss'!O427</f>
        <v>120.19632898808413</v>
      </c>
      <c r="M428">
        <v>419</v>
      </c>
      <c r="N428">
        <f>'[1]portfolio loss'!O420</f>
        <v>-89.66428503692805</v>
      </c>
    </row>
    <row r="429" spans="10:14">
      <c r="J429">
        <v>427</v>
      </c>
      <c r="K429">
        <f>'[1]portfolio loss'!O428</f>
        <v>-32.406111057171074</v>
      </c>
      <c r="M429">
        <v>39</v>
      </c>
      <c r="N429">
        <f>'[1]portfolio loss'!O40</f>
        <v>-89.698174821132852</v>
      </c>
    </row>
    <row r="430" spans="10:14">
      <c r="J430">
        <v>428</v>
      </c>
      <c r="K430">
        <f>'[1]portfolio loss'!O429</f>
        <v>59.911961447129215</v>
      </c>
      <c r="M430">
        <v>43</v>
      </c>
      <c r="N430">
        <f>'[1]portfolio loss'!O44</f>
        <v>-89.81383768744854</v>
      </c>
    </row>
    <row r="431" spans="10:14">
      <c r="J431">
        <v>429</v>
      </c>
      <c r="K431">
        <f>'[1]portfolio loss'!O430</f>
        <v>57.610644294567464</v>
      </c>
      <c r="M431">
        <v>359</v>
      </c>
      <c r="N431">
        <f>'[1]portfolio loss'!O360</f>
        <v>-90.443776988882746</v>
      </c>
    </row>
    <row r="432" spans="10:14">
      <c r="J432">
        <v>430</v>
      </c>
      <c r="K432">
        <f>'[1]portfolio loss'!O431</f>
        <v>102.2046772092217</v>
      </c>
      <c r="M432">
        <v>125</v>
      </c>
      <c r="N432">
        <f>'[1]portfolio loss'!O126</f>
        <v>-91.844569372919068</v>
      </c>
    </row>
    <row r="433" spans="10:14">
      <c r="J433">
        <v>431</v>
      </c>
      <c r="K433">
        <f>'[1]portfolio loss'!O432</f>
        <v>-121.94184593924365</v>
      </c>
      <c r="M433">
        <v>121</v>
      </c>
      <c r="N433">
        <f>'[1]portfolio loss'!O122</f>
        <v>-92.272993273267275</v>
      </c>
    </row>
    <row r="434" spans="10:14">
      <c r="J434">
        <v>432</v>
      </c>
      <c r="K434">
        <f>'[1]portfolio loss'!O433</f>
        <v>-3.7453142629638023</v>
      </c>
      <c r="M434">
        <v>357</v>
      </c>
      <c r="N434">
        <f>'[1]portfolio loss'!O358</f>
        <v>-93.519451133321127</v>
      </c>
    </row>
    <row r="435" spans="10:14">
      <c r="J435">
        <v>433</v>
      </c>
      <c r="K435">
        <f>'[1]portfolio loss'!O434</f>
        <v>-84.102333377373725</v>
      </c>
      <c r="M435">
        <v>224</v>
      </c>
      <c r="N435">
        <f>'[1]portfolio loss'!O225</f>
        <v>-94.020101348323806</v>
      </c>
    </row>
    <row r="436" spans="10:14">
      <c r="J436">
        <v>434</v>
      </c>
      <c r="K436">
        <f>'[1]portfolio loss'!O435</f>
        <v>-47.42916621635959</v>
      </c>
      <c r="M436">
        <v>423</v>
      </c>
      <c r="N436">
        <f>'[1]portfolio loss'!O424</f>
        <v>-94.026900669236056</v>
      </c>
    </row>
    <row r="437" spans="10:14">
      <c r="J437">
        <v>435</v>
      </c>
      <c r="K437">
        <f>'[1]portfolio loss'!O436</f>
        <v>-7.3708057768781146</v>
      </c>
      <c r="M437">
        <v>375</v>
      </c>
      <c r="N437">
        <f>'[1]portfolio loss'!O376</f>
        <v>-94.155213584203011</v>
      </c>
    </row>
    <row r="438" spans="10:14">
      <c r="J438">
        <v>436</v>
      </c>
      <c r="K438">
        <f>'[1]portfolio loss'!O437</f>
        <v>24.228041752583522</v>
      </c>
      <c r="M438">
        <v>129</v>
      </c>
      <c r="N438">
        <f>'[1]portfolio loss'!O130</f>
        <v>-94.159997151145944</v>
      </c>
    </row>
    <row r="439" spans="10:14">
      <c r="J439">
        <v>437</v>
      </c>
      <c r="K439">
        <f>'[1]portfolio loss'!O438</f>
        <v>-66.760931435910607</v>
      </c>
      <c r="M439">
        <v>200</v>
      </c>
      <c r="N439">
        <f>'[1]portfolio loss'!O201</f>
        <v>-95.909771661599734</v>
      </c>
    </row>
    <row r="440" spans="10:14">
      <c r="J440">
        <v>438</v>
      </c>
      <c r="K440">
        <f>'[1]portfolio loss'!O439</f>
        <v>-72.557550247847757</v>
      </c>
      <c r="M440">
        <v>253</v>
      </c>
      <c r="N440">
        <f>'[1]portfolio loss'!O254</f>
        <v>-97.441580274789885</v>
      </c>
    </row>
    <row r="441" spans="10:14">
      <c r="J441">
        <v>439</v>
      </c>
      <c r="K441">
        <f>'[1]portfolio loss'!O440</f>
        <v>-3.0846452483328903</v>
      </c>
      <c r="M441">
        <v>61</v>
      </c>
      <c r="N441">
        <f>'[1]portfolio loss'!O62</f>
        <v>-97.805757559406629</v>
      </c>
    </row>
    <row r="442" spans="10:14">
      <c r="J442">
        <v>440</v>
      </c>
      <c r="K442">
        <f>'[1]portfolio loss'!O441</f>
        <v>0.57287693130456319</v>
      </c>
      <c r="M442">
        <v>91</v>
      </c>
      <c r="N442">
        <f>'[1]portfolio loss'!O92</f>
        <v>-102.05731009813462</v>
      </c>
    </row>
    <row r="443" spans="10:14">
      <c r="J443">
        <v>441</v>
      </c>
      <c r="K443">
        <f>'[1]portfolio loss'!O442</f>
        <v>23.887243557472175</v>
      </c>
      <c r="M443">
        <v>180</v>
      </c>
      <c r="N443">
        <f>'[1]portfolio loss'!O181</f>
        <v>-103.04481036856851</v>
      </c>
    </row>
    <row r="444" spans="10:14">
      <c r="J444">
        <v>442</v>
      </c>
      <c r="K444">
        <f>'[1]portfolio loss'!O443</f>
        <v>3.0546793354078545</v>
      </c>
      <c r="M444">
        <v>299</v>
      </c>
      <c r="N444">
        <f>'[1]portfolio loss'!O300</f>
        <v>-104.38581867198445</v>
      </c>
    </row>
    <row r="445" spans="10:14">
      <c r="J445">
        <v>443</v>
      </c>
      <c r="K445">
        <f>'[1]portfolio loss'!O444</f>
        <v>0.53255942401301581</v>
      </c>
      <c r="M445">
        <v>174</v>
      </c>
      <c r="N445">
        <f>'[1]portfolio loss'!O175</f>
        <v>-104.47847557723617</v>
      </c>
    </row>
    <row r="446" spans="10:14">
      <c r="J446">
        <v>444</v>
      </c>
      <c r="K446">
        <f>'[1]portfolio loss'!O445</f>
        <v>26.334864971777279</v>
      </c>
      <c r="M446">
        <v>184</v>
      </c>
      <c r="N446">
        <f>'[1]portfolio loss'!O185</f>
        <v>-106.18743535980684</v>
      </c>
    </row>
    <row r="447" spans="10:14">
      <c r="J447">
        <v>445</v>
      </c>
      <c r="K447">
        <f>'[1]portfolio loss'!O446</f>
        <v>-122.09013397349372</v>
      </c>
      <c r="M447">
        <v>94</v>
      </c>
      <c r="N447">
        <f>'[1]portfolio loss'!O95</f>
        <v>-106.54086362997805</v>
      </c>
    </row>
    <row r="448" spans="10:14">
      <c r="J448">
        <v>446</v>
      </c>
      <c r="K448">
        <f>'[1]portfolio loss'!O447</f>
        <v>90.883606159490228</v>
      </c>
      <c r="M448">
        <v>187</v>
      </c>
      <c r="N448">
        <f>'[1]portfolio loss'!O188</f>
        <v>-108.86584505606515</v>
      </c>
    </row>
    <row r="449" spans="10:14">
      <c r="J449">
        <v>447</v>
      </c>
      <c r="K449">
        <f>'[1]portfolio loss'!O448</f>
        <v>5.2460069565258891</v>
      </c>
      <c r="M449">
        <v>27</v>
      </c>
      <c r="N449">
        <f>'[1]portfolio loss'!O28</f>
        <v>-109.04652413221629</v>
      </c>
    </row>
    <row r="450" spans="10:14">
      <c r="J450">
        <v>448</v>
      </c>
      <c r="K450">
        <f>'[1]portfolio loss'!O449</f>
        <v>-9.1288833464477648</v>
      </c>
      <c r="M450">
        <v>484</v>
      </c>
      <c r="N450">
        <f>'[1]portfolio loss'!O485</f>
        <v>-109.24090037150927</v>
      </c>
    </row>
    <row r="451" spans="10:14">
      <c r="J451">
        <v>449</v>
      </c>
      <c r="K451">
        <f>'[1]portfolio loss'!O450</f>
        <v>53.059020783395681</v>
      </c>
      <c r="M451">
        <v>18</v>
      </c>
      <c r="N451">
        <f>'[1]portfolio loss'!O19</f>
        <v>-109.30352406859674</v>
      </c>
    </row>
    <row r="452" spans="10:14">
      <c r="J452">
        <v>450</v>
      </c>
      <c r="K452">
        <f>'[1]portfolio loss'!O451</f>
        <v>156.16931808203117</v>
      </c>
      <c r="M452">
        <v>172</v>
      </c>
      <c r="N452">
        <f>'[1]portfolio loss'!O173</f>
        <v>-109.91259311258182</v>
      </c>
    </row>
    <row r="453" spans="10:14">
      <c r="J453">
        <v>451</v>
      </c>
      <c r="K453">
        <f>'[1]portfolio loss'!O452</f>
        <v>-76.052816392191744</v>
      </c>
      <c r="M453">
        <v>168</v>
      </c>
      <c r="N453">
        <f>'[1]portfolio loss'!O169</f>
        <v>-110.06280825690737</v>
      </c>
    </row>
    <row r="454" spans="10:14">
      <c r="J454">
        <v>452</v>
      </c>
      <c r="K454">
        <f>'[1]portfolio loss'!O453</f>
        <v>-66.95606112259884</v>
      </c>
      <c r="M454">
        <v>364</v>
      </c>
      <c r="N454">
        <f>'[1]portfolio loss'!O365</f>
        <v>-110.62236898094852</v>
      </c>
    </row>
    <row r="455" spans="10:14">
      <c r="J455">
        <v>453</v>
      </c>
      <c r="K455">
        <f>'[1]portfolio loss'!O454</f>
        <v>5.9157750976173702</v>
      </c>
      <c r="M455">
        <v>406</v>
      </c>
      <c r="N455">
        <f>'[1]portfolio loss'!O407</f>
        <v>-112.25180329081559</v>
      </c>
    </row>
    <row r="456" spans="10:14">
      <c r="J456">
        <v>454</v>
      </c>
      <c r="K456">
        <f>'[1]portfolio loss'!O455</f>
        <v>-73.247307309424286</v>
      </c>
      <c r="M456">
        <v>270</v>
      </c>
      <c r="N456">
        <f>'[1]portfolio loss'!O271</f>
        <v>-116.79088240551209</v>
      </c>
    </row>
    <row r="457" spans="10:14">
      <c r="J457">
        <v>455</v>
      </c>
      <c r="K457">
        <f>'[1]portfolio loss'!O456</f>
        <v>29.603895679738343</v>
      </c>
      <c r="M457">
        <v>403</v>
      </c>
      <c r="N457">
        <f>'[1]portfolio loss'!O404</f>
        <v>-117.93262066092393</v>
      </c>
    </row>
    <row r="458" spans="10:14">
      <c r="J458">
        <v>456</v>
      </c>
      <c r="K458">
        <f>'[1]portfolio loss'!O457</f>
        <v>7.6794404008396668</v>
      </c>
      <c r="M458">
        <v>8</v>
      </c>
      <c r="N458">
        <f>'[1]portfolio loss'!O9</f>
        <v>-119.02132470511788</v>
      </c>
    </row>
    <row r="459" spans="10:14">
      <c r="J459">
        <v>457</v>
      </c>
      <c r="K459">
        <f>'[1]portfolio loss'!O458</f>
        <v>-80.898119892222894</v>
      </c>
      <c r="M459">
        <v>36</v>
      </c>
      <c r="N459">
        <f>'[1]portfolio loss'!O37</f>
        <v>-120.69839883038367</v>
      </c>
    </row>
    <row r="460" spans="10:14">
      <c r="J460">
        <v>458</v>
      </c>
      <c r="K460">
        <f>'[1]portfolio loss'!O459</f>
        <v>11.494311950027623</v>
      </c>
      <c r="M460">
        <v>431</v>
      </c>
      <c r="N460">
        <f>'[1]portfolio loss'!O432</f>
        <v>-121.94184593924365</v>
      </c>
    </row>
    <row r="461" spans="10:14">
      <c r="J461">
        <v>459</v>
      </c>
      <c r="K461">
        <f>'[1]portfolio loss'!O460</f>
        <v>-41.04669985050532</v>
      </c>
      <c r="M461">
        <v>445</v>
      </c>
      <c r="N461">
        <f>'[1]portfolio loss'!O446</f>
        <v>-122.09013397349372</v>
      </c>
    </row>
    <row r="462" spans="10:14">
      <c r="J462">
        <v>460</v>
      </c>
      <c r="K462">
        <f>'[1]portfolio loss'!O461</f>
        <v>53.947407336803735</v>
      </c>
      <c r="M462">
        <v>226</v>
      </c>
      <c r="N462">
        <f>'[1]portfolio loss'!O227</f>
        <v>-123.87718529564881</v>
      </c>
    </row>
    <row r="463" spans="10:14">
      <c r="J463">
        <v>461</v>
      </c>
      <c r="K463">
        <f>'[1]portfolio loss'!O462</f>
        <v>14.00978564370962</v>
      </c>
      <c r="M463">
        <v>196</v>
      </c>
      <c r="N463">
        <f>'[1]portfolio loss'!O197</f>
        <v>-124.04182517310619</v>
      </c>
    </row>
    <row r="464" spans="10:14">
      <c r="J464">
        <v>462</v>
      </c>
      <c r="K464">
        <f>'[1]portfolio loss'!O463</f>
        <v>-46.018146233469452</v>
      </c>
      <c r="M464">
        <v>136</v>
      </c>
      <c r="N464">
        <f>'[1]portfolio loss'!O137</f>
        <v>-126.96004699532023</v>
      </c>
    </row>
    <row r="465" spans="10:14">
      <c r="J465">
        <v>463</v>
      </c>
      <c r="K465">
        <f>'[1]portfolio loss'!O464</f>
        <v>27.762803886686015</v>
      </c>
      <c r="M465">
        <v>216</v>
      </c>
      <c r="N465">
        <f>'[1]portfolio loss'!O217</f>
        <v>-127.08022456016261</v>
      </c>
    </row>
    <row r="466" spans="10:14">
      <c r="J466">
        <v>464</v>
      </c>
      <c r="K466">
        <f>'[1]portfolio loss'!O465</f>
        <v>-25.091148578736465</v>
      </c>
      <c r="M466">
        <v>255</v>
      </c>
      <c r="N466">
        <f>'[1]portfolio loss'!O256</f>
        <v>-127.45357391094876</v>
      </c>
    </row>
    <row r="467" spans="10:14">
      <c r="J467">
        <v>465</v>
      </c>
      <c r="K467">
        <f>'[1]portfolio loss'!O466</f>
        <v>-3.084684707235283</v>
      </c>
      <c r="M467">
        <v>198</v>
      </c>
      <c r="N467">
        <f>'[1]portfolio loss'!O199</f>
        <v>-132.18788801505434</v>
      </c>
    </row>
    <row r="468" spans="10:14">
      <c r="J468">
        <v>466</v>
      </c>
      <c r="K468">
        <f>'[1]portfolio loss'!O467</f>
        <v>29.666858510305246</v>
      </c>
      <c r="M468">
        <v>204</v>
      </c>
      <c r="N468">
        <f>'[1]portfolio loss'!O205</f>
        <v>-138.39821748511895</v>
      </c>
    </row>
    <row r="469" spans="10:14">
      <c r="J469">
        <v>467</v>
      </c>
      <c r="K469">
        <f>'[1]portfolio loss'!O468</f>
        <v>75.100133021882357</v>
      </c>
      <c r="M469">
        <v>291</v>
      </c>
      <c r="N469">
        <f>'[1]portfolio loss'!O292</f>
        <v>-138.60349991102521</v>
      </c>
    </row>
    <row r="470" spans="10:14">
      <c r="J470">
        <v>468</v>
      </c>
      <c r="K470">
        <f>'[1]portfolio loss'!O469</f>
        <v>-73.088902089082694</v>
      </c>
      <c r="M470">
        <v>81</v>
      </c>
      <c r="N470">
        <f>'[1]portfolio loss'!O82</f>
        <v>-138.61688515577407</v>
      </c>
    </row>
    <row r="471" spans="10:14">
      <c r="J471">
        <v>469</v>
      </c>
      <c r="K471">
        <f>'[1]portfolio loss'!O470</f>
        <v>-34.727428024694746</v>
      </c>
      <c r="M471">
        <v>130</v>
      </c>
      <c r="N471">
        <f>'[1]portfolio loss'!O131</f>
        <v>-146.98518960166439</v>
      </c>
    </row>
    <row r="472" spans="10:14">
      <c r="J472">
        <v>470</v>
      </c>
      <c r="K472">
        <f>'[1]portfolio loss'!O471</f>
        <v>-53.714557941631938</v>
      </c>
      <c r="M472">
        <v>328</v>
      </c>
      <c r="N472">
        <f>'[1]portfolio loss'!O329</f>
        <v>-147.26952127711411</v>
      </c>
    </row>
    <row r="473" spans="10:14">
      <c r="J473">
        <v>471</v>
      </c>
      <c r="K473">
        <f>'[1]portfolio loss'!O472</f>
        <v>-87.925565051216836</v>
      </c>
      <c r="M473">
        <v>300</v>
      </c>
      <c r="N473">
        <f>'[1]portfolio loss'!O301</f>
        <v>-147.53626545449515</v>
      </c>
    </row>
    <row r="474" spans="10:14">
      <c r="J474">
        <v>472</v>
      </c>
      <c r="K474">
        <f>'[1]portfolio loss'!O473</f>
        <v>-37.026803550485056</v>
      </c>
      <c r="M474">
        <v>155</v>
      </c>
      <c r="N474">
        <f>'[1]portfolio loss'!O156</f>
        <v>-147.55191212334103</v>
      </c>
    </row>
    <row r="475" spans="10:14">
      <c r="J475">
        <v>473</v>
      </c>
      <c r="K475">
        <f>'[1]portfolio loss'!O474</f>
        <v>-25.698961252868685</v>
      </c>
      <c r="M475">
        <v>122</v>
      </c>
      <c r="N475">
        <f>'[1]portfolio loss'!O123</f>
        <v>-149.44868425482127</v>
      </c>
    </row>
    <row r="476" spans="10:14">
      <c r="J476">
        <v>474</v>
      </c>
      <c r="K476">
        <f>'[1]portfolio loss'!O475</f>
        <v>2.2015635705502064</v>
      </c>
      <c r="M476">
        <v>317</v>
      </c>
      <c r="N476">
        <f>'[1]portfolio loss'!O318</f>
        <v>-154.62413616214508</v>
      </c>
    </row>
    <row r="477" spans="10:14">
      <c r="J477">
        <v>475</v>
      </c>
      <c r="K477">
        <f>'[1]portfolio loss'!O476</f>
        <v>42.352612931239491</v>
      </c>
      <c r="M477">
        <v>297</v>
      </c>
      <c r="N477">
        <f>'[1]portfolio loss'!O298</f>
        <v>-154.62738034126596</v>
      </c>
    </row>
    <row r="478" spans="10:14">
      <c r="J478">
        <v>476</v>
      </c>
      <c r="K478">
        <f>'[1]portfolio loss'!O477</f>
        <v>-60.082795100037401</v>
      </c>
      <c r="M478">
        <v>384</v>
      </c>
      <c r="N478">
        <f>'[1]portfolio loss'!O385</f>
        <v>-165.40650273730716</v>
      </c>
    </row>
    <row r="479" spans="10:14">
      <c r="J479">
        <v>477</v>
      </c>
      <c r="K479">
        <f>'[1]portfolio loss'!O478</f>
        <v>61.570111166372953</v>
      </c>
      <c r="M479">
        <v>354</v>
      </c>
      <c r="N479">
        <f>'[1]portfolio loss'!O355</f>
        <v>-171.01314924541475</v>
      </c>
    </row>
    <row r="480" spans="10:14">
      <c r="J480">
        <v>478</v>
      </c>
      <c r="K480">
        <f>'[1]portfolio loss'!O479</f>
        <v>138.74919225734266</v>
      </c>
      <c r="M480">
        <v>7</v>
      </c>
      <c r="N480">
        <f>'[1]portfolio loss'!O8</f>
        <v>-171.56991317204665</v>
      </c>
    </row>
    <row r="481" spans="10:14">
      <c r="J481">
        <v>479</v>
      </c>
      <c r="K481">
        <f>'[1]portfolio loss'!O480</f>
        <v>-53.20039237457604</v>
      </c>
      <c r="M481">
        <v>221</v>
      </c>
      <c r="N481">
        <f>'[1]portfolio loss'!O222</f>
        <v>-175.8853115594975</v>
      </c>
    </row>
    <row r="482" spans="10:14">
      <c r="J482">
        <v>480</v>
      </c>
      <c r="K482">
        <f>'[1]portfolio loss'!O481</f>
        <v>16.529501031731343</v>
      </c>
      <c r="M482">
        <v>369</v>
      </c>
      <c r="N482">
        <f>'[1]portfolio loss'!O370</f>
        <v>-185.17559989120855</v>
      </c>
    </row>
    <row r="483" spans="10:14">
      <c r="J483">
        <v>481</v>
      </c>
      <c r="K483">
        <f>'[1]portfolio loss'!O482</f>
        <v>-27.922259233235309</v>
      </c>
      <c r="M483">
        <v>337</v>
      </c>
      <c r="N483">
        <f>'[1]portfolio loss'!O338</f>
        <v>-191.11158323921882</v>
      </c>
    </row>
    <row r="484" spans="10:14">
      <c r="J484">
        <v>482</v>
      </c>
      <c r="K484">
        <f>'[1]portfolio loss'!O483</f>
        <v>-27.256168198937303</v>
      </c>
      <c r="M484">
        <v>363</v>
      </c>
      <c r="N484">
        <f>'[1]portfolio loss'!O364</f>
        <v>-191.68892889978997</v>
      </c>
    </row>
    <row r="485" spans="10:14">
      <c r="J485">
        <v>483</v>
      </c>
      <c r="K485">
        <f>'[1]portfolio loss'!O484</f>
        <v>100.37845149965688</v>
      </c>
      <c r="M485">
        <v>358</v>
      </c>
      <c r="N485">
        <f>'[1]portfolio loss'!O359</f>
        <v>-216.49308517472673</v>
      </c>
    </row>
    <row r="486" spans="10:14">
      <c r="J486">
        <v>484</v>
      </c>
      <c r="K486">
        <f>'[1]portfolio loss'!O485</f>
        <v>-109.24090037150927</v>
      </c>
      <c r="M486">
        <v>15</v>
      </c>
      <c r="N486">
        <f>'[1]portfolio loss'!O16</f>
        <v>-252.90183915158923</v>
      </c>
    </row>
    <row r="487" spans="10:14">
      <c r="J487">
        <v>485</v>
      </c>
      <c r="K487">
        <f>'[1]portfolio loss'!O486</f>
        <v>4.386630007515123</v>
      </c>
      <c r="M487">
        <v>330</v>
      </c>
      <c r="N487">
        <f>'[1]portfolio loss'!O331</f>
        <v>-256.71687583631865</v>
      </c>
    </row>
    <row r="488" spans="10:14">
      <c r="J488">
        <v>486</v>
      </c>
      <c r="K488">
        <f>'[1]portfolio loss'!O487</f>
        <v>17.714660663557879</v>
      </c>
      <c r="M488">
        <v>356</v>
      </c>
      <c r="N488">
        <f>'[1]portfolio loss'!O357</f>
        <v>-325.97146197149414</v>
      </c>
    </row>
  </sheetData>
  <sortState xmlns:xlrd2="http://schemas.microsoft.com/office/spreadsheetml/2017/richdata2" ref="M3:N488">
    <sortCondition descending="1" ref="N3:N488"/>
  </sortState>
  <conditionalFormatting sqref="C5">
    <cfRule type="cellIs" priority="1" operator="equal">
      <formula>#N/A</formula>
    </cfRule>
    <cfRule type="containsText" dxfId="5" priority="2" operator="containsText" text="#N/A">
      <formula>NOT(ISERROR(SEARCH("#N/A",C5)))</formula>
    </cfRule>
    <cfRule type="cellIs" dxfId="4" priority="3" operator="equal">
      <formula>#N/A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333E2-D620-47F5-8704-9AF2F0B1C640}">
  <dimension ref="A1:R488"/>
  <sheetViews>
    <sheetView topLeftCell="A21" workbookViewId="0">
      <selection activeCell="G15" activeCellId="1" sqref="B15:B35 G15:G35"/>
    </sheetView>
  </sheetViews>
  <sheetFormatPr defaultRowHeight="14.4"/>
  <cols>
    <col min="1" max="1" width="13.21875" customWidth="1"/>
    <col min="2" max="2" width="13" customWidth="1"/>
    <col min="7" max="7" width="12.109375" customWidth="1"/>
    <col min="8" max="8" width="9.44140625" customWidth="1"/>
    <col min="10" max="10" width="15.88671875" customWidth="1"/>
    <col min="11" max="11" width="1.88671875" style="16" customWidth="1"/>
    <col min="14" max="14" width="2.109375" style="16" customWidth="1"/>
    <col min="18" max="18" width="12.5546875" bestFit="1" customWidth="1"/>
  </cols>
  <sheetData>
    <row r="1" spans="1:18" ht="15" thickBot="1">
      <c r="A1" t="s">
        <v>19</v>
      </c>
      <c r="B1" s="3">
        <v>45223</v>
      </c>
    </row>
    <row r="2" spans="1:18">
      <c r="A2" t="s">
        <v>16</v>
      </c>
      <c r="L2" s="15" t="s">
        <v>21</v>
      </c>
      <c r="M2" s="15" t="s">
        <v>23</v>
      </c>
      <c r="P2" s="15" t="s">
        <v>59</v>
      </c>
      <c r="Q2" s="15" t="s">
        <v>70</v>
      </c>
      <c r="R2" s="15" t="s">
        <v>71</v>
      </c>
    </row>
    <row r="3" spans="1:18" ht="15" thickBot="1">
      <c r="A3" s="10" t="s">
        <v>17</v>
      </c>
      <c r="B3" s="10" t="s">
        <v>18</v>
      </c>
      <c r="C3" s="15" t="s">
        <v>20</v>
      </c>
      <c r="L3">
        <v>1</v>
      </c>
      <c r="M3">
        <f>'portfolio loss'!O2</f>
        <v>54.689411339611979</v>
      </c>
      <c r="P3">
        <v>-500</v>
      </c>
      <c r="Q3" cm="1">
        <f t="array" ref="Q3:Q27">FREQUENCY($M$3:$M$490,P3:P26)</f>
        <v>0</v>
      </c>
      <c r="R3">
        <f>Q3/$B$9</f>
        <v>0</v>
      </c>
    </row>
    <row r="4" spans="1:18" ht="15" thickBot="1">
      <c r="A4" t="s">
        <v>1</v>
      </c>
      <c r="B4">
        <v>4000</v>
      </c>
      <c r="C4" s="4">
        <v>15764.99883</v>
      </c>
      <c r="L4">
        <v>2</v>
      </c>
      <c r="M4">
        <f>'portfolio loss'!O3</f>
        <v>95.7455922906247</v>
      </c>
      <c r="P4">
        <v>-450</v>
      </c>
      <c r="Q4">
        <v>0</v>
      </c>
      <c r="R4">
        <f t="shared" ref="R4:R27" si="0">Q4/$B$9</f>
        <v>0</v>
      </c>
    </row>
    <row r="5" spans="1:18" ht="15" thickBot="1">
      <c r="A5" t="s">
        <v>2</v>
      </c>
      <c r="B5">
        <v>3000</v>
      </c>
      <c r="C5" s="4">
        <v>8985.1362300000001</v>
      </c>
      <c r="L5">
        <v>3</v>
      </c>
      <c r="M5">
        <f>'portfolio loss'!O4</f>
        <v>49.355587542488138</v>
      </c>
      <c r="P5">
        <v>-400</v>
      </c>
      <c r="Q5">
        <v>0</v>
      </c>
      <c r="R5">
        <f t="shared" si="0"/>
        <v>0</v>
      </c>
    </row>
    <row r="6" spans="1:18" ht="15" thickBot="1">
      <c r="A6" t="s">
        <v>3</v>
      </c>
      <c r="B6">
        <v>3000</v>
      </c>
      <c r="C6" s="4">
        <v>4247.68</v>
      </c>
      <c r="L6">
        <v>4</v>
      </c>
      <c r="M6">
        <f>'portfolio loss'!O5</f>
        <v>-82.631783135391743</v>
      </c>
      <c r="P6">
        <v>-350</v>
      </c>
      <c r="Q6">
        <v>0</v>
      </c>
      <c r="R6">
        <f t="shared" si="0"/>
        <v>0</v>
      </c>
    </row>
    <row r="7" spans="1:18" ht="15" thickBot="1">
      <c r="B7">
        <f>SUM(B4:B6)</f>
        <v>10000</v>
      </c>
      <c r="L7">
        <v>5</v>
      </c>
      <c r="M7">
        <f>'portfolio loss'!O6</f>
        <v>-25.051678815310879</v>
      </c>
      <c r="P7">
        <v>-300</v>
      </c>
      <c r="Q7">
        <v>1</v>
      </c>
      <c r="R7">
        <f t="shared" si="0"/>
        <v>2.05761316872428E-3</v>
      </c>
    </row>
    <row r="8" spans="1:18" ht="15" thickBot="1">
      <c r="C8" s="4"/>
      <c r="L8">
        <v>6</v>
      </c>
      <c r="M8">
        <f>'portfolio loss'!O7</f>
        <v>-81.493536727894025</v>
      </c>
      <c r="P8">
        <v>-250</v>
      </c>
      <c r="Q8">
        <v>2</v>
      </c>
      <c r="R8">
        <f t="shared" si="0"/>
        <v>4.11522633744856E-3</v>
      </c>
    </row>
    <row r="9" spans="1:18">
      <c r="A9" t="s">
        <v>45</v>
      </c>
      <c r="B9">
        <f>COUNT(L3:L490)</f>
        <v>486</v>
      </c>
      <c r="L9">
        <v>7</v>
      </c>
      <c r="M9">
        <f>'portfolio loss'!O8</f>
        <v>-171.56991317204665</v>
      </c>
      <c r="P9">
        <v>-200</v>
      </c>
      <c r="Q9">
        <v>1</v>
      </c>
      <c r="R9">
        <f t="shared" si="0"/>
        <v>2.05761316872428E-3</v>
      </c>
    </row>
    <row r="10" spans="1:18">
      <c r="A10" t="s">
        <v>34</v>
      </c>
      <c r="B10">
        <f>AVERAGE(M3:M490)</f>
        <v>-10.208689302295431</v>
      </c>
      <c r="L10">
        <v>8</v>
      </c>
      <c r="M10">
        <f>'portfolio loss'!O9</f>
        <v>-119.02132470511788</v>
      </c>
      <c r="P10">
        <v>-150</v>
      </c>
      <c r="Q10">
        <v>9</v>
      </c>
      <c r="R10">
        <f t="shared" si="0"/>
        <v>1.8518518518518517E-2</v>
      </c>
    </row>
    <row r="11" spans="1:18">
      <c r="A11" t="s">
        <v>33</v>
      </c>
      <c r="B11">
        <f>_xlfn.STDEV.P(M3:M490)</f>
        <v>80.721701474365474</v>
      </c>
      <c r="L11">
        <v>9</v>
      </c>
      <c r="M11">
        <f>'portfolio loss'!O10</f>
        <v>22.379580084392728</v>
      </c>
      <c r="P11">
        <v>-100</v>
      </c>
      <c r="Q11">
        <v>34</v>
      </c>
      <c r="R11">
        <f t="shared" si="0"/>
        <v>6.9958847736625515E-2</v>
      </c>
    </row>
    <row r="12" spans="1:18">
      <c r="L12">
        <v>10</v>
      </c>
      <c r="M12">
        <f>'portfolio loss'!O11</f>
        <v>11.677803198326728</v>
      </c>
      <c r="P12">
        <v>-50</v>
      </c>
      <c r="Q12">
        <v>97</v>
      </c>
      <c r="R12">
        <f t="shared" si="0"/>
        <v>0.19958847736625515</v>
      </c>
    </row>
    <row r="13" spans="1:18">
      <c r="A13" s="15">
        <v>0.95</v>
      </c>
      <c r="L13">
        <v>11</v>
      </c>
      <c r="M13">
        <f>'portfolio loss'!O12</f>
        <v>-23.947602589863891</v>
      </c>
      <c r="P13">
        <v>0</v>
      </c>
      <c r="Q13">
        <v>130</v>
      </c>
      <c r="R13">
        <f t="shared" si="0"/>
        <v>0.26748971193415638</v>
      </c>
    </row>
    <row r="14" spans="1:18">
      <c r="L14">
        <v>12</v>
      </c>
      <c r="M14">
        <f>'portfolio loss'!O13</f>
        <v>3.5048525791244174</v>
      </c>
      <c r="P14">
        <v>50</v>
      </c>
      <c r="Q14">
        <v>121</v>
      </c>
      <c r="R14">
        <f t="shared" si="0"/>
        <v>0.24897119341563786</v>
      </c>
    </row>
    <row r="15" spans="1:18">
      <c r="A15" s="15" t="s">
        <v>62</v>
      </c>
      <c r="B15" s="15" t="s">
        <v>51</v>
      </c>
      <c r="C15" s="15" t="s">
        <v>52</v>
      </c>
      <c r="D15" s="15" t="s">
        <v>53</v>
      </c>
      <c r="E15" s="15" t="s">
        <v>54</v>
      </c>
      <c r="F15" s="15" t="s">
        <v>55</v>
      </c>
      <c r="G15" s="15" t="s">
        <v>63</v>
      </c>
      <c r="H15" s="15" t="s">
        <v>68</v>
      </c>
      <c r="L15">
        <v>13</v>
      </c>
      <c r="M15">
        <f>'portfolio loss'!O14</f>
        <v>2.7794713163057168</v>
      </c>
      <c r="P15">
        <v>100</v>
      </c>
      <c r="Q15">
        <v>57</v>
      </c>
      <c r="R15">
        <f t="shared" si="0"/>
        <v>0.11728395061728394</v>
      </c>
    </row>
    <row r="16" spans="1:18">
      <c r="A16" s="17">
        <v>0.995</v>
      </c>
      <c r="B16">
        <f>_xlfn.PERCENTILE.EXC($M$3:$M$490,A16)</f>
        <v>309.25914720092391</v>
      </c>
      <c r="C16">
        <f>SQRT(A16*(1-A16)/$B$9)/_xlfn.NORM.DIST(_xlfn.NORM.INV(A16,$B$10,$B$11),$B$10,$B$11,FALSE)</f>
        <v>17.861097471336127</v>
      </c>
      <c r="D16">
        <f>B16-_xlfn.NORM.S.INV((1+$A$13)/2)*C16</f>
        <v>274.25203943274568</v>
      </c>
      <c r="E16">
        <f>B16+_xlfn.NORM.S.INV((1+$A$13)/2)*C16</f>
        <v>344.26625496910214</v>
      </c>
      <c r="F16">
        <f>SUMIF($M$3:$M$490, "&gt;"&amp;B16)/COUNTIF($M$3:$M$490, "&gt;"&amp;B16)</f>
        <v>476.00823919977847</v>
      </c>
      <c r="G16">
        <f>_xlfn.NORM.INV(A16,$B$10,$B$11)</f>
        <v>197.71663478770159</v>
      </c>
      <c r="H16">
        <f>$B$10+_xlfn.NORM.DIST(G16,$B$10,$B$11,FALSE)*$B$11^2/(1-A16)</f>
        <v>223.23432270067775</v>
      </c>
      <c r="L16">
        <v>14</v>
      </c>
      <c r="M16">
        <f>'portfolio loss'!O15</f>
        <v>-62.30308725386385</v>
      </c>
      <c r="P16">
        <v>150</v>
      </c>
      <c r="Q16">
        <v>25</v>
      </c>
      <c r="R16">
        <f t="shared" si="0"/>
        <v>5.1440329218106998E-2</v>
      </c>
    </row>
    <row r="17" spans="1:18">
      <c r="A17" s="17">
        <v>0.99</v>
      </c>
      <c r="B17">
        <f t="shared" ref="B17:B35" si="1">_xlfn.PERCENTILE.EXC($M$3:$M$490,A17)</f>
        <v>206.52750830242215</v>
      </c>
      <c r="C17">
        <f t="shared" ref="C17:C35" si="2">SQRT(A17*(1-A17)/$B$9)/_xlfn.NORM.DIST(_xlfn.NORM.INV(A17,$B$10,$B$11),$B$10,$B$11,FALSE)</f>
        <v>13.66965797635703</v>
      </c>
      <c r="D17">
        <f t="shared" ref="D17:D35" si="3">B17-_xlfn.NORM.S.INV((1+$A$13)/2)*C17</f>
        <v>179.7354709877817</v>
      </c>
      <c r="E17">
        <f t="shared" ref="E17:E35" si="4">B17+_xlfn.NORM.S.INV((1+$A$13)/2)*C17</f>
        <v>233.3195456170626</v>
      </c>
      <c r="F17">
        <f t="shared" ref="F17:F35" si="5">SUMIF($M$3:$M$490, "&gt;"&amp;B17)/COUNTIF($M$3:$M$490, "&gt;"&amp;B17)</f>
        <v>355.49649931838212</v>
      </c>
      <c r="G17">
        <f t="shared" ref="G17:G35" si="6">_xlfn.NORM.INV(A17,$B$10,$B$11)</f>
        <v>177.57806931155409</v>
      </c>
      <c r="H17">
        <f t="shared" ref="H17:H35" si="7">$B$10+_xlfn.NORM.DIST(G17,$B$10,$B$11,FALSE)*$B$11^2/(1-A17)</f>
        <v>204.93193735769245</v>
      </c>
      <c r="L17">
        <v>15</v>
      </c>
      <c r="M17">
        <f>'portfolio loss'!O16</f>
        <v>-252.90183915158923</v>
      </c>
      <c r="P17">
        <v>200</v>
      </c>
      <c r="Q17">
        <v>4</v>
      </c>
      <c r="R17">
        <f t="shared" si="0"/>
        <v>8.23045267489712E-3</v>
      </c>
    </row>
    <row r="18" spans="1:18">
      <c r="A18" s="17">
        <v>0.98499999999999999</v>
      </c>
      <c r="B18">
        <f t="shared" si="1"/>
        <v>177.44410044835701</v>
      </c>
      <c r="C18">
        <f t="shared" si="2"/>
        <v>11.752646407447026</v>
      </c>
      <c r="D18">
        <f t="shared" si="3"/>
        <v>154.4093367667268</v>
      </c>
      <c r="E18">
        <f t="shared" si="4"/>
        <v>200.47886412998722</v>
      </c>
      <c r="F18">
        <f t="shared" si="5"/>
        <v>283.7809388069748</v>
      </c>
      <c r="G18">
        <f t="shared" si="6"/>
        <v>164.96469832947849</v>
      </c>
      <c r="H18">
        <f t="shared" si="7"/>
        <v>193.58901897721731</v>
      </c>
      <c r="L18">
        <v>16</v>
      </c>
      <c r="M18">
        <f>'portfolio loss'!O17</f>
        <v>-31.787149650226638</v>
      </c>
      <c r="P18">
        <v>250</v>
      </c>
      <c r="Q18">
        <v>2</v>
      </c>
      <c r="R18">
        <f t="shared" si="0"/>
        <v>4.11522633744856E-3</v>
      </c>
    </row>
    <row r="19" spans="1:18">
      <c r="A19" s="17">
        <v>0.98</v>
      </c>
      <c r="B19">
        <f t="shared" si="1"/>
        <v>151.03964786147776</v>
      </c>
      <c r="C19">
        <f t="shared" si="2"/>
        <v>10.587468803007372</v>
      </c>
      <c r="D19">
        <f t="shared" si="3"/>
        <v>130.28859032014191</v>
      </c>
      <c r="E19">
        <f t="shared" si="4"/>
        <v>171.79070540281361</v>
      </c>
      <c r="F19">
        <f t="shared" si="5"/>
        <v>257.72872209995978</v>
      </c>
      <c r="G19">
        <f t="shared" si="6"/>
        <v>155.57341716502981</v>
      </c>
      <c r="H19">
        <f t="shared" si="7"/>
        <v>185.21102622323085</v>
      </c>
      <c r="L19">
        <v>17</v>
      </c>
      <c r="M19">
        <f>'portfolio loss'!O18</f>
        <v>19.611130900751959</v>
      </c>
      <c r="P19">
        <v>300</v>
      </c>
      <c r="Q19">
        <v>1</v>
      </c>
      <c r="R19">
        <f t="shared" si="0"/>
        <v>2.05761316872428E-3</v>
      </c>
    </row>
    <row r="20" spans="1:18">
      <c r="A20" s="17">
        <v>0.97499999999999998</v>
      </c>
      <c r="B20">
        <f t="shared" si="1"/>
        <v>138.46752699056213</v>
      </c>
      <c r="C20">
        <f t="shared" si="2"/>
        <v>9.7813005433336855</v>
      </c>
      <c r="D20">
        <f t="shared" si="3"/>
        <v>119.29653020366605</v>
      </c>
      <c r="E20">
        <f t="shared" si="4"/>
        <v>157.6385237774582</v>
      </c>
      <c r="F20">
        <f t="shared" si="5"/>
        <v>229.24404307228892</v>
      </c>
      <c r="G20">
        <f t="shared" si="6"/>
        <v>148.00293835825465</v>
      </c>
      <c r="H20">
        <f t="shared" si="7"/>
        <v>178.50272979572529</v>
      </c>
      <c r="L20">
        <v>18</v>
      </c>
      <c r="M20">
        <f>'portfolio loss'!O19</f>
        <v>-109.30352406859674</v>
      </c>
      <c r="P20">
        <v>350</v>
      </c>
      <c r="Q20">
        <v>0</v>
      </c>
      <c r="R20">
        <f t="shared" si="0"/>
        <v>0</v>
      </c>
    </row>
    <row r="21" spans="1:18">
      <c r="A21" s="17">
        <v>0.97</v>
      </c>
      <c r="B21">
        <f t="shared" si="1"/>
        <v>135.0531107689917</v>
      </c>
      <c r="C21">
        <f t="shared" si="2"/>
        <v>9.1799836320310906</v>
      </c>
      <c r="D21">
        <f t="shared" si="3"/>
        <v>117.06067347154357</v>
      </c>
      <c r="E21">
        <f t="shared" si="4"/>
        <v>153.04554806643984</v>
      </c>
      <c r="F21">
        <f t="shared" si="5"/>
        <v>216.06082729868533</v>
      </c>
      <c r="G21">
        <f t="shared" si="6"/>
        <v>141.61217086978453</v>
      </c>
      <c r="H21">
        <f t="shared" si="7"/>
        <v>172.87338036341518</v>
      </c>
      <c r="L21">
        <v>19</v>
      </c>
      <c r="M21">
        <f>'portfolio loss'!O20</f>
        <v>-37.615100915147195</v>
      </c>
      <c r="P21">
        <v>400</v>
      </c>
      <c r="Q21">
        <v>1</v>
      </c>
      <c r="R21">
        <f t="shared" si="0"/>
        <v>2.05761316872428E-3</v>
      </c>
    </row>
    <row r="22" spans="1:18">
      <c r="A22" s="17">
        <v>0.96499999999999997</v>
      </c>
      <c r="B22">
        <f t="shared" si="1"/>
        <v>129.46804204779204</v>
      </c>
      <c r="C22">
        <f t="shared" si="2"/>
        <v>8.7088053377360737</v>
      </c>
      <c r="D22">
        <f t="shared" si="3"/>
        <v>112.39909723745916</v>
      </c>
      <c r="E22">
        <f t="shared" si="4"/>
        <v>146.53698685812492</v>
      </c>
      <c r="F22">
        <f t="shared" si="5"/>
        <v>201.26486091021241</v>
      </c>
      <c r="G22">
        <f t="shared" si="6"/>
        <v>136.05182313800077</v>
      </c>
      <c r="H22">
        <f t="shared" si="7"/>
        <v>168.00191042304451</v>
      </c>
      <c r="L22">
        <v>20</v>
      </c>
      <c r="M22">
        <f>'portfolio loss'!O21</f>
        <v>15.270728888022859</v>
      </c>
      <c r="P22">
        <v>450</v>
      </c>
      <c r="Q22">
        <v>0</v>
      </c>
      <c r="R22">
        <f t="shared" si="0"/>
        <v>0</v>
      </c>
    </row>
    <row r="23" spans="1:18">
      <c r="A23" s="17">
        <v>0.96</v>
      </c>
      <c r="B23">
        <f t="shared" si="1"/>
        <v>125.07899714258104</v>
      </c>
      <c r="C23">
        <f t="shared" si="2"/>
        <v>8.3265035498080824</v>
      </c>
      <c r="D23">
        <f t="shared" si="3"/>
        <v>108.75935006781229</v>
      </c>
      <c r="E23">
        <f t="shared" si="4"/>
        <v>141.39864421734978</v>
      </c>
      <c r="F23">
        <f t="shared" si="5"/>
        <v>193.35742645647539</v>
      </c>
      <c r="G23">
        <f t="shared" si="6"/>
        <v>131.10966911665193</v>
      </c>
      <c r="H23">
        <f t="shared" si="7"/>
        <v>163.69365224382184</v>
      </c>
      <c r="L23">
        <v>21</v>
      </c>
      <c r="M23">
        <f>'portfolio loss'!O22</f>
        <v>0.8797046999734448</v>
      </c>
      <c r="P23">
        <v>500</v>
      </c>
      <c r="Q23">
        <v>0</v>
      </c>
      <c r="R23">
        <f t="shared" si="0"/>
        <v>0</v>
      </c>
    </row>
    <row r="24" spans="1:18">
      <c r="A24" s="17">
        <v>0.95499999999999996</v>
      </c>
      <c r="B24">
        <f t="shared" si="1"/>
        <v>124.02395520069267</v>
      </c>
      <c r="C24">
        <f t="shared" si="2"/>
        <v>8.008151896601392</v>
      </c>
      <c r="D24">
        <f t="shared" si="3"/>
        <v>108.32826590062781</v>
      </c>
      <c r="E24">
        <f t="shared" si="4"/>
        <v>139.71964450075751</v>
      </c>
      <c r="F24">
        <f t="shared" si="5"/>
        <v>186.76904128691828</v>
      </c>
      <c r="G24">
        <f t="shared" si="6"/>
        <v>126.64669854661469</v>
      </c>
      <c r="H24">
        <f t="shared" si="7"/>
        <v>159.82133118360505</v>
      </c>
      <c r="L24">
        <v>22</v>
      </c>
      <c r="M24">
        <f>'portfolio loss'!O23</f>
        <v>-76.499755840914077</v>
      </c>
      <c r="P24">
        <v>550</v>
      </c>
      <c r="Q24">
        <v>0</v>
      </c>
      <c r="R24">
        <f t="shared" si="0"/>
        <v>0</v>
      </c>
    </row>
    <row r="25" spans="1:18">
      <c r="A25" s="17">
        <v>0.95</v>
      </c>
      <c r="B25">
        <f t="shared" si="1"/>
        <v>120.10745744924998</v>
      </c>
      <c r="C25">
        <f t="shared" si="2"/>
        <v>7.7376700788115915</v>
      </c>
      <c r="D25">
        <f t="shared" si="3"/>
        <v>104.94190277052606</v>
      </c>
      <c r="E25">
        <f t="shared" si="4"/>
        <v>135.27301212797389</v>
      </c>
      <c r="F25">
        <f t="shared" si="5"/>
        <v>178.68656053230475</v>
      </c>
      <c r="G25">
        <f t="shared" si="6"/>
        <v>122.56669414150858</v>
      </c>
      <c r="H25">
        <f t="shared" si="7"/>
        <v>156.29699817266953</v>
      </c>
      <c r="L25">
        <v>23</v>
      </c>
      <c r="M25">
        <f>'portfolio loss'!O24</f>
        <v>21.17612782687138</v>
      </c>
      <c r="P25">
        <v>600</v>
      </c>
      <c r="Q25">
        <v>1</v>
      </c>
      <c r="R25">
        <f t="shared" si="0"/>
        <v>2.05761316872428E-3</v>
      </c>
    </row>
    <row r="26" spans="1:18">
      <c r="A26" s="17">
        <v>0.94499999999999995</v>
      </c>
      <c r="B26">
        <f t="shared" si="1"/>
        <v>116.5275624803942</v>
      </c>
      <c r="C26">
        <f t="shared" si="2"/>
        <v>7.5041493140058568</v>
      </c>
      <c r="D26">
        <f t="shared" si="3"/>
        <v>101.81970009033176</v>
      </c>
      <c r="E26">
        <f t="shared" si="4"/>
        <v>131.23542487045663</v>
      </c>
      <c r="F26">
        <f t="shared" si="5"/>
        <v>174.08547033071676</v>
      </c>
      <c r="G26">
        <f t="shared" si="6"/>
        <v>118.80018023693302</v>
      </c>
      <c r="H26">
        <f t="shared" si="7"/>
        <v>153.05724315437516</v>
      </c>
      <c r="L26">
        <v>24</v>
      </c>
      <c r="M26">
        <f>'portfolio loss'!O25</f>
        <v>-42.674972344742855</v>
      </c>
      <c r="P26">
        <v>650</v>
      </c>
      <c r="Q26">
        <v>0</v>
      </c>
      <c r="R26">
        <f t="shared" si="0"/>
        <v>0</v>
      </c>
    </row>
    <row r="27" spans="1:18">
      <c r="A27" s="17">
        <v>0.94</v>
      </c>
      <c r="B27">
        <f t="shared" si="1"/>
        <v>112.72415798612622</v>
      </c>
      <c r="C27">
        <f t="shared" si="2"/>
        <v>7.2998885490724676</v>
      </c>
      <c r="D27">
        <f t="shared" si="3"/>
        <v>98.416639338787832</v>
      </c>
      <c r="E27">
        <f t="shared" si="4"/>
        <v>127.0316766334646</v>
      </c>
      <c r="F27">
        <f t="shared" si="5"/>
        <v>168.04449909108018</v>
      </c>
      <c r="G27">
        <f t="shared" si="6"/>
        <v>115.29528066097785</v>
      </c>
      <c r="H27">
        <f t="shared" si="7"/>
        <v>150.05478461475661</v>
      </c>
      <c r="L27">
        <v>25</v>
      </c>
      <c r="M27">
        <f>'portfolio loss'!O26</f>
        <v>-11.881237133315153</v>
      </c>
      <c r="Q27">
        <v>0</v>
      </c>
      <c r="R27">
        <f t="shared" si="0"/>
        <v>0</v>
      </c>
    </row>
    <row r="28" spans="1:18">
      <c r="A28" s="17">
        <v>0.93500000000000005</v>
      </c>
      <c r="B28">
        <f t="shared" si="1"/>
        <v>102.70678447655867</v>
      </c>
      <c r="C28">
        <f t="shared" si="2"/>
        <v>7.1192726154582191</v>
      </c>
      <c r="D28">
        <f t="shared" si="3"/>
        <v>88.753266554138293</v>
      </c>
      <c r="E28">
        <f t="shared" si="4"/>
        <v>116.66030239897904</v>
      </c>
      <c r="F28">
        <f t="shared" si="5"/>
        <v>163.89790582612642</v>
      </c>
      <c r="G28">
        <f t="shared" si="6"/>
        <v>112.01219127188172</v>
      </c>
      <c r="H28">
        <f t="shared" si="7"/>
        <v>147.25339069878189</v>
      </c>
      <c r="L28">
        <v>26</v>
      </c>
      <c r="M28">
        <f>'portfolio loss'!O27</f>
        <v>8.6639006419572979</v>
      </c>
    </row>
    <row r="29" spans="1:18">
      <c r="A29" s="17">
        <v>0.93</v>
      </c>
      <c r="B29">
        <f t="shared" si="1"/>
        <v>100.29388037590459</v>
      </c>
      <c r="C29">
        <f t="shared" si="2"/>
        <v>6.9580961157776482</v>
      </c>
      <c r="D29">
        <f t="shared" si="3"/>
        <v>86.656262588012368</v>
      </c>
      <c r="E29">
        <f t="shared" si="4"/>
        <v>113.93149816379682</v>
      </c>
      <c r="F29">
        <f t="shared" si="5"/>
        <v>158.38334484598005</v>
      </c>
      <c r="G29">
        <f t="shared" si="6"/>
        <v>108.91967351293053</v>
      </c>
      <c r="H29">
        <f t="shared" si="7"/>
        <v>144.62466094805663</v>
      </c>
      <c r="L29">
        <v>27</v>
      </c>
      <c r="M29">
        <f>'portfolio loss'!O28</f>
        <v>-109.04652413221629</v>
      </c>
      <c r="R29">
        <f>SUM(R3:R26)</f>
        <v>1</v>
      </c>
    </row>
    <row r="30" spans="1:18">
      <c r="A30" s="17">
        <v>0.92500000000000004</v>
      </c>
      <c r="B30">
        <f t="shared" si="1"/>
        <v>97.158230347461839</v>
      </c>
      <c r="C30">
        <f t="shared" si="2"/>
        <v>6.8131376135013237</v>
      </c>
      <c r="D30">
        <f t="shared" si="3"/>
        <v>83.804726003284074</v>
      </c>
      <c r="E30">
        <f t="shared" si="4"/>
        <v>110.5117346916396</v>
      </c>
      <c r="F30">
        <f t="shared" si="5"/>
        <v>155.05963873671928</v>
      </c>
      <c r="G30">
        <f t="shared" si="6"/>
        <v>105.99274035775287</v>
      </c>
      <c r="H30">
        <f t="shared" si="7"/>
        <v>142.14590464394564</v>
      </c>
      <c r="L30">
        <v>28</v>
      </c>
      <c r="M30">
        <f>'portfolio loss'!O29</f>
        <v>56.262220734886796</v>
      </c>
    </row>
    <row r="31" spans="1:18">
      <c r="A31" s="17">
        <v>0.92</v>
      </c>
      <c r="B31">
        <f t="shared" si="1"/>
        <v>94.384289772582804</v>
      </c>
      <c r="C31">
        <f t="shared" si="2"/>
        <v>6.6818813957928969</v>
      </c>
      <c r="D31">
        <f t="shared" si="3"/>
        <v>81.288042887860499</v>
      </c>
      <c r="E31">
        <f t="shared" si="4"/>
        <v>107.48053665730511</v>
      </c>
      <c r="F31">
        <f t="shared" si="5"/>
        <v>151.96272943125152</v>
      </c>
      <c r="G31">
        <f t="shared" si="6"/>
        <v>103.21107773913967</v>
      </c>
      <c r="H31">
        <f t="shared" si="7"/>
        <v>139.79869489287307</v>
      </c>
      <c r="L31">
        <v>29</v>
      </c>
      <c r="M31">
        <f>'portfolio loss'!O30</f>
        <v>5.349017550215649</v>
      </c>
    </row>
    <row r="32" spans="1:18">
      <c r="A32" s="17">
        <v>0.91500000000000004</v>
      </c>
      <c r="B32">
        <f t="shared" si="1"/>
        <v>90.890738988152847</v>
      </c>
      <c r="C32">
        <f t="shared" si="2"/>
        <v>6.5623298792169651</v>
      </c>
      <c r="D32">
        <f t="shared" si="3"/>
        <v>78.028808770216514</v>
      </c>
      <c r="E32">
        <f t="shared" si="4"/>
        <v>103.75266920608918</v>
      </c>
      <c r="F32">
        <f t="shared" si="5"/>
        <v>147.61284943696251</v>
      </c>
      <c r="G32">
        <f t="shared" si="6"/>
        <v>100.55793692968695</v>
      </c>
      <c r="H32">
        <f t="shared" si="7"/>
        <v>137.56785501447453</v>
      </c>
      <c r="L32">
        <v>30</v>
      </c>
      <c r="M32">
        <f>'portfolio loss'!O31</f>
        <v>-9.5123466668792389</v>
      </c>
    </row>
    <row r="33" spans="1:13">
      <c r="A33" s="17">
        <v>0.91</v>
      </c>
      <c r="B33">
        <f t="shared" si="1"/>
        <v>90.674696504993562</v>
      </c>
      <c r="C33">
        <f t="shared" si="2"/>
        <v>6.4528736706379339</v>
      </c>
      <c r="D33">
        <f t="shared" si="3"/>
        <v>78.02729651375644</v>
      </c>
      <c r="E33">
        <f t="shared" si="4"/>
        <v>103.32209649623069</v>
      </c>
      <c r="F33">
        <f t="shared" si="5"/>
        <v>144.97381734867847</v>
      </c>
      <c r="G33">
        <f t="shared" si="6"/>
        <v>98.019338277499017</v>
      </c>
      <c r="H33">
        <f t="shared" si="7"/>
        <v>135.44073048798759</v>
      </c>
      <c r="L33">
        <v>31</v>
      </c>
      <c r="M33">
        <f>'portfolio loss'!O32</f>
        <v>-32.763456791069984</v>
      </c>
    </row>
    <row r="34" spans="1:13">
      <c r="A34" s="17">
        <v>0.90500000000000003</v>
      </c>
      <c r="B34">
        <f t="shared" si="1"/>
        <v>88.044720949408074</v>
      </c>
      <c r="C34">
        <f t="shared" si="2"/>
        <v>6.3521994251084681</v>
      </c>
      <c r="D34">
        <f t="shared" si="3"/>
        <v>75.59463885357944</v>
      </c>
      <c r="E34">
        <f t="shared" si="4"/>
        <v>100.49480304523671</v>
      </c>
      <c r="F34">
        <f t="shared" si="5"/>
        <v>141.37205724455907</v>
      </c>
      <c r="G34">
        <f t="shared" si="6"/>
        <v>95.583486548679332</v>
      </c>
      <c r="H34">
        <f t="shared" si="7"/>
        <v>133.40665481575587</v>
      </c>
      <c r="L34">
        <v>32</v>
      </c>
      <c r="M34">
        <f>'portfolio loss'!O33</f>
        <v>-44.373182650035233</v>
      </c>
    </row>
    <row r="35" spans="1:13">
      <c r="A35" s="17">
        <v>0.9</v>
      </c>
      <c r="B35">
        <f t="shared" si="1"/>
        <v>86.915304422242301</v>
      </c>
      <c r="C35">
        <f t="shared" si="2"/>
        <v>6.2592231442445465</v>
      </c>
      <c r="D35">
        <f t="shared" si="3"/>
        <v>74.647452488323438</v>
      </c>
      <c r="E35">
        <f t="shared" si="4"/>
        <v>99.183156356161163</v>
      </c>
      <c r="F35">
        <f t="shared" si="5"/>
        <v>139.12363359896972</v>
      </c>
      <c r="G35">
        <f t="shared" si="6"/>
        <v>93.240333595601541</v>
      </c>
      <c r="H35">
        <f t="shared" si="7"/>
        <v>131.4565502927376</v>
      </c>
      <c r="L35">
        <v>33</v>
      </c>
      <c r="M35">
        <f>'portfolio loss'!O34</f>
        <v>-14.484391392366888</v>
      </c>
    </row>
    <row r="36" spans="1:13">
      <c r="L36">
        <v>34</v>
      </c>
      <c r="M36">
        <f>'portfolio loss'!O35</f>
        <v>-28.298777555464767</v>
      </c>
    </row>
    <row r="37" spans="1:13">
      <c r="L37">
        <v>35</v>
      </c>
      <c r="M37">
        <f>'portfolio loss'!O36</f>
        <v>-80.935258295312451</v>
      </c>
    </row>
    <row r="38" spans="1:13">
      <c r="A38" t="s">
        <v>64</v>
      </c>
      <c r="L38">
        <v>36</v>
      </c>
      <c r="M38">
        <f>'portfolio loss'!O37</f>
        <v>-120.69839883038367</v>
      </c>
    </row>
    <row r="39" spans="1:13">
      <c r="L39">
        <v>37</v>
      </c>
      <c r="M39">
        <f>'portfolio loss'!O38</f>
        <v>78.984250446619626</v>
      </c>
    </row>
    <row r="40" spans="1:13">
      <c r="A40" t="s">
        <v>65</v>
      </c>
      <c r="L40">
        <v>38</v>
      </c>
      <c r="M40">
        <f>'portfolio loss'!O39</f>
        <v>-1.4999491921753361</v>
      </c>
    </row>
    <row r="41" spans="1:13">
      <c r="L41">
        <v>39</v>
      </c>
      <c r="M41">
        <f>'portfolio loss'!O40</f>
        <v>-89.698174821132852</v>
      </c>
    </row>
    <row r="42" spans="1:13">
      <c r="A42" t="s">
        <v>66</v>
      </c>
      <c r="L42">
        <v>40</v>
      </c>
      <c r="M42">
        <f>'portfolio loss'!O41</f>
        <v>51.687579560461018</v>
      </c>
    </row>
    <row r="43" spans="1:13">
      <c r="L43">
        <v>41</v>
      </c>
      <c r="M43">
        <f>'portfolio loss'!O42</f>
        <v>-44.7309651276355</v>
      </c>
    </row>
    <row r="44" spans="1:13">
      <c r="A44" t="s">
        <v>67</v>
      </c>
      <c r="L44">
        <v>42</v>
      </c>
      <c r="M44">
        <f>'portfolio loss'!O43</f>
        <v>-21.817299022924999</v>
      </c>
    </row>
    <row r="45" spans="1:13">
      <c r="A45" t="s">
        <v>69</v>
      </c>
      <c r="L45">
        <v>43</v>
      </c>
      <c r="M45">
        <f>'portfolio loss'!O44</f>
        <v>-89.81383768744854</v>
      </c>
    </row>
    <row r="46" spans="1:13">
      <c r="L46">
        <v>44</v>
      </c>
      <c r="M46">
        <f>'portfolio loss'!O45</f>
        <v>39.983120100872839</v>
      </c>
    </row>
    <row r="47" spans="1:13">
      <c r="L47">
        <v>45</v>
      </c>
      <c r="M47">
        <f>'portfolio loss'!O46</f>
        <v>-4.8969526324926846</v>
      </c>
    </row>
    <row r="48" spans="1:13">
      <c r="L48">
        <v>46</v>
      </c>
      <c r="M48">
        <f>'portfolio loss'!O47</f>
        <v>85.729261576934732</v>
      </c>
    </row>
    <row r="49" spans="12:13">
      <c r="L49">
        <v>47</v>
      </c>
      <c r="M49">
        <f>'portfolio loss'!O48</f>
        <v>88.133413636644036</v>
      </c>
    </row>
    <row r="50" spans="12:13">
      <c r="L50">
        <v>48</v>
      </c>
      <c r="M50">
        <f>'portfolio loss'!O49</f>
        <v>-35.125674348617395</v>
      </c>
    </row>
    <row r="51" spans="12:13">
      <c r="L51">
        <v>49</v>
      </c>
      <c r="M51">
        <f>'portfolio loss'!O50</f>
        <v>4.1536703225574456E-2</v>
      </c>
    </row>
    <row r="52" spans="12:13">
      <c r="L52">
        <v>50</v>
      </c>
      <c r="M52">
        <f>'portfolio loss'!O51</f>
        <v>-75.840254675582401</v>
      </c>
    </row>
    <row r="53" spans="12:13">
      <c r="L53">
        <v>51</v>
      </c>
      <c r="M53">
        <f>'portfolio loss'!O52</f>
        <v>29.401156663665461</v>
      </c>
    </row>
    <row r="54" spans="12:13">
      <c r="L54">
        <v>52</v>
      </c>
      <c r="M54">
        <f>'portfolio loss'!O53</f>
        <v>-28.371973290342794</v>
      </c>
    </row>
    <row r="55" spans="12:13">
      <c r="L55">
        <v>53</v>
      </c>
      <c r="M55">
        <f>'portfolio loss'!O54</f>
        <v>28.429621195897198</v>
      </c>
    </row>
    <row r="56" spans="12:13">
      <c r="L56">
        <v>54</v>
      </c>
      <c r="M56">
        <f>'portfolio loss'!O55</f>
        <v>-18.283673222878861</v>
      </c>
    </row>
    <row r="57" spans="12:13">
      <c r="L57">
        <v>55</v>
      </c>
      <c r="M57">
        <f>'portfolio loss'!O56</f>
        <v>125.8074722518104</v>
      </c>
    </row>
    <row r="58" spans="12:13">
      <c r="L58">
        <v>56</v>
      </c>
      <c r="M58">
        <f>'portfolio loss'!O57</f>
        <v>83.437879611050448</v>
      </c>
    </row>
    <row r="59" spans="12:13">
      <c r="L59">
        <v>57</v>
      </c>
      <c r="M59">
        <f>'portfolio loss'!O58</f>
        <v>-70.12085364304221</v>
      </c>
    </row>
    <row r="60" spans="12:13">
      <c r="L60">
        <v>58</v>
      </c>
      <c r="M60">
        <f>'portfolio loss'!O59</f>
        <v>-46.553975089038431</v>
      </c>
    </row>
    <row r="61" spans="12:13">
      <c r="L61">
        <v>59</v>
      </c>
      <c r="M61">
        <f>'portfolio loss'!O60</f>
        <v>-35.27242477848813</v>
      </c>
    </row>
    <row r="62" spans="12:13">
      <c r="L62">
        <v>60</v>
      </c>
      <c r="M62">
        <f>'portfolio loss'!O61</f>
        <v>16.554109993250677</v>
      </c>
    </row>
    <row r="63" spans="12:13">
      <c r="L63">
        <v>61</v>
      </c>
      <c r="M63">
        <f>'portfolio loss'!O62</f>
        <v>-97.805757559406629</v>
      </c>
    </row>
    <row r="64" spans="12:13">
      <c r="L64">
        <v>62</v>
      </c>
      <c r="M64">
        <f>'portfolio loss'!O63</f>
        <v>-5.7244657770679623</v>
      </c>
    </row>
    <row r="65" spans="12:13">
      <c r="L65">
        <v>63</v>
      </c>
      <c r="M65">
        <f>'portfolio loss'!O64</f>
        <v>-59.270741477217598</v>
      </c>
    </row>
    <row r="66" spans="12:13">
      <c r="L66">
        <v>64</v>
      </c>
      <c r="M66">
        <f>'portfolio loss'!O65</f>
        <v>-7.0002639999784151</v>
      </c>
    </row>
    <row r="67" spans="12:13">
      <c r="L67">
        <v>65</v>
      </c>
      <c r="M67">
        <f>'portfolio loss'!O66</f>
        <v>-17.492295938835014</v>
      </c>
    </row>
    <row r="68" spans="12:13">
      <c r="L68">
        <v>66</v>
      </c>
      <c r="M68">
        <f>'portfolio loss'!O67</f>
        <v>96.691131575038526</v>
      </c>
    </row>
    <row r="69" spans="12:13">
      <c r="L69">
        <v>67</v>
      </c>
      <c r="M69">
        <f>'portfolio loss'!O68</f>
        <v>-65.723655232133751</v>
      </c>
    </row>
    <row r="70" spans="12:13">
      <c r="L70">
        <v>68</v>
      </c>
      <c r="M70">
        <f>'portfolio loss'!O69</f>
        <v>8.3999495041534828</v>
      </c>
    </row>
    <row r="71" spans="12:13">
      <c r="L71">
        <v>69</v>
      </c>
      <c r="M71">
        <f>'portfolio loss'!O70</f>
        <v>62.066442660488974</v>
      </c>
    </row>
    <row r="72" spans="12:13">
      <c r="L72">
        <v>70</v>
      </c>
      <c r="M72">
        <f>'portfolio loss'!O71</f>
        <v>-88.06587522135851</v>
      </c>
    </row>
    <row r="73" spans="12:13">
      <c r="L73">
        <v>71</v>
      </c>
      <c r="M73">
        <f>'portfolio loss'!O72</f>
        <v>9.9595654599725094</v>
      </c>
    </row>
    <row r="74" spans="12:13">
      <c r="L74">
        <v>72</v>
      </c>
      <c r="M74">
        <f>'portfolio loss'!O73</f>
        <v>2.3962211439684324</v>
      </c>
    </row>
    <row r="75" spans="12:13">
      <c r="L75">
        <v>73</v>
      </c>
      <c r="M75">
        <f>'portfolio loss'!O74</f>
        <v>4.7727038530647405</v>
      </c>
    </row>
    <row r="76" spans="12:13">
      <c r="L76">
        <v>74</v>
      </c>
      <c r="M76">
        <f>'portfolio loss'!O75</f>
        <v>-27.641140595456818</v>
      </c>
    </row>
    <row r="77" spans="12:13">
      <c r="L77">
        <v>75</v>
      </c>
      <c r="M77">
        <f>'portfolio loss'!O76</f>
        <v>133.94686739488134</v>
      </c>
    </row>
    <row r="78" spans="12:13">
      <c r="L78">
        <v>76</v>
      </c>
      <c r="M78">
        <f>'portfolio loss'!O77</f>
        <v>-70.174738234260076</v>
      </c>
    </row>
    <row r="79" spans="12:13">
      <c r="L79">
        <v>77</v>
      </c>
      <c r="M79">
        <f>'portfolio loss'!O78</f>
        <v>-75.869883755580304</v>
      </c>
    </row>
    <row r="80" spans="12:13">
      <c r="L80">
        <v>78</v>
      </c>
      <c r="M80">
        <f>'portfolio loss'!O79</f>
        <v>-48.111803213565508</v>
      </c>
    </row>
    <row r="81" spans="12:13">
      <c r="L81">
        <v>79</v>
      </c>
      <c r="M81">
        <f>'portfolio loss'!O80</f>
        <v>7.0354654432321695</v>
      </c>
    </row>
    <row r="82" spans="12:13">
      <c r="L82">
        <v>80</v>
      </c>
      <c r="M82">
        <f>'portfolio loss'!O81</f>
        <v>0.3876281030188693</v>
      </c>
    </row>
    <row r="83" spans="12:13">
      <c r="L83">
        <v>81</v>
      </c>
      <c r="M83">
        <f>'portfolio loss'!O82</f>
        <v>-138.61688515577407</v>
      </c>
    </row>
    <row r="84" spans="12:13">
      <c r="L84">
        <v>82</v>
      </c>
      <c r="M84">
        <f>'portfolio loss'!O83</f>
        <v>-28.541839994710244</v>
      </c>
    </row>
    <row r="85" spans="12:13">
      <c r="L85">
        <v>83</v>
      </c>
      <c r="M85">
        <f>'portfolio loss'!O84</f>
        <v>12.265792123213032</v>
      </c>
    </row>
    <row r="86" spans="12:13">
      <c r="L86">
        <v>84</v>
      </c>
      <c r="M86">
        <f>'portfolio loss'!O85</f>
        <v>-31.392964343869608</v>
      </c>
    </row>
    <row r="87" spans="12:13">
      <c r="L87">
        <v>85</v>
      </c>
      <c r="M87">
        <f>'portfolio loss'!O86</f>
        <v>23.833002851524725</v>
      </c>
    </row>
    <row r="88" spans="12:13">
      <c r="L88">
        <v>86</v>
      </c>
      <c r="M88">
        <f>'portfolio loss'!O87</f>
        <v>-14.393420707398036</v>
      </c>
    </row>
    <row r="89" spans="12:13">
      <c r="L89">
        <v>87</v>
      </c>
      <c r="M89">
        <f>'portfolio loss'!O88</f>
        <v>-83.325861008077482</v>
      </c>
    </row>
    <row r="90" spans="12:13">
      <c r="L90">
        <v>88</v>
      </c>
      <c r="M90">
        <f>'portfolio loss'!O89</f>
        <v>16.162282458577465</v>
      </c>
    </row>
    <row r="91" spans="12:13">
      <c r="L91">
        <v>89</v>
      </c>
      <c r="M91">
        <f>'portfolio loss'!O90</f>
        <v>28.400587379695935</v>
      </c>
    </row>
    <row r="92" spans="12:13">
      <c r="L92">
        <v>90</v>
      </c>
      <c r="M92">
        <f>'portfolio loss'!O91</f>
        <v>-55.607866850014034</v>
      </c>
    </row>
    <row r="93" spans="12:13">
      <c r="L93">
        <v>91</v>
      </c>
      <c r="M93">
        <f>'portfolio loss'!O92</f>
        <v>-102.05731009813462</v>
      </c>
    </row>
    <row r="94" spans="12:13">
      <c r="L94">
        <v>92</v>
      </c>
      <c r="M94">
        <f>'portfolio loss'!O93</f>
        <v>31.072754092265313</v>
      </c>
    </row>
    <row r="95" spans="12:13">
      <c r="L95">
        <v>93</v>
      </c>
      <c r="M95">
        <f>'portfolio loss'!O94</f>
        <v>28.061213321303512</v>
      </c>
    </row>
    <row r="96" spans="12:13">
      <c r="L96">
        <v>94</v>
      </c>
      <c r="M96">
        <f>'portfolio loss'!O95</f>
        <v>-106.54086362997805</v>
      </c>
    </row>
    <row r="97" spans="12:13">
      <c r="L97">
        <v>95</v>
      </c>
      <c r="M97">
        <f>'portfolio loss'!O96</f>
        <v>-13.765924372000882</v>
      </c>
    </row>
    <row r="98" spans="12:13">
      <c r="L98">
        <v>96</v>
      </c>
      <c r="M98">
        <f>'portfolio loss'!O97</f>
        <v>63.317714014412559</v>
      </c>
    </row>
    <row r="99" spans="12:13">
      <c r="L99">
        <v>97</v>
      </c>
      <c r="M99">
        <f>'portfolio loss'!O98</f>
        <v>24.732355875057692</v>
      </c>
    </row>
    <row r="100" spans="12:13">
      <c r="L100">
        <v>98</v>
      </c>
      <c r="M100">
        <f>'portfolio loss'!O99</f>
        <v>-6.7238111953192856</v>
      </c>
    </row>
    <row r="101" spans="12:13">
      <c r="L101">
        <v>99</v>
      </c>
      <c r="M101">
        <f>'portfolio loss'!O100</f>
        <v>-29.790111091628205</v>
      </c>
    </row>
    <row r="102" spans="12:13">
      <c r="L102">
        <v>100</v>
      </c>
      <c r="M102">
        <f>'portfolio loss'!O101</f>
        <v>-78.31765025603454</v>
      </c>
    </row>
    <row r="103" spans="12:13">
      <c r="L103">
        <v>101</v>
      </c>
      <c r="M103">
        <f>'portfolio loss'!O102</f>
        <v>-41.374902060875684</v>
      </c>
    </row>
    <row r="104" spans="12:13">
      <c r="L104">
        <v>102</v>
      </c>
      <c r="M104">
        <f>'portfolio loss'!O103</f>
        <v>-6.1621971463828231</v>
      </c>
    </row>
    <row r="105" spans="12:13">
      <c r="L105">
        <v>103</v>
      </c>
      <c r="M105">
        <f>'portfolio loss'!O104</f>
        <v>1.9094566870899143</v>
      </c>
    </row>
    <row r="106" spans="12:13">
      <c r="L106">
        <v>104</v>
      </c>
      <c r="M106">
        <f>'portfolio loss'!O105</f>
        <v>-19.244982975375024</v>
      </c>
    </row>
    <row r="107" spans="12:13">
      <c r="L107">
        <v>105</v>
      </c>
      <c r="M107">
        <f>'portfolio loss'!O106</f>
        <v>-36.398263018882062</v>
      </c>
    </row>
    <row r="108" spans="12:13">
      <c r="L108">
        <v>106</v>
      </c>
      <c r="M108">
        <f>'portfolio loss'!O107</f>
        <v>-8.4915522256633267</v>
      </c>
    </row>
    <row r="109" spans="12:13">
      <c r="L109">
        <v>107</v>
      </c>
      <c r="M109">
        <f>'portfolio loss'!O108</f>
        <v>99.438772346853511</v>
      </c>
    </row>
    <row r="110" spans="12:13">
      <c r="L110">
        <v>108</v>
      </c>
      <c r="M110">
        <f>'portfolio loss'!O109</f>
        <v>-66.688829046161118</v>
      </c>
    </row>
    <row r="111" spans="12:13">
      <c r="L111">
        <v>109</v>
      </c>
      <c r="M111">
        <f>'portfolio loss'!O110</f>
        <v>18.104207457939992</v>
      </c>
    </row>
    <row r="112" spans="12:13">
      <c r="L112">
        <v>110</v>
      </c>
      <c r="M112">
        <f>'portfolio loss'!O111</f>
        <v>36.876108397660573</v>
      </c>
    </row>
    <row r="113" spans="12:13">
      <c r="L113">
        <v>111</v>
      </c>
      <c r="M113">
        <f>'portfolio loss'!O112</f>
        <v>-52.639800643964918</v>
      </c>
    </row>
    <row r="114" spans="12:13">
      <c r="L114">
        <v>112</v>
      </c>
      <c r="M114">
        <f>'portfolio loss'!O113</f>
        <v>48.364837913321026</v>
      </c>
    </row>
    <row r="115" spans="12:13">
      <c r="L115">
        <v>113</v>
      </c>
      <c r="M115">
        <f>'portfolio loss'!O114</f>
        <v>90.471091320025153</v>
      </c>
    </row>
    <row r="116" spans="12:13">
      <c r="L116">
        <v>114</v>
      </c>
      <c r="M116">
        <f>'portfolio loss'!O115</f>
        <v>24.46053908797694</v>
      </c>
    </row>
    <row r="117" spans="12:13">
      <c r="L117">
        <v>115</v>
      </c>
      <c r="M117">
        <f>'portfolio loss'!O116</f>
        <v>66.517087867796363</v>
      </c>
    </row>
    <row r="118" spans="12:13">
      <c r="L118">
        <v>116</v>
      </c>
      <c r="M118">
        <f>'portfolio loss'!O117</f>
        <v>45.224331023098784</v>
      </c>
    </row>
    <row r="119" spans="12:13">
      <c r="L119">
        <v>117</v>
      </c>
      <c r="M119">
        <f>'portfolio loss'!O118</f>
        <v>124.01977548804643</v>
      </c>
    </row>
    <row r="120" spans="12:13">
      <c r="L120">
        <v>118</v>
      </c>
      <c r="M120">
        <f>'portfolio loss'!O119</f>
        <v>-17.776821629910046</v>
      </c>
    </row>
    <row r="121" spans="12:13">
      <c r="L121">
        <v>119</v>
      </c>
      <c r="M121">
        <f>'portfolio loss'!O120</f>
        <v>-6.0189217113238556</v>
      </c>
    </row>
    <row r="122" spans="12:13">
      <c r="L122">
        <v>120</v>
      </c>
      <c r="M122">
        <f>'portfolio loss'!O121</f>
        <v>48.414760559731803</v>
      </c>
    </row>
    <row r="123" spans="12:13">
      <c r="L123">
        <v>121</v>
      </c>
      <c r="M123">
        <f>'portfolio loss'!O122</f>
        <v>-92.272993273267275</v>
      </c>
    </row>
    <row r="124" spans="12:13">
      <c r="L124">
        <v>122</v>
      </c>
      <c r="M124">
        <f>'portfolio loss'!O123</f>
        <v>-149.44868425482127</v>
      </c>
    </row>
    <row r="125" spans="12:13">
      <c r="L125">
        <v>123</v>
      </c>
      <c r="M125">
        <f>'portfolio loss'!O124</f>
        <v>11.54991682139007</v>
      </c>
    </row>
    <row r="126" spans="12:13">
      <c r="L126">
        <v>124</v>
      </c>
      <c r="M126">
        <f>'portfolio loss'!O125</f>
        <v>14.844549016677774</v>
      </c>
    </row>
    <row r="127" spans="12:13">
      <c r="L127">
        <v>125</v>
      </c>
      <c r="M127">
        <f>'portfolio loss'!O126</f>
        <v>-91.844569372919068</v>
      </c>
    </row>
    <row r="128" spans="12:13">
      <c r="L128">
        <v>126</v>
      </c>
      <c r="M128">
        <f>'portfolio loss'!O127</f>
        <v>-26.083235958260047</v>
      </c>
    </row>
    <row r="129" spans="12:13">
      <c r="L129">
        <v>127</v>
      </c>
      <c r="M129">
        <f>'portfolio loss'!O128</f>
        <v>124.06894857800216</v>
      </c>
    </row>
    <row r="130" spans="12:13">
      <c r="L130">
        <v>128</v>
      </c>
      <c r="M130">
        <f>'portfolio loss'!O129</f>
        <v>-55.32292799867173</v>
      </c>
    </row>
    <row r="131" spans="12:13">
      <c r="L131">
        <v>129</v>
      </c>
      <c r="M131">
        <f>'portfolio loss'!O130</f>
        <v>-94.159997151145944</v>
      </c>
    </row>
    <row r="132" spans="12:13">
      <c r="L132">
        <v>130</v>
      </c>
      <c r="M132">
        <f>'portfolio loss'!O131</f>
        <v>-146.98518960166439</v>
      </c>
    </row>
    <row r="133" spans="12:13">
      <c r="L133">
        <v>131</v>
      </c>
      <c r="M133">
        <f>'portfolio loss'!O132</f>
        <v>-26.024634000299557</v>
      </c>
    </row>
    <row r="134" spans="12:13">
      <c r="L134">
        <v>132</v>
      </c>
      <c r="M134">
        <f>'portfolio loss'!O133</f>
        <v>-86.229772584214516</v>
      </c>
    </row>
    <row r="135" spans="12:13">
      <c r="L135">
        <v>133</v>
      </c>
      <c r="M135">
        <f>'portfolio loss'!O134</f>
        <v>-44.393826523986718</v>
      </c>
    </row>
    <row r="136" spans="12:13">
      <c r="L136">
        <v>134</v>
      </c>
      <c r="M136">
        <f>'portfolio loss'!O135</f>
        <v>2.7183009119271446</v>
      </c>
    </row>
    <row r="137" spans="12:13">
      <c r="L137">
        <v>135</v>
      </c>
      <c r="M137">
        <f>'portfolio loss'!O136</f>
        <v>-27.193942229421737</v>
      </c>
    </row>
    <row r="138" spans="12:13">
      <c r="L138">
        <v>136</v>
      </c>
      <c r="M138">
        <f>'portfolio loss'!O137</f>
        <v>-126.96004699532023</v>
      </c>
    </row>
    <row r="139" spans="12:13">
      <c r="L139">
        <v>137</v>
      </c>
      <c r="M139">
        <f>'portfolio loss'!O138</f>
        <v>48.604051794050974</v>
      </c>
    </row>
    <row r="140" spans="12:13">
      <c r="L140">
        <v>138</v>
      </c>
      <c r="M140">
        <f>'portfolio loss'!O139</f>
        <v>-7.2792927037444315</v>
      </c>
    </row>
    <row r="141" spans="12:13">
      <c r="L141">
        <v>139</v>
      </c>
      <c r="M141">
        <f>'portfolio loss'!O140</f>
        <v>-6.727489365845031</v>
      </c>
    </row>
    <row r="142" spans="12:13">
      <c r="L142">
        <v>140</v>
      </c>
      <c r="M142">
        <f>'portfolio loss'!O141</f>
        <v>6.0438281595215813</v>
      </c>
    </row>
    <row r="143" spans="12:13">
      <c r="L143">
        <v>141</v>
      </c>
      <c r="M143">
        <f>'portfolio loss'!O142</f>
        <v>43.286970814460801</v>
      </c>
    </row>
    <row r="144" spans="12:13">
      <c r="L144">
        <v>142</v>
      </c>
      <c r="M144">
        <f>'portfolio loss'!O143</f>
        <v>41.696061402421037</v>
      </c>
    </row>
    <row r="145" spans="12:13">
      <c r="L145">
        <v>143</v>
      </c>
      <c r="M145">
        <f>'portfolio loss'!O144</f>
        <v>-39.353994607910863</v>
      </c>
    </row>
    <row r="146" spans="12:13">
      <c r="L146">
        <v>144</v>
      </c>
      <c r="M146">
        <f>'portfolio loss'!O145</f>
        <v>21.468363963656884</v>
      </c>
    </row>
    <row r="147" spans="12:13">
      <c r="L147">
        <v>145</v>
      </c>
      <c r="M147">
        <f>'portfolio loss'!O146</f>
        <v>124.28981577424929</v>
      </c>
    </row>
    <row r="148" spans="12:13">
      <c r="L148">
        <v>146</v>
      </c>
      <c r="M148">
        <f>'portfolio loss'!O147</f>
        <v>-23.292528912093985</v>
      </c>
    </row>
    <row r="149" spans="12:13">
      <c r="L149">
        <v>147</v>
      </c>
      <c r="M149">
        <f>'portfolio loss'!O148</f>
        <v>-51.520902900390865</v>
      </c>
    </row>
    <row r="150" spans="12:13">
      <c r="L150">
        <v>148</v>
      </c>
      <c r="M150">
        <f>'portfolio loss'!O149</f>
        <v>-58.169944946132091</v>
      </c>
    </row>
    <row r="151" spans="12:13">
      <c r="L151">
        <v>149</v>
      </c>
      <c r="M151">
        <f>'portfolio loss'!O150</f>
        <v>68.106683171987243</v>
      </c>
    </row>
    <row r="152" spans="12:13">
      <c r="L152">
        <v>150</v>
      </c>
      <c r="M152">
        <f>'portfolio loss'!O151</f>
        <v>-80.456416808070571</v>
      </c>
    </row>
    <row r="153" spans="12:13">
      <c r="L153">
        <v>151</v>
      </c>
      <c r="M153">
        <f>'portfolio loss'!O152</f>
        <v>-35.310794474708018</v>
      </c>
    </row>
    <row r="154" spans="12:13">
      <c r="L154">
        <v>152</v>
      </c>
      <c r="M154">
        <f>'portfolio loss'!O153</f>
        <v>80.009716361058963</v>
      </c>
    </row>
    <row r="155" spans="12:13">
      <c r="L155">
        <v>153</v>
      </c>
      <c r="M155">
        <f>'portfolio loss'!O154</f>
        <v>31.649045930858847</v>
      </c>
    </row>
    <row r="156" spans="12:13">
      <c r="L156">
        <v>154</v>
      </c>
      <c r="M156">
        <f>'portfolio loss'!O155</f>
        <v>53.686586975225509</v>
      </c>
    </row>
    <row r="157" spans="12:13">
      <c r="L157">
        <v>155</v>
      </c>
      <c r="M157">
        <f>'portfolio loss'!O156</f>
        <v>-147.55191212334103</v>
      </c>
    </row>
    <row r="158" spans="12:13">
      <c r="L158">
        <v>156</v>
      </c>
      <c r="M158">
        <f>'portfolio loss'!O157</f>
        <v>126.48099494761118</v>
      </c>
    </row>
    <row r="159" spans="12:13">
      <c r="L159">
        <v>157</v>
      </c>
      <c r="M159">
        <f>'portfolio loss'!O158</f>
        <v>90.895395958932568</v>
      </c>
    </row>
    <row r="160" spans="12:13">
      <c r="L160">
        <v>158</v>
      </c>
      <c r="M160">
        <f>'portfolio loss'!O159</f>
        <v>-53.368191360132187</v>
      </c>
    </row>
    <row r="161" spans="12:13">
      <c r="L161">
        <v>159</v>
      </c>
      <c r="M161">
        <f>'portfolio loss'!O160</f>
        <v>-37.729630449141041</v>
      </c>
    </row>
    <row r="162" spans="12:13">
      <c r="L162">
        <v>160</v>
      </c>
      <c r="M162">
        <f>'portfolio loss'!O161</f>
        <v>-25.219525903388785</v>
      </c>
    </row>
    <row r="163" spans="12:13">
      <c r="L163">
        <v>161</v>
      </c>
      <c r="M163">
        <f>'portfolio loss'!O162</f>
        <v>41.153812860526159</v>
      </c>
    </row>
    <row r="164" spans="12:13">
      <c r="L164">
        <v>162</v>
      </c>
      <c r="M164">
        <f>'portfolio loss'!O163</f>
        <v>-61.82752861989502</v>
      </c>
    </row>
    <row r="165" spans="12:13">
      <c r="L165">
        <v>163</v>
      </c>
      <c r="M165">
        <f>'portfolio loss'!O164</f>
        <v>74.750780190299338</v>
      </c>
    </row>
    <row r="166" spans="12:13">
      <c r="L166">
        <v>164</v>
      </c>
      <c r="M166">
        <f>'portfolio loss'!O165</f>
        <v>-14.600688195867406</v>
      </c>
    </row>
    <row r="167" spans="12:13">
      <c r="L167">
        <v>165</v>
      </c>
      <c r="M167">
        <f>'portfolio loss'!O166</f>
        <v>7.6533380820947059</v>
      </c>
    </row>
    <row r="168" spans="12:13">
      <c r="L168">
        <v>166</v>
      </c>
      <c r="M168">
        <f>'portfolio loss'!O167</f>
        <v>-26.728545644076803</v>
      </c>
    </row>
    <row r="169" spans="12:13">
      <c r="L169">
        <v>167</v>
      </c>
      <c r="M169">
        <f>'portfolio loss'!O168</f>
        <v>11.257735539096757</v>
      </c>
    </row>
    <row r="170" spans="12:13">
      <c r="L170">
        <v>168</v>
      </c>
      <c r="M170">
        <f>'portfolio loss'!O169</f>
        <v>-110.06280825690737</v>
      </c>
    </row>
    <row r="171" spans="12:13">
      <c r="L171">
        <v>169</v>
      </c>
      <c r="M171">
        <f>'portfolio loss'!O170</f>
        <v>-86.634560254999087</v>
      </c>
    </row>
    <row r="172" spans="12:13">
      <c r="L172">
        <v>170</v>
      </c>
      <c r="M172">
        <f>'portfolio loss'!O171</f>
        <v>6.7362509861741273</v>
      </c>
    </row>
    <row r="173" spans="12:13">
      <c r="L173">
        <v>171</v>
      </c>
      <c r="M173">
        <f>'portfolio loss'!O172</f>
        <v>80.558704409733764</v>
      </c>
    </row>
    <row r="174" spans="12:13">
      <c r="L174">
        <v>172</v>
      </c>
      <c r="M174">
        <f>'portfolio loss'!O173</f>
        <v>-109.91259311258182</v>
      </c>
    </row>
    <row r="175" spans="12:13">
      <c r="L175">
        <v>173</v>
      </c>
      <c r="M175">
        <f>'portfolio loss'!O174</f>
        <v>-43.104914975425345</v>
      </c>
    </row>
    <row r="176" spans="12:13">
      <c r="L176">
        <v>174</v>
      </c>
      <c r="M176">
        <f>'portfolio loss'!O175</f>
        <v>-104.47847557723617</v>
      </c>
    </row>
    <row r="177" spans="12:13">
      <c r="L177">
        <v>175</v>
      </c>
      <c r="M177">
        <f>'portfolio loss'!O176</f>
        <v>60.62987649157003</v>
      </c>
    </row>
    <row r="178" spans="12:13">
      <c r="L178">
        <v>176</v>
      </c>
      <c r="M178">
        <f>'portfolio loss'!O177</f>
        <v>6.8672581623104634E-2</v>
      </c>
    </row>
    <row r="179" spans="12:13">
      <c r="L179">
        <v>177</v>
      </c>
      <c r="M179">
        <f>'portfolio loss'!O178</f>
        <v>30.39031875650835</v>
      </c>
    </row>
    <row r="180" spans="12:13">
      <c r="L180">
        <v>178</v>
      </c>
      <c r="M180">
        <f>'portfolio loss'!O179</f>
        <v>61.79991536437592</v>
      </c>
    </row>
    <row r="181" spans="12:13">
      <c r="L181">
        <v>179</v>
      </c>
      <c r="M181">
        <f>'portfolio loss'!O180</f>
        <v>90.63598229987474</v>
      </c>
    </row>
    <row r="182" spans="12:13">
      <c r="L182">
        <v>180</v>
      </c>
      <c r="M182">
        <f>'portfolio loss'!O181</f>
        <v>-103.04481036856851</v>
      </c>
    </row>
    <row r="183" spans="12:13">
      <c r="L183">
        <v>181</v>
      </c>
      <c r="M183">
        <f>'portfolio loss'!O182</f>
        <v>5.6154932862500573</v>
      </c>
    </row>
    <row r="184" spans="12:13">
      <c r="L184">
        <v>182</v>
      </c>
      <c r="M184">
        <f>'portfolio loss'!O183</f>
        <v>115.21738177365842</v>
      </c>
    </row>
    <row r="185" spans="12:13">
      <c r="L185">
        <v>183</v>
      </c>
      <c r="M185">
        <f>'portfolio loss'!O184</f>
        <v>28.793317997240592</v>
      </c>
    </row>
    <row r="186" spans="12:13">
      <c r="L186">
        <v>184</v>
      </c>
      <c r="M186">
        <f>'portfolio loss'!O185</f>
        <v>-106.18743535980684</v>
      </c>
    </row>
    <row r="187" spans="12:13">
      <c r="L187">
        <v>185</v>
      </c>
      <c r="M187">
        <f>'portfolio loss'!O186</f>
        <v>37.192798347286953</v>
      </c>
    </row>
    <row r="188" spans="12:13">
      <c r="L188">
        <v>186</v>
      </c>
      <c r="M188">
        <f>'portfolio loss'!O187</f>
        <v>7.9808877497816866</v>
      </c>
    </row>
    <row r="189" spans="12:13">
      <c r="L189">
        <v>187</v>
      </c>
      <c r="M189">
        <f>'portfolio loss'!O188</f>
        <v>-108.86584505606515</v>
      </c>
    </row>
    <row r="190" spans="12:13">
      <c r="L190">
        <v>188</v>
      </c>
      <c r="M190">
        <f>'portfolio loss'!O189</f>
        <v>205.02455481909601</v>
      </c>
    </row>
    <row r="191" spans="12:13">
      <c r="L191">
        <v>189</v>
      </c>
      <c r="M191">
        <f>'portfolio loss'!O190</f>
        <v>122.1114812738997</v>
      </c>
    </row>
    <row r="192" spans="12:13">
      <c r="L192">
        <v>190</v>
      </c>
      <c r="M192">
        <f>'portfolio loss'!O191</f>
        <v>216.58573546006664</v>
      </c>
    </row>
    <row r="193" spans="12:13">
      <c r="L193">
        <v>191</v>
      </c>
      <c r="M193">
        <f>'portfolio loss'!O192</f>
        <v>-7.6065294691470626</v>
      </c>
    </row>
    <row r="194" spans="12:13">
      <c r="L194">
        <v>192</v>
      </c>
      <c r="M194">
        <f>'portfolio loss'!O193</f>
        <v>-89.010660810381523</v>
      </c>
    </row>
    <row r="195" spans="12:13">
      <c r="L195">
        <v>193</v>
      </c>
      <c r="M195">
        <f>'portfolio loss'!O194</f>
        <v>-87.518993429443071</v>
      </c>
    </row>
    <row r="196" spans="12:13">
      <c r="L196">
        <v>194</v>
      </c>
      <c r="M196">
        <f>'portfolio loss'!O195</f>
        <v>-32.062943080174591</v>
      </c>
    </row>
    <row r="197" spans="12:13">
      <c r="L197">
        <v>195</v>
      </c>
      <c r="M197">
        <f>'portfolio loss'!O196</f>
        <v>-29.037927992862024</v>
      </c>
    </row>
    <row r="198" spans="12:13">
      <c r="L198">
        <v>196</v>
      </c>
      <c r="M198">
        <f>'portfolio loss'!O197</f>
        <v>-124.04182517310619</v>
      </c>
    </row>
    <row r="199" spans="12:13">
      <c r="L199">
        <v>197</v>
      </c>
      <c r="M199">
        <f>'portfolio loss'!O198</f>
        <v>-41.101109398596236</v>
      </c>
    </row>
    <row r="200" spans="12:13">
      <c r="L200">
        <v>198</v>
      </c>
      <c r="M200">
        <f>'portfolio loss'!O199</f>
        <v>-132.18788801505434</v>
      </c>
    </row>
    <row r="201" spans="12:13">
      <c r="L201">
        <v>199</v>
      </c>
      <c r="M201">
        <f>'portfolio loss'!O200</f>
        <v>-66.921234690864367</v>
      </c>
    </row>
    <row r="202" spans="12:13">
      <c r="L202">
        <v>200</v>
      </c>
      <c r="M202">
        <f>'portfolio loss'!O201</f>
        <v>-95.909771661599734</v>
      </c>
    </row>
    <row r="203" spans="12:13">
      <c r="L203">
        <v>201</v>
      </c>
      <c r="M203">
        <f>'portfolio loss'!O202</f>
        <v>24.598978115360296</v>
      </c>
    </row>
    <row r="204" spans="12:13">
      <c r="L204">
        <v>202</v>
      </c>
      <c r="M204">
        <f>'portfolio loss'!O203</f>
        <v>-59.561880658809969</v>
      </c>
    </row>
    <row r="205" spans="12:13">
      <c r="L205">
        <v>203</v>
      </c>
      <c r="M205">
        <f>'portfolio loss'!O204</f>
        <v>28.361168487073883</v>
      </c>
    </row>
    <row r="206" spans="12:13">
      <c r="L206">
        <v>204</v>
      </c>
      <c r="M206">
        <f>'portfolio loss'!O205</f>
        <v>-138.39821748511895</v>
      </c>
    </row>
    <row r="207" spans="12:13">
      <c r="L207">
        <v>205</v>
      </c>
      <c r="M207">
        <f>'portfolio loss'!O206</f>
        <v>-11.675705390418443</v>
      </c>
    </row>
    <row r="208" spans="12:13">
      <c r="L208">
        <v>206</v>
      </c>
      <c r="M208">
        <f>'portfolio loss'!O207</f>
        <v>30.299781638064815</v>
      </c>
    </row>
    <row r="209" spans="12:13">
      <c r="L209">
        <v>207</v>
      </c>
      <c r="M209">
        <f>'portfolio loss'!O208</f>
        <v>-18.025261670305554</v>
      </c>
    </row>
    <row r="210" spans="12:13">
      <c r="L210">
        <v>208</v>
      </c>
      <c r="M210">
        <f>'portfolio loss'!O209</f>
        <v>-12.678792884616996</v>
      </c>
    </row>
    <row r="211" spans="12:13">
      <c r="L211">
        <v>209</v>
      </c>
      <c r="M211">
        <f>'portfolio loss'!O210</f>
        <v>133.09539293886337</v>
      </c>
    </row>
    <row r="212" spans="12:13">
      <c r="L212">
        <v>210</v>
      </c>
      <c r="M212">
        <f>'portfolio loss'!O211</f>
        <v>30.34259569351525</v>
      </c>
    </row>
    <row r="213" spans="12:13">
      <c r="L213">
        <v>211</v>
      </c>
      <c r="M213">
        <f>'portfolio loss'!O212</f>
        <v>3.7258900684992113</v>
      </c>
    </row>
    <row r="214" spans="12:13">
      <c r="L214">
        <v>212</v>
      </c>
      <c r="M214">
        <f>'portfolio loss'!O213</f>
        <v>149.23733129749962</v>
      </c>
    </row>
    <row r="215" spans="12:13">
      <c r="L215">
        <v>213</v>
      </c>
      <c r="M215">
        <f>'portfolio loss'!O214</f>
        <v>-63.266975180775262</v>
      </c>
    </row>
    <row r="216" spans="12:13">
      <c r="L216">
        <v>214</v>
      </c>
      <c r="M216">
        <f>'portfolio loss'!O215</f>
        <v>51.803408898227644</v>
      </c>
    </row>
    <row r="217" spans="12:13">
      <c r="L217">
        <v>215</v>
      </c>
      <c r="M217">
        <f>'portfolio loss'!O216</f>
        <v>-28.720089791087958</v>
      </c>
    </row>
    <row r="218" spans="12:13">
      <c r="L218">
        <v>216</v>
      </c>
      <c r="M218">
        <f>'portfolio loss'!O217</f>
        <v>-127.08022456016261</v>
      </c>
    </row>
    <row r="219" spans="12:13">
      <c r="L219">
        <v>217</v>
      </c>
      <c r="M219">
        <f>'portfolio loss'!O218</f>
        <v>-67.825232403212794</v>
      </c>
    </row>
    <row r="220" spans="12:13">
      <c r="L220">
        <v>218</v>
      </c>
      <c r="M220">
        <f>'portfolio loss'!O219</f>
        <v>-27.157784123806778</v>
      </c>
    </row>
    <row r="221" spans="12:13">
      <c r="L221">
        <v>219</v>
      </c>
      <c r="M221">
        <f>'portfolio loss'!O220</f>
        <v>-19.801259545336507</v>
      </c>
    </row>
    <row r="222" spans="12:13">
      <c r="L222">
        <v>220</v>
      </c>
      <c r="M222">
        <f>'portfolio loss'!O221</f>
        <v>27.901450317629497</v>
      </c>
    </row>
    <row r="223" spans="12:13">
      <c r="L223">
        <v>221</v>
      </c>
      <c r="M223">
        <f>'portfolio loss'!O222</f>
        <v>-175.8853115594975</v>
      </c>
    </row>
    <row r="224" spans="12:13">
      <c r="L224">
        <v>222</v>
      </c>
      <c r="M224">
        <f>'portfolio loss'!O223</f>
        <v>87.798724250847954</v>
      </c>
    </row>
    <row r="225" spans="12:13">
      <c r="L225">
        <v>223</v>
      </c>
      <c r="M225">
        <f>'portfolio loss'!O224</f>
        <v>-31.156981201398594</v>
      </c>
    </row>
    <row r="226" spans="12:13">
      <c r="L226">
        <v>224</v>
      </c>
      <c r="M226">
        <f>'portfolio loss'!O225</f>
        <v>-94.020101348323806</v>
      </c>
    </row>
    <row r="227" spans="12:13">
      <c r="L227">
        <v>225</v>
      </c>
      <c r="M227">
        <f>'portfolio loss'!O226</f>
        <v>73.250073195571531</v>
      </c>
    </row>
    <row r="228" spans="12:13">
      <c r="L228">
        <v>226</v>
      </c>
      <c r="M228">
        <f>'portfolio loss'!O227</f>
        <v>-123.87718529564881</v>
      </c>
    </row>
    <row r="229" spans="12:13">
      <c r="L229">
        <v>227</v>
      </c>
      <c r="M229">
        <f>'portfolio loss'!O228</f>
        <v>-46.64329268308029</v>
      </c>
    </row>
    <row r="230" spans="12:13">
      <c r="L230">
        <v>228</v>
      </c>
      <c r="M230">
        <f>'portfolio loss'!O229</f>
        <v>58.943356976271389</v>
      </c>
    </row>
    <row r="231" spans="12:13">
      <c r="L231">
        <v>229</v>
      </c>
      <c r="M231">
        <f>'portfolio loss'!O230</f>
        <v>85.908922941280252</v>
      </c>
    </row>
    <row r="232" spans="12:13">
      <c r="L232">
        <v>230</v>
      </c>
      <c r="M232">
        <f>'portfolio loss'!O231</f>
        <v>12.310902079205334</v>
      </c>
    </row>
    <row r="233" spans="12:13">
      <c r="L233">
        <v>231</v>
      </c>
      <c r="M233">
        <f>'portfolio loss'!O232</f>
        <v>74.033252660225116</v>
      </c>
    </row>
    <row r="234" spans="12:13">
      <c r="L234">
        <v>232</v>
      </c>
      <c r="M234">
        <f>'portfolio loss'!O233</f>
        <v>-27.198250270308563</v>
      </c>
    </row>
    <row r="235" spans="12:13">
      <c r="L235">
        <v>233</v>
      </c>
      <c r="M235">
        <f>'portfolio loss'!O234</f>
        <v>35.209105010559142</v>
      </c>
    </row>
    <row r="236" spans="12:13">
      <c r="L236">
        <v>234</v>
      </c>
      <c r="M236">
        <f>'portfolio loss'!O235</f>
        <v>17.050892025064968</v>
      </c>
    </row>
    <row r="237" spans="12:13">
      <c r="L237">
        <v>235</v>
      </c>
      <c r="M237">
        <f>'portfolio loss'!O236</f>
        <v>-61.762995459359445</v>
      </c>
    </row>
    <row r="238" spans="12:13">
      <c r="L238">
        <v>236</v>
      </c>
      <c r="M238">
        <f>'portfolio loss'!O237</f>
        <v>21.848050256856368</v>
      </c>
    </row>
    <row r="239" spans="12:13">
      <c r="L239">
        <v>237</v>
      </c>
      <c r="M239">
        <f>'portfolio loss'!O238</f>
        <v>-64.944514305798293</v>
      </c>
    </row>
    <row r="240" spans="12:13">
      <c r="L240">
        <v>238</v>
      </c>
      <c r="M240">
        <f>'portfolio loss'!O239</f>
        <v>-49.922119469583777</v>
      </c>
    </row>
    <row r="241" spans="12:13">
      <c r="L241">
        <v>239</v>
      </c>
      <c r="M241">
        <f>'portfolio loss'!O240</f>
        <v>52.232568219085806</v>
      </c>
    </row>
    <row r="242" spans="12:13">
      <c r="L242">
        <v>240</v>
      </c>
      <c r="M242">
        <f>'portfolio loss'!O241</f>
        <v>-5.0648885587033874</v>
      </c>
    </row>
    <row r="243" spans="12:13">
      <c r="L243">
        <v>241</v>
      </c>
      <c r="M243">
        <f>'portfolio loss'!O242</f>
        <v>-45.460939989723556</v>
      </c>
    </row>
    <row r="244" spans="12:13">
      <c r="L244">
        <v>242</v>
      </c>
      <c r="M244">
        <f>'portfolio loss'!O243</f>
        <v>-43.46004061514941</v>
      </c>
    </row>
    <row r="245" spans="12:13">
      <c r="L245">
        <v>243</v>
      </c>
      <c r="M245">
        <f>'portfolio loss'!O244</f>
        <v>97.67449741171913</v>
      </c>
    </row>
    <row r="246" spans="12:13">
      <c r="L246">
        <v>244</v>
      </c>
      <c r="M246">
        <f>'portfolio loss'!O245</f>
        <v>20.430842979667432</v>
      </c>
    </row>
    <row r="247" spans="12:13">
      <c r="L247">
        <v>245</v>
      </c>
      <c r="M247">
        <f>'portfolio loss'!O246</f>
        <v>75.952477997419919</v>
      </c>
    </row>
    <row r="248" spans="12:13">
      <c r="L248">
        <v>246</v>
      </c>
      <c r="M248">
        <f>'portfolio loss'!O247</f>
        <v>-53.708365751612291</v>
      </c>
    </row>
    <row r="249" spans="12:13">
      <c r="L249">
        <v>247</v>
      </c>
      <c r="M249">
        <f>'portfolio loss'!O248</f>
        <v>15.206448835175252</v>
      </c>
    </row>
    <row r="250" spans="12:13">
      <c r="L250">
        <v>248</v>
      </c>
      <c r="M250">
        <f>'portfolio loss'!O249</f>
        <v>-43.443890193844709</v>
      </c>
    </row>
    <row r="251" spans="12:13">
      <c r="L251">
        <v>249</v>
      </c>
      <c r="M251">
        <f>'portfolio loss'!O250</f>
        <v>94.327568834331032</v>
      </c>
    </row>
    <row r="252" spans="12:13">
      <c r="L252">
        <v>250</v>
      </c>
      <c r="M252">
        <f>'portfolio loss'!O251</f>
        <v>116.17841260395653</v>
      </c>
    </row>
    <row r="253" spans="12:13">
      <c r="L253">
        <v>251</v>
      </c>
      <c r="M253">
        <f>'portfolio loss'!O252</f>
        <v>-78.904960753181513</v>
      </c>
    </row>
    <row r="254" spans="12:13">
      <c r="L254">
        <v>252</v>
      </c>
      <c r="M254">
        <f>'portfolio loss'!O253</f>
        <v>23.226027641445398</v>
      </c>
    </row>
    <row r="255" spans="12:13">
      <c r="L255">
        <v>253</v>
      </c>
      <c r="M255">
        <f>'portfolio loss'!O254</f>
        <v>-97.441580274789885</v>
      </c>
    </row>
    <row r="256" spans="12:13">
      <c r="L256">
        <v>254</v>
      </c>
      <c r="M256">
        <f>'portfolio loss'!O255</f>
        <v>80.962322298841173</v>
      </c>
    </row>
    <row r="257" spans="12:13">
      <c r="L257">
        <v>255</v>
      </c>
      <c r="M257">
        <f>'portfolio loss'!O256</f>
        <v>-127.45357391094876</v>
      </c>
    </row>
    <row r="258" spans="12:13">
      <c r="L258">
        <v>256</v>
      </c>
      <c r="M258">
        <f>'portfolio loss'!O257</f>
        <v>85.278790014923288</v>
      </c>
    </row>
    <row r="259" spans="12:13">
      <c r="L259">
        <v>257</v>
      </c>
      <c r="M259">
        <f>'portfolio loss'!O258</f>
        <v>-36.94062770356868</v>
      </c>
    </row>
    <row r="260" spans="12:13">
      <c r="L260">
        <v>258</v>
      </c>
      <c r="M260">
        <f>'portfolio loss'!O259</f>
        <v>177.67295633363756</v>
      </c>
    </row>
    <row r="261" spans="12:13">
      <c r="L261">
        <v>259</v>
      </c>
      <c r="M261">
        <f>'portfolio loss'!O260</f>
        <v>31.328168443133109</v>
      </c>
    </row>
    <row r="262" spans="12:13">
      <c r="L262">
        <v>260</v>
      </c>
      <c r="M262">
        <f>'portfolio loss'!O261</f>
        <v>-29.383838379908411</v>
      </c>
    </row>
    <row r="263" spans="12:13">
      <c r="L263">
        <v>261</v>
      </c>
      <c r="M263">
        <f>'portfolio loss'!O262</f>
        <v>59.56325417080734</v>
      </c>
    </row>
    <row r="264" spans="12:13">
      <c r="L264">
        <v>262</v>
      </c>
      <c r="M264">
        <f>'portfolio loss'!O263</f>
        <v>-57.980558704181021</v>
      </c>
    </row>
    <row r="265" spans="12:13">
      <c r="L265">
        <v>263</v>
      </c>
      <c r="M265">
        <f>'portfolio loss'!O264</f>
        <v>10.414359915479508</v>
      </c>
    </row>
    <row r="266" spans="12:13">
      <c r="L266">
        <v>264</v>
      </c>
      <c r="M266">
        <f>'portfolio loss'!O265</f>
        <v>49.298658386273019</v>
      </c>
    </row>
    <row r="267" spans="12:13">
      <c r="L267">
        <v>265</v>
      </c>
      <c r="M267">
        <f>'portfolio loss'!O266</f>
        <v>-23.38324330416981</v>
      </c>
    </row>
    <row r="268" spans="12:13">
      <c r="L268">
        <v>266</v>
      </c>
      <c r="M268">
        <f>'portfolio loss'!O267</f>
        <v>-55.400825128290307</v>
      </c>
    </row>
    <row r="269" spans="12:13">
      <c r="L269">
        <v>267</v>
      </c>
      <c r="M269">
        <f>'portfolio loss'!O268</f>
        <v>-48.227668673949665</v>
      </c>
    </row>
    <row r="270" spans="12:13">
      <c r="L270">
        <v>268</v>
      </c>
      <c r="M270">
        <f>'portfolio loss'!O269</f>
        <v>-10.192053949827823</v>
      </c>
    </row>
    <row r="271" spans="12:13">
      <c r="L271">
        <v>269</v>
      </c>
      <c r="M271">
        <f>'portfolio loss'!O270</f>
        <v>-39.538358178080671</v>
      </c>
    </row>
    <row r="272" spans="12:13">
      <c r="L272">
        <v>270</v>
      </c>
      <c r="M272">
        <f>'portfolio loss'!O271</f>
        <v>-116.79088240551209</v>
      </c>
    </row>
    <row r="273" spans="12:13">
      <c r="L273">
        <v>271</v>
      </c>
      <c r="M273">
        <f>'portfolio loss'!O272</f>
        <v>-31.218537488417496</v>
      </c>
    </row>
    <row r="274" spans="12:13">
      <c r="L274">
        <v>272</v>
      </c>
      <c r="M274">
        <f>'portfolio loss'!O273</f>
        <v>-42.333836629877624</v>
      </c>
    </row>
    <row r="275" spans="12:13">
      <c r="L275">
        <v>273</v>
      </c>
      <c r="M275">
        <f>'portfolio loss'!O274</f>
        <v>-59.999503663155338</v>
      </c>
    </row>
    <row r="276" spans="12:13">
      <c r="L276">
        <v>274</v>
      </c>
      <c r="M276">
        <f>'portfolio loss'!O275</f>
        <v>-66.152581483705944</v>
      </c>
    </row>
    <row r="277" spans="12:13">
      <c r="L277">
        <v>275</v>
      </c>
      <c r="M277">
        <f>'portfolio loss'!O276</f>
        <v>9.7600114242250129</v>
      </c>
    </row>
    <row r="278" spans="12:13">
      <c r="L278">
        <v>276</v>
      </c>
      <c r="M278">
        <f>'portfolio loss'!O277</f>
        <v>16.689788736903211</v>
      </c>
    </row>
    <row r="279" spans="12:13">
      <c r="L279">
        <v>277</v>
      </c>
      <c r="M279">
        <f>'portfolio loss'!O278</f>
        <v>39.546356510309124</v>
      </c>
    </row>
    <row r="280" spans="12:13">
      <c r="L280">
        <v>278</v>
      </c>
      <c r="M280">
        <f>'portfolio loss'!O279</f>
        <v>-33.073802284101475</v>
      </c>
    </row>
    <row r="281" spans="12:13">
      <c r="L281">
        <v>279</v>
      </c>
      <c r="M281">
        <f>'portfolio loss'!O280</f>
        <v>41.222717952088715</v>
      </c>
    </row>
    <row r="282" spans="12:13">
      <c r="L282">
        <v>280</v>
      </c>
      <c r="M282">
        <f>'portfolio loss'!O281</f>
        <v>9.0604136430301878</v>
      </c>
    </row>
    <row r="283" spans="12:13">
      <c r="L283">
        <v>281</v>
      </c>
      <c r="M283">
        <f>'portfolio loss'!O282</f>
        <v>-0.93710036466109159</v>
      </c>
    </row>
    <row r="284" spans="12:13">
      <c r="L284">
        <v>282</v>
      </c>
      <c r="M284">
        <f>'portfolio loss'!O283</f>
        <v>52.986941842114902</v>
      </c>
    </row>
    <row r="285" spans="12:13">
      <c r="L285">
        <v>283</v>
      </c>
      <c r="M285">
        <f>'portfolio loss'!O284</f>
        <v>176.92260916878331</v>
      </c>
    </row>
    <row r="286" spans="12:13">
      <c r="L286">
        <v>284</v>
      </c>
      <c r="M286">
        <f>'portfolio loss'!O285</f>
        <v>101.61551544452414</v>
      </c>
    </row>
    <row r="287" spans="12:13">
      <c r="L287">
        <v>285</v>
      </c>
      <c r="M287">
        <f>'portfolio loss'!O286</f>
        <v>-50.343853275955553</v>
      </c>
    </row>
    <row r="288" spans="12:13">
      <c r="L288">
        <v>286</v>
      </c>
      <c r="M288">
        <f>'portfolio loss'!O287</f>
        <v>-2.9612601624066883</v>
      </c>
    </row>
    <row r="289" spans="12:13">
      <c r="L289">
        <v>287</v>
      </c>
      <c r="M289">
        <f>'portfolio loss'!O288</f>
        <v>-59.343086646449592</v>
      </c>
    </row>
    <row r="290" spans="12:13">
      <c r="L290">
        <v>288</v>
      </c>
      <c r="M290">
        <f>'portfolio loss'!O289</f>
        <v>69.758562435825297</v>
      </c>
    </row>
    <row r="291" spans="12:13">
      <c r="L291">
        <v>289</v>
      </c>
      <c r="M291">
        <f>'portfolio loss'!O290</f>
        <v>39.415923299307906</v>
      </c>
    </row>
    <row r="292" spans="12:13">
      <c r="L292">
        <v>290</v>
      </c>
      <c r="M292">
        <f>'portfolio loss'!O291</f>
        <v>-27.725273852744067</v>
      </c>
    </row>
    <row r="293" spans="12:13">
      <c r="L293">
        <v>291</v>
      </c>
      <c r="M293">
        <f>'portfolio loss'!O292</f>
        <v>-138.60349991102521</v>
      </c>
    </row>
    <row r="294" spans="12:13">
      <c r="L294">
        <v>292</v>
      </c>
      <c r="M294">
        <f>'portfolio loss'!O293</f>
        <v>33.741194282443757</v>
      </c>
    </row>
    <row r="295" spans="12:13">
      <c r="L295">
        <v>293</v>
      </c>
      <c r="M295">
        <f>'portfolio loss'!O294</f>
        <v>35.001556118342705</v>
      </c>
    </row>
    <row r="296" spans="12:13">
      <c r="L296">
        <v>294</v>
      </c>
      <c r="M296">
        <f>'portfolio loss'!O295</f>
        <v>129.60879295827181</v>
      </c>
    </row>
    <row r="297" spans="12:13">
      <c r="L297">
        <v>295</v>
      </c>
      <c r="M297">
        <f>'portfolio loss'!O296</f>
        <v>10.494316640724719</v>
      </c>
    </row>
    <row r="298" spans="12:13">
      <c r="L298">
        <v>296</v>
      </c>
      <c r="M298">
        <f>'portfolio loss'!O297</f>
        <v>-33.816378561037709</v>
      </c>
    </row>
    <row r="299" spans="12:13">
      <c r="L299">
        <v>297</v>
      </c>
      <c r="M299">
        <f>'portfolio loss'!O298</f>
        <v>-154.62738034126596</v>
      </c>
    </row>
    <row r="300" spans="12:13">
      <c r="L300">
        <v>298</v>
      </c>
      <c r="M300">
        <f>'portfolio loss'!O299</f>
        <v>-42.987064824452318</v>
      </c>
    </row>
    <row r="301" spans="12:13">
      <c r="L301">
        <v>299</v>
      </c>
      <c r="M301">
        <f>'portfolio loss'!O300</f>
        <v>-104.38581867198445</v>
      </c>
    </row>
    <row r="302" spans="12:13">
      <c r="L302">
        <v>300</v>
      </c>
      <c r="M302">
        <f>'portfolio loss'!O301</f>
        <v>-147.53626545449515</v>
      </c>
    </row>
    <row r="303" spans="12:13">
      <c r="L303">
        <v>301</v>
      </c>
      <c r="M303">
        <f>'portfolio loss'!O302</f>
        <v>-53.497277151465823</v>
      </c>
    </row>
    <row r="304" spans="12:13">
      <c r="L304">
        <v>302</v>
      </c>
      <c r="M304">
        <f>'portfolio loss'!O303</f>
        <v>-64.397466311085736</v>
      </c>
    </row>
    <row r="305" spans="12:13">
      <c r="L305">
        <v>303</v>
      </c>
      <c r="M305">
        <f>'portfolio loss'!O304</f>
        <v>-30.584082319730442</v>
      </c>
    </row>
    <row r="306" spans="12:13">
      <c r="L306">
        <v>304</v>
      </c>
      <c r="M306">
        <f>'portfolio loss'!O305</f>
        <v>90.863712918220699</v>
      </c>
    </row>
    <row r="307" spans="12:13">
      <c r="L307">
        <v>305</v>
      </c>
      <c r="M307">
        <f>'portfolio loss'!O306</f>
        <v>-55.355525934235629</v>
      </c>
    </row>
    <row r="308" spans="12:13">
      <c r="L308">
        <v>306</v>
      </c>
      <c r="M308">
        <f>'portfolio loss'!O307</f>
        <v>-34.746295324495804</v>
      </c>
    </row>
    <row r="309" spans="12:13">
      <c r="L309">
        <v>307</v>
      </c>
      <c r="M309">
        <f>'portfolio loss'!O308</f>
        <v>-45.001208340285302</v>
      </c>
    </row>
    <row r="310" spans="12:13">
      <c r="L310">
        <v>308</v>
      </c>
      <c r="M310">
        <f>'portfolio loss'!O309</f>
        <v>24.089108381460392</v>
      </c>
    </row>
    <row r="311" spans="12:13">
      <c r="L311">
        <v>309</v>
      </c>
      <c r="M311">
        <f>'portfolio loss'!O310</f>
        <v>115.6724506650753</v>
      </c>
    </row>
    <row r="312" spans="12:13">
      <c r="L312">
        <v>310</v>
      </c>
      <c r="M312">
        <f>'portfolio loss'!O311</f>
        <v>-60.438187159634253</v>
      </c>
    </row>
    <row r="313" spans="12:13">
      <c r="L313">
        <v>311</v>
      </c>
      <c r="M313">
        <f>'portfolio loss'!O312</f>
        <v>-62.436912819226563</v>
      </c>
    </row>
    <row r="314" spans="12:13">
      <c r="L314">
        <v>312</v>
      </c>
      <c r="M314">
        <f>'portfolio loss'!O313</f>
        <v>-83.268635342596099</v>
      </c>
    </row>
    <row r="315" spans="12:13">
      <c r="L315">
        <v>313</v>
      </c>
      <c r="M315">
        <f>'portfolio loss'!O314</f>
        <v>87.021055249981146</v>
      </c>
    </row>
    <row r="316" spans="12:13">
      <c r="L316">
        <v>314</v>
      </c>
      <c r="M316">
        <f>'portfolio loss'!O315</f>
        <v>-43.724684725046245</v>
      </c>
    </row>
    <row r="317" spans="12:13">
      <c r="L317">
        <v>315</v>
      </c>
      <c r="M317">
        <f>'portfolio loss'!O316</f>
        <v>-74.260377482234617</v>
      </c>
    </row>
    <row r="318" spans="12:13">
      <c r="L318">
        <v>316</v>
      </c>
      <c r="M318">
        <f>'portfolio loss'!O317</f>
        <v>-32.745104035029726</v>
      </c>
    </row>
    <row r="319" spans="12:13">
      <c r="L319">
        <v>317</v>
      </c>
      <c r="M319">
        <f>'portfolio loss'!O318</f>
        <v>-154.62413616214508</v>
      </c>
    </row>
    <row r="320" spans="12:13">
      <c r="L320">
        <v>318</v>
      </c>
      <c r="M320">
        <f>'portfolio loss'!O319</f>
        <v>8.0320485217798705</v>
      </c>
    </row>
    <row r="321" spans="12:13">
      <c r="L321">
        <v>319</v>
      </c>
      <c r="M321">
        <f>'portfolio loss'!O320</f>
        <v>-66.715613043152189</v>
      </c>
    </row>
    <row r="322" spans="12:13">
      <c r="L322">
        <v>320</v>
      </c>
      <c r="M322">
        <f>'portfolio loss'!O321</f>
        <v>103.66006059280699</v>
      </c>
    </row>
    <row r="323" spans="12:13">
      <c r="L323">
        <v>321</v>
      </c>
      <c r="M323">
        <f>'portfolio loss'!O322</f>
        <v>2.8235974084964255E-2</v>
      </c>
    </row>
    <row r="324" spans="12:13">
      <c r="L324">
        <v>322</v>
      </c>
      <c r="M324">
        <f>'portfolio loss'!O323</f>
        <v>80.386291662201984</v>
      </c>
    </row>
    <row r="325" spans="12:13">
      <c r="L325">
        <v>323</v>
      </c>
      <c r="M325">
        <f>'portfolio loss'!O324</f>
        <v>-5.2080381185296574</v>
      </c>
    </row>
    <row r="326" spans="12:13">
      <c r="L326">
        <v>324</v>
      </c>
      <c r="M326">
        <f>'portfolio loss'!O325</f>
        <v>-22.760224989046037</v>
      </c>
    </row>
    <row r="327" spans="12:13">
      <c r="L327">
        <v>325</v>
      </c>
      <c r="M327">
        <f>'portfolio loss'!O326</f>
        <v>-80.458025847465251</v>
      </c>
    </row>
    <row r="328" spans="12:13">
      <c r="L328">
        <v>326</v>
      </c>
      <c r="M328">
        <f>'portfolio loss'!O327</f>
        <v>137.13967644716831</v>
      </c>
    </row>
    <row r="329" spans="12:13">
      <c r="L329">
        <v>327</v>
      </c>
      <c r="M329">
        <f>'portfolio loss'!O328</f>
        <v>-52.913434303140093</v>
      </c>
    </row>
    <row r="330" spans="12:13">
      <c r="L330">
        <v>328</v>
      </c>
      <c r="M330">
        <f>'portfolio loss'!O329</f>
        <v>-147.26952127711411</v>
      </c>
    </row>
    <row r="331" spans="12:13">
      <c r="L331">
        <v>329</v>
      </c>
      <c r="M331">
        <f>'portfolio loss'!O330</f>
        <v>143.38349441298669</v>
      </c>
    </row>
    <row r="332" spans="12:13">
      <c r="L332">
        <v>330</v>
      </c>
      <c r="M332">
        <f>'portfolio loss'!O331</f>
        <v>-256.71687583631865</v>
      </c>
    </row>
    <row r="333" spans="12:13">
      <c r="L333">
        <v>331</v>
      </c>
      <c r="M333">
        <f>'portfolio loss'!O332</f>
        <v>24.149495690415279</v>
      </c>
    </row>
    <row r="334" spans="12:13">
      <c r="L334">
        <v>332</v>
      </c>
      <c r="M334">
        <f>'portfolio loss'!O333</f>
        <v>32.134143240542471</v>
      </c>
    </row>
    <row r="335" spans="12:13">
      <c r="L335">
        <v>333</v>
      </c>
      <c r="M335">
        <f>'portfolio loss'!O334</f>
        <v>181.7830632225614</v>
      </c>
    </row>
    <row r="336" spans="12:13">
      <c r="L336">
        <v>334</v>
      </c>
      <c r="M336">
        <f>'portfolio loss'!O335</f>
        <v>67.322745072840917</v>
      </c>
    </row>
    <row r="337" spans="12:13">
      <c r="L337">
        <v>335</v>
      </c>
      <c r="M337">
        <f>'portfolio loss'!O336</f>
        <v>-86.894232418741012</v>
      </c>
    </row>
    <row r="338" spans="12:13">
      <c r="L338">
        <v>336</v>
      </c>
      <c r="M338">
        <f>'portfolio loss'!O337</f>
        <v>73.286643258776166</v>
      </c>
    </row>
    <row r="339" spans="12:13">
      <c r="L339">
        <v>337</v>
      </c>
      <c r="M339">
        <f>'portfolio loss'!O338</f>
        <v>-191.11158323921882</v>
      </c>
    </row>
    <row r="340" spans="12:13">
      <c r="L340">
        <v>338</v>
      </c>
      <c r="M340">
        <f>'portfolio loss'!O339</f>
        <v>-74.074883799254167</v>
      </c>
    </row>
    <row r="341" spans="12:13">
      <c r="L341">
        <v>339</v>
      </c>
      <c r="M341">
        <f>'portfolio loss'!O340</f>
        <v>-26.35792299638706</v>
      </c>
    </row>
    <row r="342" spans="12:13">
      <c r="L342">
        <v>340</v>
      </c>
      <c r="M342">
        <f>'portfolio loss'!O341</f>
        <v>-9.2350057163203019</v>
      </c>
    </row>
    <row r="343" spans="12:13">
      <c r="L343">
        <v>341</v>
      </c>
      <c r="M343">
        <f>'portfolio loss'!O342</f>
        <v>86.869982638925649</v>
      </c>
    </row>
    <row r="344" spans="12:13">
      <c r="L344">
        <v>342</v>
      </c>
      <c r="M344">
        <f>'portfolio loss'!O343</f>
        <v>40.062643254312206</v>
      </c>
    </row>
    <row r="345" spans="12:13">
      <c r="L345">
        <v>343</v>
      </c>
      <c r="M345">
        <f>'portfolio loss'!O344</f>
        <v>-18.249931994989311</v>
      </c>
    </row>
    <row r="346" spans="12:13">
      <c r="L346">
        <v>344</v>
      </c>
      <c r="M346">
        <f>'portfolio loss'!O345</f>
        <v>-57.729851085654445</v>
      </c>
    </row>
    <row r="347" spans="12:13">
      <c r="L347">
        <v>345</v>
      </c>
      <c r="M347">
        <f>'portfolio loss'!O346</f>
        <v>103.88454637578616</v>
      </c>
    </row>
    <row r="348" spans="12:13">
      <c r="L348">
        <v>346</v>
      </c>
      <c r="M348">
        <f>'portfolio loss'!O347</f>
        <v>6.983795036074298</v>
      </c>
    </row>
    <row r="349" spans="12:13">
      <c r="L349">
        <v>347</v>
      </c>
      <c r="M349">
        <f>'portfolio loss'!O348</f>
        <v>70.903177087267977</v>
      </c>
    </row>
    <row r="350" spans="12:13">
      <c r="L350">
        <v>348</v>
      </c>
      <c r="M350">
        <f>'portfolio loss'!O349</f>
        <v>92.320143734641533</v>
      </c>
    </row>
    <row r="351" spans="12:13">
      <c r="L351">
        <v>349</v>
      </c>
      <c r="M351">
        <f>'portfolio loss'!O350</f>
        <v>-89.263051312684183</v>
      </c>
    </row>
    <row r="352" spans="12:13">
      <c r="L352">
        <v>350</v>
      </c>
      <c r="M352">
        <f>'portfolio loss'!O351</f>
        <v>-53.573958566865258</v>
      </c>
    </row>
    <row r="353" spans="12:13">
      <c r="L353">
        <v>351</v>
      </c>
      <c r="M353">
        <f>'portfolio loss'!O352</f>
        <v>253.38378341390489</v>
      </c>
    </row>
    <row r="354" spans="12:13">
      <c r="L354">
        <v>352</v>
      </c>
      <c r="M354">
        <f>'portfolio loss'!O353</f>
        <v>599.73824580508699</v>
      </c>
    </row>
    <row r="355" spans="12:13">
      <c r="L355">
        <v>353</v>
      </c>
      <c r="M355">
        <f>'portfolio loss'!O354</f>
        <v>352.27823259446996</v>
      </c>
    </row>
    <row r="356" spans="12:13">
      <c r="L356">
        <v>354</v>
      </c>
      <c r="M356">
        <f>'portfolio loss'!O355</f>
        <v>-171.01314924541475</v>
      </c>
    </row>
    <row r="357" spans="12:13">
      <c r="L357">
        <v>355</v>
      </c>
      <c r="M357">
        <f>'portfolio loss'!O356</f>
        <v>-75.696678455531583</v>
      </c>
    </row>
    <row r="358" spans="12:13">
      <c r="L358">
        <v>356</v>
      </c>
      <c r="M358">
        <f>'portfolio loss'!O357</f>
        <v>-325.97146197149414</v>
      </c>
    </row>
    <row r="359" spans="12:13">
      <c r="L359">
        <v>357</v>
      </c>
      <c r="M359">
        <f>'portfolio loss'!O358</f>
        <v>-93.519451133321127</v>
      </c>
    </row>
    <row r="360" spans="12:13">
      <c r="L360">
        <v>358</v>
      </c>
      <c r="M360">
        <f>'portfolio loss'!O359</f>
        <v>-216.49308517472673</v>
      </c>
    </row>
    <row r="361" spans="12:13">
      <c r="L361">
        <v>359</v>
      </c>
      <c r="M361">
        <f>'portfolio loss'!O360</f>
        <v>-90.443776988882746</v>
      </c>
    </row>
    <row r="362" spans="12:13">
      <c r="L362">
        <v>360</v>
      </c>
      <c r="M362">
        <f>'portfolio loss'!O361</f>
        <v>9.3725549484661315</v>
      </c>
    </row>
    <row r="363" spans="12:13">
      <c r="L363">
        <v>361</v>
      </c>
      <c r="M363">
        <f>'portfolio loss'!O362</f>
        <v>16.542401997725392</v>
      </c>
    </row>
    <row r="364" spans="12:13">
      <c r="L364">
        <v>362</v>
      </c>
      <c r="M364">
        <f>'portfolio loss'!O363</f>
        <v>-32.659266548629603</v>
      </c>
    </row>
    <row r="365" spans="12:13">
      <c r="L365">
        <v>363</v>
      </c>
      <c r="M365">
        <f>'portfolio loss'!O364</f>
        <v>-191.68892889978997</v>
      </c>
    </row>
    <row r="366" spans="12:13">
      <c r="L366">
        <v>364</v>
      </c>
      <c r="M366">
        <f>'portfolio loss'!O365</f>
        <v>-110.62236898094852</v>
      </c>
    </row>
    <row r="367" spans="12:13">
      <c r="L367">
        <v>365</v>
      </c>
      <c r="M367">
        <f>'portfolio loss'!O366</f>
        <v>-66.433816624494284</v>
      </c>
    </row>
    <row r="368" spans="12:13">
      <c r="L368">
        <v>366</v>
      </c>
      <c r="M368">
        <f>'portfolio loss'!O367</f>
        <v>-36.506258206194616</v>
      </c>
    </row>
    <row r="369" spans="12:13">
      <c r="L369">
        <v>367</v>
      </c>
      <c r="M369">
        <f>'portfolio loss'!O368</f>
        <v>-48.998566474409017</v>
      </c>
    </row>
    <row r="370" spans="12:13">
      <c r="L370">
        <v>368</v>
      </c>
      <c r="M370">
        <f>'portfolio loss'!O369</f>
        <v>13.909566383736092</v>
      </c>
    </row>
    <row r="371" spans="12:13">
      <c r="L371">
        <v>369</v>
      </c>
      <c r="M371">
        <f>'portfolio loss'!O370</f>
        <v>-185.17559989120855</v>
      </c>
    </row>
    <row r="372" spans="12:13">
      <c r="L372">
        <v>370</v>
      </c>
      <c r="M372">
        <f>'portfolio loss'!O371</f>
        <v>-18.497233373285781</v>
      </c>
    </row>
    <row r="373" spans="12:13">
      <c r="L373">
        <v>371</v>
      </c>
      <c r="M373">
        <f>'portfolio loss'!O372</f>
        <v>50.002078633173369</v>
      </c>
    </row>
    <row r="374" spans="12:13">
      <c r="L374">
        <v>372</v>
      </c>
      <c r="M374">
        <f>'portfolio loss'!O373</f>
        <v>-5.8165511033876101</v>
      </c>
    </row>
    <row r="375" spans="12:13">
      <c r="L375">
        <v>373</v>
      </c>
      <c r="M375">
        <f>'portfolio loss'!O374</f>
        <v>-57.848306535915981</v>
      </c>
    </row>
    <row r="376" spans="12:13">
      <c r="L376">
        <v>374</v>
      </c>
      <c r="M376">
        <f>'portfolio loss'!O375</f>
        <v>-42.314727016513643</v>
      </c>
    </row>
    <row r="377" spans="12:13">
      <c r="L377">
        <v>375</v>
      </c>
      <c r="M377">
        <f>'portfolio loss'!O376</f>
        <v>-94.155213584203011</v>
      </c>
    </row>
    <row r="378" spans="12:13">
      <c r="L378">
        <v>376</v>
      </c>
      <c r="M378">
        <f>'portfolio loss'!O377</f>
        <v>32.296191027644454</v>
      </c>
    </row>
    <row r="379" spans="12:13">
      <c r="L379">
        <v>377</v>
      </c>
      <c r="M379">
        <f>'portfolio loss'!O378</f>
        <v>-71.837626201338935</v>
      </c>
    </row>
    <row r="380" spans="12:13">
      <c r="L380">
        <v>378</v>
      </c>
      <c r="M380">
        <f>'portfolio loss'!O379</f>
        <v>-33.639266845641032</v>
      </c>
    </row>
    <row r="381" spans="12:13">
      <c r="L381">
        <v>379</v>
      </c>
      <c r="M381">
        <f>'portfolio loss'!O380</f>
        <v>-79.52309397391582</v>
      </c>
    </row>
    <row r="382" spans="12:13">
      <c r="L382">
        <v>380</v>
      </c>
      <c r="M382">
        <f>'portfolio loss'!O381</f>
        <v>-61.695442074395032</v>
      </c>
    </row>
    <row r="383" spans="12:13">
      <c r="L383">
        <v>381</v>
      </c>
      <c r="M383">
        <f>'portfolio loss'!O382</f>
        <v>12.203616771223096</v>
      </c>
    </row>
    <row r="384" spans="12:13">
      <c r="L384">
        <v>382</v>
      </c>
      <c r="M384">
        <f>'portfolio loss'!O383</f>
        <v>55.089246283929242</v>
      </c>
    </row>
    <row r="385" spans="12:13">
      <c r="L385">
        <v>383</v>
      </c>
      <c r="M385">
        <f>'portfolio loss'!O384</f>
        <v>31.505905718417125</v>
      </c>
    </row>
    <row r="386" spans="12:13">
      <c r="L386">
        <v>384</v>
      </c>
      <c r="M386">
        <f>'portfolio loss'!O385</f>
        <v>-165.40650273730716</v>
      </c>
    </row>
    <row r="387" spans="12:13">
      <c r="L387">
        <v>385</v>
      </c>
      <c r="M387">
        <f>'portfolio loss'!O386</f>
        <v>119.94241030570083</v>
      </c>
    </row>
    <row r="388" spans="12:13">
      <c r="L388">
        <v>386</v>
      </c>
      <c r="M388">
        <f>'portfolio loss'!O387</f>
        <v>-57.44737277925924</v>
      </c>
    </row>
    <row r="389" spans="12:13">
      <c r="L389">
        <v>387</v>
      </c>
      <c r="M389">
        <f>'portfolio loss'!O388</f>
        <v>-10.304397020963734</v>
      </c>
    </row>
    <row r="390" spans="12:13">
      <c r="L390">
        <v>388</v>
      </c>
      <c r="M390">
        <f>'portfolio loss'!O389</f>
        <v>-60.258057790257226</v>
      </c>
    </row>
    <row r="391" spans="12:13">
      <c r="L391">
        <v>389</v>
      </c>
      <c r="M391">
        <f>'portfolio loss'!O390</f>
        <v>-19.25114387951362</v>
      </c>
    </row>
    <row r="392" spans="12:13">
      <c r="L392">
        <v>390</v>
      </c>
      <c r="M392">
        <f>'portfolio loss'!O391</f>
        <v>-53.869743189146902</v>
      </c>
    </row>
    <row r="393" spans="12:13">
      <c r="L393">
        <v>391</v>
      </c>
      <c r="M393">
        <f>'portfolio loss'!O392</f>
        <v>-12.710657391768109</v>
      </c>
    </row>
    <row r="394" spans="12:13">
      <c r="L394">
        <v>392</v>
      </c>
      <c r="M394">
        <f>'portfolio loss'!O393</f>
        <v>-7.8018318316153454</v>
      </c>
    </row>
    <row r="395" spans="12:13">
      <c r="L395">
        <v>393</v>
      </c>
      <c r="M395">
        <f>'portfolio loss'!O394</f>
        <v>5.7966122984144022</v>
      </c>
    </row>
    <row r="396" spans="12:13">
      <c r="L396">
        <v>394</v>
      </c>
      <c r="M396">
        <f>'portfolio loss'!O395</f>
        <v>14.872766317441346</v>
      </c>
    </row>
    <row r="397" spans="12:13">
      <c r="L397">
        <v>395</v>
      </c>
      <c r="M397">
        <f>'portfolio loss'!O396</f>
        <v>-27.088741498610034</v>
      </c>
    </row>
    <row r="398" spans="12:13">
      <c r="L398">
        <v>396</v>
      </c>
      <c r="M398">
        <f>'portfolio loss'!O397</f>
        <v>-33.347932940609098</v>
      </c>
    </row>
    <row r="399" spans="12:13">
      <c r="L399">
        <v>397</v>
      </c>
      <c r="M399">
        <f>'portfolio loss'!O398</f>
        <v>117.80236551762027</v>
      </c>
    </row>
    <row r="400" spans="12:13">
      <c r="L400">
        <v>398</v>
      </c>
      <c r="M400">
        <f>'portfolio loss'!O399</f>
        <v>-66.952125076473749</v>
      </c>
    </row>
    <row r="401" spans="12:13">
      <c r="L401">
        <v>399</v>
      </c>
      <c r="M401">
        <f>'portfolio loss'!O400</f>
        <v>136.78338886695929</v>
      </c>
    </row>
    <row r="402" spans="12:13">
      <c r="L402">
        <v>400</v>
      </c>
      <c r="M402">
        <f>'portfolio loss'!O401</f>
        <v>22.588428711089364</v>
      </c>
    </row>
    <row r="403" spans="12:13">
      <c r="L403">
        <v>401</v>
      </c>
      <c r="M403">
        <f>'portfolio loss'!O402</f>
        <v>-0.92178853218501899</v>
      </c>
    </row>
    <row r="404" spans="12:13">
      <c r="L404">
        <v>402</v>
      </c>
      <c r="M404">
        <f>'portfolio loss'!O403</f>
        <v>-54.810860790596053</v>
      </c>
    </row>
    <row r="405" spans="12:13">
      <c r="L405">
        <v>403</v>
      </c>
      <c r="M405">
        <f>'portfolio loss'!O404</f>
        <v>-117.93262066092393</v>
      </c>
    </row>
    <row r="406" spans="12:13">
      <c r="L406">
        <v>404</v>
      </c>
      <c r="M406">
        <f>'portfolio loss'!O405</f>
        <v>-3.4548019490794104</v>
      </c>
    </row>
    <row r="407" spans="12:13">
      <c r="L407">
        <v>405</v>
      </c>
      <c r="M407">
        <f>'portfolio loss'!O406</f>
        <v>-65.571287282336925</v>
      </c>
    </row>
    <row r="408" spans="12:13">
      <c r="L408">
        <v>406</v>
      </c>
      <c r="M408">
        <f>'portfolio loss'!O407</f>
        <v>-112.25180329081559</v>
      </c>
    </row>
    <row r="409" spans="12:13">
      <c r="L409">
        <v>407</v>
      </c>
      <c r="M409">
        <f>'portfolio loss'!O408</f>
        <v>-5.9046356376293261</v>
      </c>
    </row>
    <row r="410" spans="12:13">
      <c r="L410">
        <v>408</v>
      </c>
      <c r="M410">
        <f>'portfolio loss'!O409</f>
        <v>24.987459538318944</v>
      </c>
    </row>
    <row r="411" spans="12:13">
      <c r="L411">
        <v>409</v>
      </c>
      <c r="M411">
        <f>'portfolio loss'!O410</f>
        <v>-7.7975279264937853</v>
      </c>
    </row>
    <row r="412" spans="12:13">
      <c r="L412">
        <v>410</v>
      </c>
      <c r="M412">
        <f>'portfolio loss'!O411</f>
        <v>-59.593843769780506</v>
      </c>
    </row>
    <row r="413" spans="12:13">
      <c r="L413">
        <v>411</v>
      </c>
      <c r="M413">
        <f>'portfolio loss'!O412</f>
        <v>27.80609000010918</v>
      </c>
    </row>
    <row r="414" spans="12:13">
      <c r="L414">
        <v>412</v>
      </c>
      <c r="M414">
        <f>'portfolio loss'!O413</f>
        <v>-23.603386357968702</v>
      </c>
    </row>
    <row r="415" spans="12:13">
      <c r="L415">
        <v>413</v>
      </c>
      <c r="M415">
        <f>'portfolio loss'!O414</f>
        <v>-83.440076430208137</v>
      </c>
    </row>
    <row r="416" spans="12:13">
      <c r="L416">
        <v>414</v>
      </c>
      <c r="M416">
        <f>'portfolio loss'!O415</f>
        <v>-16.642968429336179</v>
      </c>
    </row>
    <row r="417" spans="12:13">
      <c r="L417">
        <v>415</v>
      </c>
      <c r="M417">
        <f>'portfolio loss'!O416</f>
        <v>74.521818258253916</v>
      </c>
    </row>
    <row r="418" spans="12:13">
      <c r="L418">
        <v>416</v>
      </c>
      <c r="M418">
        <f>'portfolio loss'!O417</f>
        <v>17.536279269743318</v>
      </c>
    </row>
    <row r="419" spans="12:13">
      <c r="L419">
        <v>417</v>
      </c>
      <c r="M419">
        <f>'portfolio loss'!O418</f>
        <v>76.236355689725315</v>
      </c>
    </row>
    <row r="420" spans="12:13">
      <c r="L420">
        <v>418</v>
      </c>
      <c r="M420">
        <f>'portfolio loss'!O419</f>
        <v>-10.803731864049041</v>
      </c>
    </row>
    <row r="421" spans="12:13">
      <c r="L421">
        <v>419</v>
      </c>
      <c r="M421">
        <f>'portfolio loss'!O420</f>
        <v>-89.66428503692805</v>
      </c>
    </row>
    <row r="422" spans="12:13">
      <c r="L422">
        <v>420</v>
      </c>
      <c r="M422">
        <f>'portfolio loss'!O421</f>
        <v>7.4440405873992859</v>
      </c>
    </row>
    <row r="423" spans="12:13">
      <c r="L423">
        <v>421</v>
      </c>
      <c r="M423">
        <f>'portfolio loss'!O422</f>
        <v>-54.491929674866697</v>
      </c>
    </row>
    <row r="424" spans="12:13">
      <c r="L424">
        <v>422</v>
      </c>
      <c r="M424">
        <f>'portfolio loss'!O423</f>
        <v>15.982902439469399</v>
      </c>
    </row>
    <row r="425" spans="12:13">
      <c r="L425">
        <v>423</v>
      </c>
      <c r="M425">
        <f>'portfolio loss'!O424</f>
        <v>-94.026900669236056</v>
      </c>
    </row>
    <row r="426" spans="12:13">
      <c r="L426">
        <v>424</v>
      </c>
      <c r="M426">
        <f>'portfolio loss'!O425</f>
        <v>-14.769957792894274</v>
      </c>
    </row>
    <row r="427" spans="12:13">
      <c r="L427">
        <v>425</v>
      </c>
      <c r="M427">
        <f>'portfolio loss'!O426</f>
        <v>26.261768616452173</v>
      </c>
    </row>
    <row r="428" spans="12:13">
      <c r="L428">
        <v>426</v>
      </c>
      <c r="M428">
        <f>'portfolio loss'!O427</f>
        <v>120.19632898808413</v>
      </c>
    </row>
    <row r="429" spans="12:13">
      <c r="L429">
        <v>427</v>
      </c>
      <c r="M429">
        <f>'portfolio loss'!O428</f>
        <v>-32.406111057171074</v>
      </c>
    </row>
    <row r="430" spans="12:13">
      <c r="L430">
        <v>428</v>
      </c>
      <c r="M430">
        <f>'portfolio loss'!O429</f>
        <v>59.911961447129215</v>
      </c>
    </row>
    <row r="431" spans="12:13">
      <c r="L431">
        <v>429</v>
      </c>
      <c r="M431">
        <f>'portfolio loss'!O430</f>
        <v>57.610644294567464</v>
      </c>
    </row>
    <row r="432" spans="12:13">
      <c r="L432">
        <v>430</v>
      </c>
      <c r="M432">
        <f>'portfolio loss'!O431</f>
        <v>102.2046772092217</v>
      </c>
    </row>
    <row r="433" spans="12:13">
      <c r="L433">
        <v>431</v>
      </c>
      <c r="M433">
        <f>'portfolio loss'!O432</f>
        <v>-121.94184593924365</v>
      </c>
    </row>
    <row r="434" spans="12:13">
      <c r="L434">
        <v>432</v>
      </c>
      <c r="M434">
        <f>'portfolio loss'!O433</f>
        <v>-3.7453142629638023</v>
      </c>
    </row>
    <row r="435" spans="12:13">
      <c r="L435">
        <v>433</v>
      </c>
      <c r="M435">
        <f>'portfolio loss'!O434</f>
        <v>-84.102333377373725</v>
      </c>
    </row>
    <row r="436" spans="12:13">
      <c r="L436">
        <v>434</v>
      </c>
      <c r="M436">
        <f>'portfolio loss'!O435</f>
        <v>-47.42916621635959</v>
      </c>
    </row>
    <row r="437" spans="12:13">
      <c r="L437">
        <v>435</v>
      </c>
      <c r="M437">
        <f>'portfolio loss'!O436</f>
        <v>-7.3708057768781146</v>
      </c>
    </row>
    <row r="438" spans="12:13">
      <c r="L438">
        <v>436</v>
      </c>
      <c r="M438">
        <f>'portfolio loss'!O437</f>
        <v>24.228041752583522</v>
      </c>
    </row>
    <row r="439" spans="12:13">
      <c r="L439">
        <v>437</v>
      </c>
      <c r="M439">
        <f>'portfolio loss'!O438</f>
        <v>-66.760931435910607</v>
      </c>
    </row>
    <row r="440" spans="12:13">
      <c r="L440">
        <v>438</v>
      </c>
      <c r="M440">
        <f>'portfolio loss'!O439</f>
        <v>-72.557550247847757</v>
      </c>
    </row>
    <row r="441" spans="12:13">
      <c r="L441">
        <v>439</v>
      </c>
      <c r="M441">
        <f>'portfolio loss'!O440</f>
        <v>-3.0846452483328903</v>
      </c>
    </row>
    <row r="442" spans="12:13">
      <c r="L442">
        <v>440</v>
      </c>
      <c r="M442">
        <f>'portfolio loss'!O441</f>
        <v>0.57287693130456319</v>
      </c>
    </row>
    <row r="443" spans="12:13">
      <c r="L443">
        <v>441</v>
      </c>
      <c r="M443">
        <f>'portfolio loss'!O442</f>
        <v>23.887243557472175</v>
      </c>
    </row>
    <row r="444" spans="12:13">
      <c r="L444">
        <v>442</v>
      </c>
      <c r="M444">
        <f>'portfolio loss'!O443</f>
        <v>3.0546793354078545</v>
      </c>
    </row>
    <row r="445" spans="12:13">
      <c r="L445">
        <v>443</v>
      </c>
      <c r="M445">
        <f>'portfolio loss'!O444</f>
        <v>0.53255942401301581</v>
      </c>
    </row>
    <row r="446" spans="12:13">
      <c r="L446">
        <v>444</v>
      </c>
      <c r="M446">
        <f>'portfolio loss'!O445</f>
        <v>26.334864971777279</v>
      </c>
    </row>
    <row r="447" spans="12:13">
      <c r="L447">
        <v>445</v>
      </c>
      <c r="M447">
        <f>'portfolio loss'!O446</f>
        <v>-122.09013397349372</v>
      </c>
    </row>
    <row r="448" spans="12:13">
      <c r="L448">
        <v>446</v>
      </c>
      <c r="M448">
        <f>'portfolio loss'!O447</f>
        <v>90.883606159490228</v>
      </c>
    </row>
    <row r="449" spans="12:13">
      <c r="L449">
        <v>447</v>
      </c>
      <c r="M449">
        <f>'portfolio loss'!O448</f>
        <v>5.2460069565258891</v>
      </c>
    </row>
    <row r="450" spans="12:13">
      <c r="L450">
        <v>448</v>
      </c>
      <c r="M450">
        <f>'portfolio loss'!O449</f>
        <v>-9.1288833464477648</v>
      </c>
    </row>
    <row r="451" spans="12:13">
      <c r="L451">
        <v>449</v>
      </c>
      <c r="M451">
        <f>'portfolio loss'!O450</f>
        <v>53.059020783395681</v>
      </c>
    </row>
    <row r="452" spans="12:13">
      <c r="L452">
        <v>450</v>
      </c>
      <c r="M452">
        <f>'portfolio loss'!O451</f>
        <v>156.16931808203117</v>
      </c>
    </row>
    <row r="453" spans="12:13">
      <c r="L453">
        <v>451</v>
      </c>
      <c r="M453">
        <f>'portfolio loss'!O452</f>
        <v>-76.052816392191744</v>
      </c>
    </row>
    <row r="454" spans="12:13">
      <c r="L454">
        <v>452</v>
      </c>
      <c r="M454">
        <f>'portfolio loss'!O453</f>
        <v>-66.95606112259884</v>
      </c>
    </row>
    <row r="455" spans="12:13">
      <c r="L455">
        <v>453</v>
      </c>
      <c r="M455">
        <f>'portfolio loss'!O454</f>
        <v>5.9157750976173702</v>
      </c>
    </row>
    <row r="456" spans="12:13">
      <c r="L456">
        <v>454</v>
      </c>
      <c r="M456">
        <f>'portfolio loss'!O455</f>
        <v>-73.247307309424286</v>
      </c>
    </row>
    <row r="457" spans="12:13">
      <c r="L457">
        <v>455</v>
      </c>
      <c r="M457">
        <f>'portfolio loss'!O456</f>
        <v>29.603895679738343</v>
      </c>
    </row>
    <row r="458" spans="12:13">
      <c r="L458">
        <v>456</v>
      </c>
      <c r="M458">
        <f>'portfolio loss'!O457</f>
        <v>7.6794404008396668</v>
      </c>
    </row>
    <row r="459" spans="12:13">
      <c r="L459">
        <v>457</v>
      </c>
      <c r="M459">
        <f>'portfolio loss'!O458</f>
        <v>-80.898119892222894</v>
      </c>
    </row>
    <row r="460" spans="12:13">
      <c r="L460">
        <v>458</v>
      </c>
      <c r="M460">
        <f>'portfolio loss'!O459</f>
        <v>11.494311950027623</v>
      </c>
    </row>
    <row r="461" spans="12:13">
      <c r="L461">
        <v>459</v>
      </c>
      <c r="M461">
        <f>'portfolio loss'!O460</f>
        <v>-41.04669985050532</v>
      </c>
    </row>
    <row r="462" spans="12:13">
      <c r="L462">
        <v>460</v>
      </c>
      <c r="M462">
        <f>'portfolio loss'!O461</f>
        <v>53.947407336803735</v>
      </c>
    </row>
    <row r="463" spans="12:13">
      <c r="L463">
        <v>461</v>
      </c>
      <c r="M463">
        <f>'portfolio loss'!O462</f>
        <v>14.00978564370962</v>
      </c>
    </row>
    <row r="464" spans="12:13">
      <c r="L464">
        <v>462</v>
      </c>
      <c r="M464">
        <f>'portfolio loss'!O463</f>
        <v>-46.018146233469452</v>
      </c>
    </row>
    <row r="465" spans="12:13">
      <c r="L465">
        <v>463</v>
      </c>
      <c r="M465">
        <f>'portfolio loss'!O464</f>
        <v>27.762803886686015</v>
      </c>
    </row>
    <row r="466" spans="12:13">
      <c r="L466">
        <v>464</v>
      </c>
      <c r="M466">
        <f>'portfolio loss'!O465</f>
        <v>-25.091148578736465</v>
      </c>
    </row>
    <row r="467" spans="12:13">
      <c r="L467">
        <v>465</v>
      </c>
      <c r="M467">
        <f>'portfolio loss'!O466</f>
        <v>-3.084684707235283</v>
      </c>
    </row>
    <row r="468" spans="12:13">
      <c r="L468">
        <v>466</v>
      </c>
      <c r="M468">
        <f>'portfolio loss'!O467</f>
        <v>29.666858510305246</v>
      </c>
    </row>
    <row r="469" spans="12:13">
      <c r="L469">
        <v>467</v>
      </c>
      <c r="M469">
        <f>'portfolio loss'!O468</f>
        <v>75.100133021882357</v>
      </c>
    </row>
    <row r="470" spans="12:13">
      <c r="L470">
        <v>468</v>
      </c>
      <c r="M470">
        <f>'portfolio loss'!O469</f>
        <v>-73.088902089082694</v>
      </c>
    </row>
    <row r="471" spans="12:13">
      <c r="L471">
        <v>469</v>
      </c>
      <c r="M471">
        <f>'portfolio loss'!O470</f>
        <v>-34.727428024694746</v>
      </c>
    </row>
    <row r="472" spans="12:13">
      <c r="L472">
        <v>470</v>
      </c>
      <c r="M472">
        <f>'portfolio loss'!O471</f>
        <v>-53.714557941631938</v>
      </c>
    </row>
    <row r="473" spans="12:13">
      <c r="L473">
        <v>471</v>
      </c>
      <c r="M473">
        <f>'portfolio loss'!O472</f>
        <v>-87.925565051216836</v>
      </c>
    </row>
    <row r="474" spans="12:13">
      <c r="L474">
        <v>472</v>
      </c>
      <c r="M474">
        <f>'portfolio loss'!O473</f>
        <v>-37.026803550485056</v>
      </c>
    </row>
    <row r="475" spans="12:13">
      <c r="L475">
        <v>473</v>
      </c>
      <c r="M475">
        <f>'portfolio loss'!O474</f>
        <v>-25.698961252868685</v>
      </c>
    </row>
    <row r="476" spans="12:13">
      <c r="L476">
        <v>474</v>
      </c>
      <c r="M476">
        <f>'portfolio loss'!O475</f>
        <v>2.2015635705502064</v>
      </c>
    </row>
    <row r="477" spans="12:13">
      <c r="L477">
        <v>475</v>
      </c>
      <c r="M477">
        <f>'portfolio loss'!O476</f>
        <v>42.352612931239491</v>
      </c>
    </row>
    <row r="478" spans="12:13">
      <c r="L478">
        <v>476</v>
      </c>
      <c r="M478">
        <f>'portfolio loss'!O477</f>
        <v>-60.082795100037401</v>
      </c>
    </row>
    <row r="479" spans="12:13">
      <c r="L479">
        <v>477</v>
      </c>
      <c r="M479">
        <f>'portfolio loss'!O478</f>
        <v>61.570111166372953</v>
      </c>
    </row>
    <row r="480" spans="12:13">
      <c r="L480">
        <v>478</v>
      </c>
      <c r="M480">
        <f>'portfolio loss'!O479</f>
        <v>138.74919225734266</v>
      </c>
    </row>
    <row r="481" spans="12:13">
      <c r="L481">
        <v>479</v>
      </c>
      <c r="M481">
        <f>'portfolio loss'!O480</f>
        <v>-53.20039237457604</v>
      </c>
    </row>
    <row r="482" spans="12:13">
      <c r="L482">
        <v>480</v>
      </c>
      <c r="M482">
        <f>'portfolio loss'!O481</f>
        <v>16.529501031731343</v>
      </c>
    </row>
    <row r="483" spans="12:13">
      <c r="L483">
        <v>481</v>
      </c>
      <c r="M483">
        <f>'portfolio loss'!O482</f>
        <v>-27.922259233235309</v>
      </c>
    </row>
    <row r="484" spans="12:13">
      <c r="L484">
        <v>482</v>
      </c>
      <c r="M484">
        <f>'portfolio loss'!O483</f>
        <v>-27.256168198937303</v>
      </c>
    </row>
    <row r="485" spans="12:13">
      <c r="L485">
        <v>483</v>
      </c>
      <c r="M485">
        <f>'portfolio loss'!O484</f>
        <v>100.37845149965688</v>
      </c>
    </row>
    <row r="486" spans="12:13">
      <c r="L486">
        <v>484</v>
      </c>
      <c r="M486">
        <f>'portfolio loss'!O485</f>
        <v>-109.24090037150927</v>
      </c>
    </row>
    <row r="487" spans="12:13">
      <c r="L487">
        <v>485</v>
      </c>
      <c r="M487">
        <f>'portfolio loss'!O486</f>
        <v>4.386630007515123</v>
      </c>
    </row>
    <row r="488" spans="12:13">
      <c r="L488">
        <v>486</v>
      </c>
      <c r="M488">
        <f>'portfolio loss'!O487</f>
        <v>17.714660663557879</v>
      </c>
    </row>
  </sheetData>
  <conditionalFormatting sqref="C5">
    <cfRule type="cellIs" priority="1" operator="equal">
      <formula>#N/A</formula>
    </cfRule>
    <cfRule type="containsText" dxfId="3" priority="2" operator="containsText" text="#N/A">
      <formula>NOT(ISERROR(SEARCH("#N/A",C5)))</formula>
    </cfRule>
    <cfRule type="cellIs" dxfId="2" priority="3" operator="equal">
      <formula>#N/A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A2D09-327F-4DF7-8B9C-F5DCD5A49BE2}">
  <dimension ref="A1:Q488"/>
  <sheetViews>
    <sheetView tabSelected="1" topLeftCell="A13" workbookViewId="0">
      <selection activeCell="J22" sqref="J22"/>
    </sheetView>
  </sheetViews>
  <sheetFormatPr defaultRowHeight="14.4"/>
  <cols>
    <col min="1" max="1" width="10" bestFit="1" customWidth="1"/>
    <col min="2" max="2" width="10.88671875" bestFit="1" customWidth="1"/>
  </cols>
  <sheetData>
    <row r="1" spans="1:17" ht="15" thickBot="1">
      <c r="A1" t="s">
        <v>19</v>
      </c>
      <c r="B1" s="3">
        <v>45223</v>
      </c>
    </row>
    <row r="2" spans="1:17">
      <c r="A2" t="s">
        <v>16</v>
      </c>
      <c r="K2" s="15" t="s">
        <v>21</v>
      </c>
      <c r="L2" s="15" t="s">
        <v>23</v>
      </c>
      <c r="O2" s="15" t="s">
        <v>59</v>
      </c>
      <c r="P2" s="15" t="s">
        <v>60</v>
      </c>
    </row>
    <row r="3" spans="1:17" ht="15" thickBot="1">
      <c r="A3" s="10" t="s">
        <v>17</v>
      </c>
      <c r="B3" s="10" t="s">
        <v>18</v>
      </c>
      <c r="C3" s="15" t="s">
        <v>20</v>
      </c>
      <c r="K3">
        <v>1</v>
      </c>
      <c r="L3">
        <f>'portfolio loss'!O2</f>
        <v>54.689411339611979</v>
      </c>
      <c r="O3">
        <v>-500</v>
      </c>
      <c r="P3" cm="1">
        <f t="array" ref="P3:P27">FREQUENCY($L$3:$L$488,O3:O26)</f>
        <v>0</v>
      </c>
      <c r="Q3">
        <f>P3/$B$9</f>
        <v>0</v>
      </c>
    </row>
    <row r="4" spans="1:17" ht="15" thickBot="1">
      <c r="A4" t="s">
        <v>1</v>
      </c>
      <c r="B4">
        <v>4000</v>
      </c>
      <c r="C4" s="4">
        <v>15764.99883</v>
      </c>
      <c r="K4">
        <v>2</v>
      </c>
      <c r="L4">
        <f>'portfolio loss'!O3</f>
        <v>95.7455922906247</v>
      </c>
      <c r="O4">
        <v>-450</v>
      </c>
      <c r="P4">
        <v>0</v>
      </c>
      <c r="Q4">
        <f t="shared" ref="Q4:Q27" si="0">P4/$B$9</f>
        <v>0</v>
      </c>
    </row>
    <row r="5" spans="1:17" ht="15" thickBot="1">
      <c r="A5" t="s">
        <v>2</v>
      </c>
      <c r="B5">
        <v>3000</v>
      </c>
      <c r="C5" s="4">
        <v>8985.1362300000001</v>
      </c>
      <c r="K5">
        <v>3</v>
      </c>
      <c r="L5">
        <f>'portfolio loss'!O4</f>
        <v>49.355587542488138</v>
      </c>
      <c r="O5">
        <v>-400</v>
      </c>
      <c r="P5">
        <v>0</v>
      </c>
      <c r="Q5">
        <f t="shared" si="0"/>
        <v>0</v>
      </c>
    </row>
    <row r="6" spans="1:17" ht="15" thickBot="1">
      <c r="A6" t="s">
        <v>3</v>
      </c>
      <c r="B6">
        <v>3000</v>
      </c>
      <c r="C6" s="4">
        <v>4247.68</v>
      </c>
      <c r="K6">
        <v>4</v>
      </c>
      <c r="L6">
        <f>'portfolio loss'!O5</f>
        <v>-82.631783135391743</v>
      </c>
      <c r="O6">
        <v>-350</v>
      </c>
      <c r="P6">
        <v>0</v>
      </c>
      <c r="Q6">
        <f t="shared" si="0"/>
        <v>0</v>
      </c>
    </row>
    <row r="7" spans="1:17">
      <c r="B7">
        <f>SUM(B4:B6)</f>
        <v>10000</v>
      </c>
      <c r="K7">
        <v>5</v>
      </c>
      <c r="L7">
        <f>'portfolio loss'!O6</f>
        <v>-25.051678815310879</v>
      </c>
      <c r="O7">
        <v>-300</v>
      </c>
      <c r="P7">
        <v>1</v>
      </c>
      <c r="Q7">
        <f t="shared" si="0"/>
        <v>2.05761316872428E-3</v>
      </c>
    </row>
    <row r="8" spans="1:17">
      <c r="K8">
        <v>6</v>
      </c>
      <c r="L8">
        <f>'portfolio loss'!O7</f>
        <v>-81.493536727894025</v>
      </c>
      <c r="O8">
        <v>-250</v>
      </c>
      <c r="P8">
        <v>2</v>
      </c>
      <c r="Q8">
        <f t="shared" si="0"/>
        <v>4.11522633744856E-3</v>
      </c>
    </row>
    <row r="9" spans="1:17">
      <c r="A9" t="s">
        <v>29</v>
      </c>
      <c r="B9">
        <f>COUNT(K3:K488)</f>
        <v>486</v>
      </c>
      <c r="K9">
        <v>7</v>
      </c>
      <c r="L9">
        <f>'portfolio loss'!O8</f>
        <v>-171.56991317204665</v>
      </c>
      <c r="O9">
        <v>-200</v>
      </c>
      <c r="P9">
        <v>1</v>
      </c>
      <c r="Q9">
        <f t="shared" si="0"/>
        <v>2.05761316872428E-3</v>
      </c>
    </row>
    <row r="10" spans="1:17">
      <c r="A10" t="s">
        <v>34</v>
      </c>
      <c r="B10">
        <f>AVERAGE(L3:L488)</f>
        <v>-10.208689302295431</v>
      </c>
      <c r="K10">
        <v>8</v>
      </c>
      <c r="L10">
        <f>'portfolio loss'!O9</f>
        <v>-119.02132470511788</v>
      </c>
      <c r="O10">
        <v>-150</v>
      </c>
      <c r="P10">
        <v>9</v>
      </c>
      <c r="Q10">
        <f t="shared" si="0"/>
        <v>1.8518518518518517E-2</v>
      </c>
    </row>
    <row r="11" spans="1:17">
      <c r="A11" t="s">
        <v>33</v>
      </c>
      <c r="B11">
        <f>_xlfn.STDEV.P(L3:L488)</f>
        <v>80.721701474365474</v>
      </c>
      <c r="K11">
        <v>9</v>
      </c>
      <c r="L11">
        <f>'portfolio loss'!O10</f>
        <v>22.379580084392728</v>
      </c>
      <c r="O11">
        <v>-100</v>
      </c>
      <c r="P11">
        <v>34</v>
      </c>
      <c r="Q11">
        <f t="shared" si="0"/>
        <v>6.9958847736625515E-2</v>
      </c>
    </row>
    <row r="12" spans="1:17">
      <c r="G12">
        <f>'portfolio loss'!AD31</f>
        <v>5.3310857201369624</v>
      </c>
      <c r="K12">
        <v>10</v>
      </c>
      <c r="L12">
        <f>'portfolio loss'!O11</f>
        <v>11.677803198326728</v>
      </c>
      <c r="O12">
        <v>-50</v>
      </c>
      <c r="P12">
        <v>97</v>
      </c>
      <c r="Q12">
        <f t="shared" si="0"/>
        <v>0.19958847736625515</v>
      </c>
    </row>
    <row r="13" spans="1:17">
      <c r="A13" t="s">
        <v>72</v>
      </c>
      <c r="B13">
        <v>0.95</v>
      </c>
      <c r="K13">
        <v>11</v>
      </c>
      <c r="L13">
        <f>'portfolio loss'!O12</f>
        <v>-23.947602589863891</v>
      </c>
      <c r="O13">
        <v>0</v>
      </c>
      <c r="P13">
        <v>130</v>
      </c>
      <c r="Q13">
        <f t="shared" si="0"/>
        <v>0.26748971193415638</v>
      </c>
    </row>
    <row r="14" spans="1:17">
      <c r="K14">
        <v>12</v>
      </c>
      <c r="L14">
        <f>'portfolio loss'!O13</f>
        <v>3.5048525791244174</v>
      </c>
      <c r="O14">
        <v>50</v>
      </c>
      <c r="P14">
        <v>121</v>
      </c>
      <c r="Q14">
        <f t="shared" si="0"/>
        <v>0.24897119341563786</v>
      </c>
    </row>
    <row r="15" spans="1:17">
      <c r="A15" s="15" t="s">
        <v>62</v>
      </c>
      <c r="B15" s="15" t="s">
        <v>51</v>
      </c>
      <c r="C15" s="15" t="s">
        <v>73</v>
      </c>
      <c r="D15" s="15" t="s">
        <v>53</v>
      </c>
      <c r="E15" s="15" t="s">
        <v>54</v>
      </c>
      <c r="F15" s="15" t="s">
        <v>55</v>
      </c>
      <c r="G15" s="15" t="s">
        <v>75</v>
      </c>
      <c r="H15" s="15" t="s">
        <v>76</v>
      </c>
      <c r="K15">
        <v>13</v>
      </c>
      <c r="L15">
        <f>'portfolio loss'!O14</f>
        <v>2.7794713163057168</v>
      </c>
      <c r="O15">
        <v>100</v>
      </c>
      <c r="P15">
        <v>57</v>
      </c>
      <c r="Q15">
        <f t="shared" si="0"/>
        <v>0.11728395061728394</v>
      </c>
    </row>
    <row r="16" spans="1:17">
      <c r="A16" s="17">
        <v>0.995</v>
      </c>
      <c r="B16">
        <f>_xlfn.PERCENTILE.EXC($L$3:$L$488,A16)</f>
        <v>309.25914720092391</v>
      </c>
      <c r="C16">
        <f>SQRT(A16*(1-A16)/$B$9)/_xlfn.NORM.DIST(_xlfn.NORM.INV(A16,$B$10,$B$11),$B$10,$B$11,FALSE)</f>
        <v>17.861097471336127</v>
      </c>
      <c r="D16">
        <f>B16-_xlfn.NORM.S.INV((1+$B$13)/2)*C16</f>
        <v>274.25203943274568</v>
      </c>
      <c r="E16">
        <f>B16+_xlfn.NORM.S.INV((1+$B$13)/2)*C16</f>
        <v>344.26625496910214</v>
      </c>
      <c r="F16">
        <f>SUMIF(L3:L488,"&gt;"&amp;B16)/COUNTIF(L3:L488,"&gt;"&amp;B16)</f>
        <v>476.00823919977847</v>
      </c>
      <c r="G16">
        <f>_xlfn.T.INV(A16,$G$12)</f>
        <v>4.0321429835552269</v>
      </c>
      <c r="H16">
        <f>$B$10+$B$11*G16*SQRT(($G$12-2)/$G$12)</f>
        <v>247.07443633860353</v>
      </c>
      <c r="K16">
        <v>14</v>
      </c>
      <c r="L16">
        <f>'portfolio loss'!O15</f>
        <v>-62.30308725386385</v>
      </c>
      <c r="O16">
        <v>150</v>
      </c>
      <c r="P16">
        <v>25</v>
      </c>
      <c r="Q16">
        <f t="shared" si="0"/>
        <v>5.1440329218106998E-2</v>
      </c>
    </row>
    <row r="17" spans="1:17">
      <c r="A17" s="17">
        <v>0.99</v>
      </c>
      <c r="B17">
        <f t="shared" ref="B17:B35" si="1">_xlfn.PERCENTILE.EXC($L$3:$L$488,A17)</f>
        <v>206.52750830242215</v>
      </c>
      <c r="C17">
        <f t="shared" ref="C17:C35" si="2">SQRT(A17*(1-A17)/$B$9)/_xlfn.NORM.DIST(_xlfn.NORM.INV(A17,$B$10,$B$11),$B$10,$B$11,FALSE)</f>
        <v>13.66965797635703</v>
      </c>
      <c r="D17">
        <f t="shared" ref="D17:D35" si="3">B17-_xlfn.NORM.S.INV((1+$B$13)/2)*C17</f>
        <v>179.7354709877817</v>
      </c>
      <c r="E17">
        <f t="shared" ref="E17:E35" si="4">B17+_xlfn.NORM.S.INV((1+$B$13)/2)*C17</f>
        <v>233.3195456170626</v>
      </c>
      <c r="F17">
        <f t="shared" ref="F17:F35" si="5">SUMIF(L4:L489,"&gt;"&amp;B17)/COUNTIF(L4:L489,"&gt;"&amp;B17)</f>
        <v>355.49649931838212</v>
      </c>
      <c r="G17">
        <f t="shared" ref="G17:G35" si="6">_xlfn.T.INV(A17,$G$12)</f>
        <v>3.3649299989072183</v>
      </c>
      <c r="H17">
        <f t="shared" ref="H17:H35" si="7">$B$10+$B$11*G17*SQRT(($G$12-2)/$G$12)</f>
        <v>204.50088603085274</v>
      </c>
      <c r="K17">
        <v>15</v>
      </c>
      <c r="L17">
        <f>'portfolio loss'!O16</f>
        <v>-252.90183915158923</v>
      </c>
      <c r="O17">
        <v>200</v>
      </c>
      <c r="P17">
        <v>4</v>
      </c>
      <c r="Q17">
        <f t="shared" si="0"/>
        <v>8.23045267489712E-3</v>
      </c>
    </row>
    <row r="18" spans="1:17">
      <c r="A18" s="17">
        <v>0.98499999999999999</v>
      </c>
      <c r="B18">
        <f t="shared" si="1"/>
        <v>177.44410044835701</v>
      </c>
      <c r="C18">
        <f t="shared" si="2"/>
        <v>11.752646407447026</v>
      </c>
      <c r="D18">
        <f t="shared" si="3"/>
        <v>154.4093367667268</v>
      </c>
      <c r="E18">
        <f t="shared" si="4"/>
        <v>200.47886412998722</v>
      </c>
      <c r="F18">
        <f t="shared" si="5"/>
        <v>283.7809388069748</v>
      </c>
      <c r="G18">
        <f t="shared" si="6"/>
        <v>3.0028749738417946</v>
      </c>
      <c r="H18">
        <f t="shared" si="7"/>
        <v>181.39886586868744</v>
      </c>
      <c r="K18">
        <v>16</v>
      </c>
      <c r="L18">
        <f>'portfolio loss'!O17</f>
        <v>-31.787149650226638</v>
      </c>
      <c r="O18">
        <v>250</v>
      </c>
      <c r="P18">
        <v>2</v>
      </c>
      <c r="Q18">
        <f t="shared" si="0"/>
        <v>4.11522633744856E-3</v>
      </c>
    </row>
    <row r="19" spans="1:17">
      <c r="A19" s="17">
        <v>0.98</v>
      </c>
      <c r="B19">
        <f t="shared" si="1"/>
        <v>151.03964786147776</v>
      </c>
      <c r="C19">
        <f t="shared" si="2"/>
        <v>10.587468803007372</v>
      </c>
      <c r="D19">
        <f t="shared" si="3"/>
        <v>130.28859032014191</v>
      </c>
      <c r="E19">
        <f t="shared" si="4"/>
        <v>171.79070540281361</v>
      </c>
      <c r="F19">
        <f t="shared" si="5"/>
        <v>257.72872209995978</v>
      </c>
      <c r="G19">
        <f t="shared" si="6"/>
        <v>2.7565085219094745</v>
      </c>
      <c r="H19">
        <f t="shared" si="7"/>
        <v>165.67870637416553</v>
      </c>
      <c r="K19">
        <v>17</v>
      </c>
      <c r="L19">
        <f>'portfolio loss'!O18</f>
        <v>19.611130900751959</v>
      </c>
      <c r="O19">
        <v>300</v>
      </c>
      <c r="P19">
        <v>1</v>
      </c>
      <c r="Q19">
        <f t="shared" si="0"/>
        <v>2.05761316872428E-3</v>
      </c>
    </row>
    <row r="20" spans="1:17">
      <c r="A20" s="17">
        <v>0.97499999999999998</v>
      </c>
      <c r="B20">
        <f t="shared" si="1"/>
        <v>138.46752699056213</v>
      </c>
      <c r="C20">
        <f t="shared" si="2"/>
        <v>9.7813005433336855</v>
      </c>
      <c r="D20">
        <f t="shared" si="3"/>
        <v>119.29653020366605</v>
      </c>
      <c r="E20">
        <f t="shared" si="4"/>
        <v>157.6385237774582</v>
      </c>
      <c r="F20">
        <f t="shared" si="5"/>
        <v>229.24404307228892</v>
      </c>
      <c r="G20">
        <f t="shared" si="6"/>
        <v>2.570581835636315</v>
      </c>
      <c r="H20">
        <f t="shared" si="7"/>
        <v>153.81508963748041</v>
      </c>
      <c r="K20">
        <v>18</v>
      </c>
      <c r="L20">
        <f>'portfolio loss'!O19</f>
        <v>-109.30352406859674</v>
      </c>
      <c r="O20">
        <v>350</v>
      </c>
      <c r="P20">
        <v>0</v>
      </c>
      <c r="Q20">
        <f t="shared" si="0"/>
        <v>0</v>
      </c>
    </row>
    <row r="21" spans="1:17">
      <c r="A21" s="17">
        <v>0.97</v>
      </c>
      <c r="B21">
        <f t="shared" si="1"/>
        <v>135.0531107689917</v>
      </c>
      <c r="C21">
        <f t="shared" si="2"/>
        <v>9.1799836320310906</v>
      </c>
      <c r="D21">
        <f t="shared" si="3"/>
        <v>117.06067347154357</v>
      </c>
      <c r="E21">
        <f t="shared" si="4"/>
        <v>153.04554806643984</v>
      </c>
      <c r="F21">
        <f t="shared" si="5"/>
        <v>216.06082729868533</v>
      </c>
      <c r="G21">
        <f t="shared" si="6"/>
        <v>2.4215847093953262</v>
      </c>
      <c r="H21">
        <f t="shared" si="7"/>
        <v>144.30787560585077</v>
      </c>
      <c r="K21">
        <v>19</v>
      </c>
      <c r="L21">
        <f>'portfolio loss'!O20</f>
        <v>-37.615100915147195</v>
      </c>
      <c r="O21">
        <v>400</v>
      </c>
      <c r="P21">
        <v>1</v>
      </c>
      <c r="Q21">
        <f t="shared" si="0"/>
        <v>2.05761316872428E-3</v>
      </c>
    </row>
    <row r="22" spans="1:17">
      <c r="A22" s="17">
        <v>0.96499999999999997</v>
      </c>
      <c r="B22">
        <f t="shared" si="1"/>
        <v>129.46804204779204</v>
      </c>
      <c r="C22">
        <f t="shared" si="2"/>
        <v>8.7088053377360737</v>
      </c>
      <c r="D22">
        <f t="shared" si="3"/>
        <v>112.39909723745916</v>
      </c>
      <c r="E22">
        <f t="shared" si="4"/>
        <v>146.53698685812492</v>
      </c>
      <c r="F22">
        <f t="shared" si="5"/>
        <v>201.26486091021241</v>
      </c>
      <c r="G22">
        <f t="shared" si="6"/>
        <v>2.29739233036043</v>
      </c>
      <c r="H22">
        <f t="shared" si="7"/>
        <v>136.38340378300285</v>
      </c>
      <c r="K22">
        <v>20</v>
      </c>
      <c r="L22">
        <f>'portfolio loss'!O21</f>
        <v>15.270728888022859</v>
      </c>
      <c r="O22">
        <v>450</v>
      </c>
      <c r="P22">
        <v>0</v>
      </c>
      <c r="Q22">
        <f t="shared" si="0"/>
        <v>0</v>
      </c>
    </row>
    <row r="23" spans="1:17">
      <c r="A23" s="17">
        <v>0.96</v>
      </c>
      <c r="B23">
        <f t="shared" si="1"/>
        <v>125.07899714258104</v>
      </c>
      <c r="C23">
        <f t="shared" si="2"/>
        <v>8.3265035498080824</v>
      </c>
      <c r="D23">
        <f t="shared" si="3"/>
        <v>108.75935006781229</v>
      </c>
      <c r="E23">
        <f t="shared" si="4"/>
        <v>141.39864421734978</v>
      </c>
      <c r="F23">
        <f t="shared" si="5"/>
        <v>193.35742645647539</v>
      </c>
      <c r="G23">
        <f t="shared" si="6"/>
        <v>2.1909582571811841</v>
      </c>
      <c r="H23">
        <f t="shared" si="7"/>
        <v>129.59205458384727</v>
      </c>
      <c r="K23">
        <v>21</v>
      </c>
      <c r="L23">
        <f>'portfolio loss'!O22</f>
        <v>0.8797046999734448</v>
      </c>
      <c r="O23">
        <v>500</v>
      </c>
      <c r="P23">
        <v>0</v>
      </c>
      <c r="Q23">
        <f t="shared" si="0"/>
        <v>0</v>
      </c>
    </row>
    <row r="24" spans="1:17">
      <c r="A24" s="17">
        <v>0.95499999999999996</v>
      </c>
      <c r="B24">
        <f t="shared" si="1"/>
        <v>124.02395520069267</v>
      </c>
      <c r="C24">
        <f t="shared" si="2"/>
        <v>8.008151896601392</v>
      </c>
      <c r="D24">
        <f t="shared" si="3"/>
        <v>108.32826590062781</v>
      </c>
      <c r="E24">
        <f t="shared" si="4"/>
        <v>139.71964450075751</v>
      </c>
      <c r="F24">
        <f t="shared" si="5"/>
        <v>186.76904128691828</v>
      </c>
      <c r="G24">
        <f t="shared" si="6"/>
        <v>2.0978366677773201</v>
      </c>
      <c r="H24">
        <f t="shared" si="7"/>
        <v>123.65014883194615</v>
      </c>
      <c r="K24">
        <v>22</v>
      </c>
      <c r="L24">
        <f>'portfolio loss'!O23</f>
        <v>-76.499755840914077</v>
      </c>
      <c r="O24">
        <v>550</v>
      </c>
      <c r="P24">
        <v>0</v>
      </c>
      <c r="Q24">
        <f t="shared" si="0"/>
        <v>0</v>
      </c>
    </row>
    <row r="25" spans="1:17">
      <c r="A25" s="17">
        <v>0.95</v>
      </c>
      <c r="B25">
        <f t="shared" si="1"/>
        <v>120.10745744924998</v>
      </c>
      <c r="C25">
        <f t="shared" si="2"/>
        <v>7.7376700788115915</v>
      </c>
      <c r="D25">
        <f t="shared" si="3"/>
        <v>104.94190277052606</v>
      </c>
      <c r="E25">
        <f t="shared" si="4"/>
        <v>135.27301212797389</v>
      </c>
      <c r="F25">
        <f t="shared" si="5"/>
        <v>178.68656053230475</v>
      </c>
      <c r="G25">
        <f t="shared" si="6"/>
        <v>2.0150483733330233</v>
      </c>
      <c r="H25">
        <f t="shared" si="7"/>
        <v>118.3675903393584</v>
      </c>
      <c r="K25">
        <v>23</v>
      </c>
      <c r="L25">
        <f>'portfolio loss'!O24</f>
        <v>21.17612782687138</v>
      </c>
      <c r="O25">
        <v>600</v>
      </c>
      <c r="P25">
        <v>1</v>
      </c>
      <c r="Q25">
        <f t="shared" si="0"/>
        <v>2.05761316872428E-3</v>
      </c>
    </row>
    <row r="26" spans="1:17">
      <c r="A26" s="17">
        <v>0.94499999999999995</v>
      </c>
      <c r="B26">
        <f t="shared" si="1"/>
        <v>116.5275624803942</v>
      </c>
      <c r="C26">
        <f t="shared" si="2"/>
        <v>7.5041493140058568</v>
      </c>
      <c r="D26">
        <f t="shared" si="3"/>
        <v>101.81970009033176</v>
      </c>
      <c r="E26">
        <f t="shared" si="4"/>
        <v>131.23542487045663</v>
      </c>
      <c r="F26">
        <f t="shared" si="5"/>
        <v>174.08547033071676</v>
      </c>
      <c r="G26">
        <f t="shared" si="6"/>
        <v>1.9405026721245182</v>
      </c>
      <c r="H26">
        <f t="shared" si="7"/>
        <v>113.61097553471528</v>
      </c>
      <c r="K26">
        <v>24</v>
      </c>
      <c r="L26">
        <f>'portfolio loss'!O25</f>
        <v>-42.674972344742855</v>
      </c>
      <c r="O26">
        <v>650</v>
      </c>
      <c r="P26">
        <v>0</v>
      </c>
      <c r="Q26">
        <f t="shared" si="0"/>
        <v>0</v>
      </c>
    </row>
    <row r="27" spans="1:17">
      <c r="A27" s="17">
        <v>0.94</v>
      </c>
      <c r="B27">
        <f t="shared" si="1"/>
        <v>112.72415798612622</v>
      </c>
      <c r="C27">
        <f t="shared" si="2"/>
        <v>7.2998885490724676</v>
      </c>
      <c r="D27">
        <f t="shared" si="3"/>
        <v>98.416639338787832</v>
      </c>
      <c r="E27">
        <f t="shared" si="4"/>
        <v>127.0316766334646</v>
      </c>
      <c r="F27">
        <f t="shared" si="5"/>
        <v>168.04449909108018</v>
      </c>
      <c r="G27">
        <f t="shared" si="6"/>
        <v>1.8726777590753612</v>
      </c>
      <c r="H27">
        <f t="shared" si="7"/>
        <v>109.28320102454076</v>
      </c>
      <c r="K27">
        <v>25</v>
      </c>
      <c r="L27">
        <f>'portfolio loss'!O26</f>
        <v>-11.881237133315153</v>
      </c>
      <c r="P27">
        <v>0</v>
      </c>
      <c r="Q27">
        <f t="shared" si="0"/>
        <v>0</v>
      </c>
    </row>
    <row r="28" spans="1:17">
      <c r="A28" s="17">
        <v>0.93500000000000005</v>
      </c>
      <c r="B28">
        <f t="shared" si="1"/>
        <v>102.70678447655867</v>
      </c>
      <c r="C28">
        <f t="shared" si="2"/>
        <v>7.1192726154582191</v>
      </c>
      <c r="D28">
        <f t="shared" si="3"/>
        <v>88.753266554138293</v>
      </c>
      <c r="E28">
        <f t="shared" si="4"/>
        <v>116.66030239897904</v>
      </c>
      <c r="F28">
        <f t="shared" si="5"/>
        <v>163.89790582612642</v>
      </c>
      <c r="G28">
        <f t="shared" si="6"/>
        <v>1.8104325559428278</v>
      </c>
      <c r="H28">
        <f t="shared" si="7"/>
        <v>105.3114568469644</v>
      </c>
      <c r="K28">
        <v>26</v>
      </c>
      <c r="L28">
        <f>'portfolio loss'!O27</f>
        <v>8.6639006419572979</v>
      </c>
    </row>
    <row r="29" spans="1:17">
      <c r="A29" s="17">
        <v>0.93</v>
      </c>
      <c r="B29">
        <f t="shared" si="1"/>
        <v>100.29388037590459</v>
      </c>
      <c r="C29">
        <f t="shared" si="2"/>
        <v>6.9580961157776482</v>
      </c>
      <c r="D29">
        <f t="shared" si="3"/>
        <v>86.656262588012368</v>
      </c>
      <c r="E29">
        <f t="shared" si="4"/>
        <v>113.93149816379682</v>
      </c>
      <c r="F29">
        <f t="shared" si="5"/>
        <v>158.38334484598005</v>
      </c>
      <c r="G29">
        <f t="shared" si="6"/>
        <v>1.7528901578754867</v>
      </c>
      <c r="H29">
        <f t="shared" si="7"/>
        <v>101.63978942544237</v>
      </c>
      <c r="K29">
        <v>27</v>
      </c>
      <c r="L29">
        <f>'portfolio loss'!O28</f>
        <v>-109.04652413221629</v>
      </c>
    </row>
    <row r="30" spans="1:17">
      <c r="A30" s="17">
        <v>0.92500000000000004</v>
      </c>
      <c r="B30">
        <f t="shared" si="1"/>
        <v>97.158230347461839</v>
      </c>
      <c r="C30">
        <f t="shared" si="2"/>
        <v>6.8131376135013237</v>
      </c>
      <c r="D30">
        <f t="shared" si="3"/>
        <v>83.804726003284074</v>
      </c>
      <c r="E30">
        <f t="shared" si="4"/>
        <v>110.5117346916396</v>
      </c>
      <c r="F30">
        <f t="shared" si="5"/>
        <v>155.05963873671928</v>
      </c>
      <c r="G30">
        <f t="shared" si="6"/>
        <v>1.6993625659455673</v>
      </c>
      <c r="H30">
        <f t="shared" si="7"/>
        <v>98.224298899454794</v>
      </c>
      <c r="K30">
        <v>28</v>
      </c>
      <c r="L30">
        <f>'portfolio loss'!O29</f>
        <v>56.262220734886796</v>
      </c>
    </row>
    <row r="31" spans="1:17">
      <c r="A31" s="17">
        <v>0.92</v>
      </c>
      <c r="B31">
        <f t="shared" si="1"/>
        <v>94.384289772582804</v>
      </c>
      <c r="C31">
        <f t="shared" si="2"/>
        <v>6.6818813957928969</v>
      </c>
      <c r="D31">
        <f t="shared" si="3"/>
        <v>81.288042887860499</v>
      </c>
      <c r="E31">
        <f t="shared" si="4"/>
        <v>107.48053665730511</v>
      </c>
      <c r="F31">
        <f t="shared" si="5"/>
        <v>153.48211151613333</v>
      </c>
      <c r="G31">
        <f t="shared" si="6"/>
        <v>1.6493003537134072</v>
      </c>
      <c r="H31">
        <f t="shared" si="7"/>
        <v>95.029927446825525</v>
      </c>
      <c r="K31">
        <v>29</v>
      </c>
      <c r="L31">
        <f>'portfolio loss'!O30</f>
        <v>5.349017550215649</v>
      </c>
    </row>
    <row r="32" spans="1:17">
      <c r="A32" s="17">
        <v>0.91500000000000004</v>
      </c>
      <c r="B32">
        <f t="shared" si="1"/>
        <v>90.890738988152847</v>
      </c>
      <c r="C32">
        <f t="shared" si="2"/>
        <v>6.5623298792169651</v>
      </c>
      <c r="D32">
        <f t="shared" si="3"/>
        <v>78.028808770216514</v>
      </c>
      <c r="E32">
        <f t="shared" si="4"/>
        <v>103.75266920608918</v>
      </c>
      <c r="F32">
        <f t="shared" si="5"/>
        <v>148.90953086562095</v>
      </c>
      <c r="G32">
        <f t="shared" si="6"/>
        <v>1.6022579932370316</v>
      </c>
      <c r="H32">
        <f t="shared" si="7"/>
        <v>92.02824680448478</v>
      </c>
      <c r="K32">
        <v>30</v>
      </c>
      <c r="L32">
        <f>'portfolio loss'!O31</f>
        <v>-9.5123466668792389</v>
      </c>
    </row>
    <row r="33" spans="1:12">
      <c r="A33" s="17">
        <v>0.91</v>
      </c>
      <c r="B33">
        <f t="shared" si="1"/>
        <v>90.674696504993562</v>
      </c>
      <c r="C33">
        <f t="shared" si="2"/>
        <v>6.4528736706379339</v>
      </c>
      <c r="D33">
        <f t="shared" si="3"/>
        <v>78.02729651375644</v>
      </c>
      <c r="E33">
        <f t="shared" si="4"/>
        <v>103.32209649623069</v>
      </c>
      <c r="F33">
        <f t="shared" si="5"/>
        <v>146.14591794529878</v>
      </c>
      <c r="G33">
        <f t="shared" si="6"/>
        <v>1.5578693498253864</v>
      </c>
      <c r="H33">
        <f t="shared" si="7"/>
        <v>89.195894636795103</v>
      </c>
      <c r="K33">
        <v>31</v>
      </c>
      <c r="L33">
        <f>'portfolio loss'!O32</f>
        <v>-32.763456791069984</v>
      </c>
    </row>
    <row r="34" spans="1:12">
      <c r="A34" s="17">
        <v>0.90500000000000003</v>
      </c>
      <c r="B34">
        <f t="shared" si="1"/>
        <v>88.044720949408074</v>
      </c>
      <c r="C34">
        <f t="shared" si="2"/>
        <v>6.3521994251084681</v>
      </c>
      <c r="D34">
        <f t="shared" si="3"/>
        <v>75.59463885357944</v>
      </c>
      <c r="E34">
        <f t="shared" si="4"/>
        <v>100.49480304523671</v>
      </c>
      <c r="F34">
        <f t="shared" si="5"/>
        <v>142.38597868797984</v>
      </c>
      <c r="G34">
        <f t="shared" si="6"/>
        <v>1.5158299734376108</v>
      </c>
      <c r="H34">
        <f t="shared" si="7"/>
        <v>86.51344458451436</v>
      </c>
      <c r="K34">
        <v>32</v>
      </c>
      <c r="L34">
        <f>'portfolio loss'!O33</f>
        <v>-44.373182650035233</v>
      </c>
    </row>
    <row r="35" spans="1:12">
      <c r="A35" s="17">
        <v>0.9</v>
      </c>
      <c r="B35">
        <f t="shared" si="1"/>
        <v>86.915304422242301</v>
      </c>
      <c r="C35">
        <f t="shared" si="2"/>
        <v>6.2592231442445465</v>
      </c>
      <c r="D35">
        <f t="shared" si="3"/>
        <v>74.647452488323438</v>
      </c>
      <c r="E35">
        <f t="shared" si="4"/>
        <v>99.183156356161163</v>
      </c>
      <c r="F35">
        <f t="shared" si="5"/>
        <v>140.04657064808345</v>
      </c>
      <c r="G35">
        <f t="shared" si="6"/>
        <v>1.4758840488244818</v>
      </c>
      <c r="H35">
        <f t="shared" si="7"/>
        <v>83.964573578948048</v>
      </c>
      <c r="K35">
        <v>33</v>
      </c>
      <c r="L35">
        <f>'portfolio loss'!O34</f>
        <v>-14.484391392366888</v>
      </c>
    </row>
    <row r="36" spans="1:12">
      <c r="K36">
        <v>34</v>
      </c>
      <c r="L36">
        <f>'portfolio loss'!O35</f>
        <v>-28.298777555464767</v>
      </c>
    </row>
    <row r="37" spans="1:12">
      <c r="K37">
        <v>35</v>
      </c>
      <c r="L37">
        <f>'portfolio loss'!O36</f>
        <v>-80.935258295312451</v>
      </c>
    </row>
    <row r="38" spans="1:12">
      <c r="A38" s="19" t="s">
        <v>74</v>
      </c>
      <c r="K38">
        <v>36</v>
      </c>
      <c r="L38">
        <f>'portfolio loss'!O37</f>
        <v>-120.69839883038367</v>
      </c>
    </row>
    <row r="39" spans="1:12">
      <c r="K39">
        <v>37</v>
      </c>
      <c r="L39">
        <f>'portfolio loss'!O38</f>
        <v>78.984250446619626</v>
      </c>
    </row>
    <row r="40" spans="1:12">
      <c r="K40">
        <v>38</v>
      </c>
      <c r="L40">
        <f>'portfolio loss'!O39</f>
        <v>-1.4999491921753361</v>
      </c>
    </row>
    <row r="41" spans="1:12">
      <c r="K41">
        <v>39</v>
      </c>
      <c r="L41">
        <f>'portfolio loss'!O40</f>
        <v>-89.698174821132852</v>
      </c>
    </row>
    <row r="42" spans="1:12">
      <c r="K42">
        <v>40</v>
      </c>
      <c r="L42">
        <f>'portfolio loss'!O41</f>
        <v>51.687579560461018</v>
      </c>
    </row>
    <row r="43" spans="1:12">
      <c r="K43">
        <v>41</v>
      </c>
      <c r="L43">
        <f>'portfolio loss'!O42</f>
        <v>-44.7309651276355</v>
      </c>
    </row>
    <row r="44" spans="1:12">
      <c r="K44">
        <v>42</v>
      </c>
      <c r="L44">
        <f>'portfolio loss'!O43</f>
        <v>-21.817299022924999</v>
      </c>
    </row>
    <row r="45" spans="1:12">
      <c r="K45">
        <v>43</v>
      </c>
      <c r="L45">
        <f>'portfolio loss'!O44</f>
        <v>-89.81383768744854</v>
      </c>
    </row>
    <row r="46" spans="1:12">
      <c r="K46">
        <v>44</v>
      </c>
      <c r="L46">
        <f>'portfolio loss'!O45</f>
        <v>39.983120100872839</v>
      </c>
    </row>
    <row r="47" spans="1:12">
      <c r="K47">
        <v>45</v>
      </c>
      <c r="L47">
        <f>'portfolio loss'!O46</f>
        <v>-4.8969526324926846</v>
      </c>
    </row>
    <row r="48" spans="1:12">
      <c r="K48">
        <v>46</v>
      </c>
      <c r="L48">
        <f>'portfolio loss'!O47</f>
        <v>85.729261576934732</v>
      </c>
    </row>
    <row r="49" spans="11:12">
      <c r="K49">
        <v>47</v>
      </c>
      <c r="L49">
        <f>'portfolio loss'!O48</f>
        <v>88.133413636644036</v>
      </c>
    </row>
    <row r="50" spans="11:12">
      <c r="K50">
        <v>48</v>
      </c>
      <c r="L50">
        <f>'portfolio loss'!O49</f>
        <v>-35.125674348617395</v>
      </c>
    </row>
    <row r="51" spans="11:12">
      <c r="K51">
        <v>49</v>
      </c>
      <c r="L51">
        <f>'portfolio loss'!O50</f>
        <v>4.1536703225574456E-2</v>
      </c>
    </row>
    <row r="52" spans="11:12">
      <c r="K52">
        <v>50</v>
      </c>
      <c r="L52">
        <f>'portfolio loss'!O51</f>
        <v>-75.840254675582401</v>
      </c>
    </row>
    <row r="53" spans="11:12">
      <c r="K53">
        <v>51</v>
      </c>
      <c r="L53">
        <f>'portfolio loss'!O52</f>
        <v>29.401156663665461</v>
      </c>
    </row>
    <row r="54" spans="11:12">
      <c r="K54">
        <v>52</v>
      </c>
      <c r="L54">
        <f>'portfolio loss'!O53</f>
        <v>-28.371973290342794</v>
      </c>
    </row>
    <row r="55" spans="11:12">
      <c r="K55">
        <v>53</v>
      </c>
      <c r="L55">
        <f>'portfolio loss'!O54</f>
        <v>28.429621195897198</v>
      </c>
    </row>
    <row r="56" spans="11:12">
      <c r="K56">
        <v>54</v>
      </c>
      <c r="L56">
        <f>'portfolio loss'!O55</f>
        <v>-18.283673222878861</v>
      </c>
    </row>
    <row r="57" spans="11:12">
      <c r="K57">
        <v>55</v>
      </c>
      <c r="L57">
        <f>'portfolio loss'!O56</f>
        <v>125.8074722518104</v>
      </c>
    </row>
    <row r="58" spans="11:12">
      <c r="K58">
        <v>56</v>
      </c>
      <c r="L58">
        <f>'portfolio loss'!O57</f>
        <v>83.437879611050448</v>
      </c>
    </row>
    <row r="59" spans="11:12">
      <c r="K59">
        <v>57</v>
      </c>
      <c r="L59">
        <f>'portfolio loss'!O58</f>
        <v>-70.12085364304221</v>
      </c>
    </row>
    <row r="60" spans="11:12">
      <c r="K60">
        <v>58</v>
      </c>
      <c r="L60">
        <f>'portfolio loss'!O59</f>
        <v>-46.553975089038431</v>
      </c>
    </row>
    <row r="61" spans="11:12">
      <c r="K61">
        <v>59</v>
      </c>
      <c r="L61">
        <f>'portfolio loss'!O60</f>
        <v>-35.27242477848813</v>
      </c>
    </row>
    <row r="62" spans="11:12">
      <c r="K62">
        <v>60</v>
      </c>
      <c r="L62">
        <f>'portfolio loss'!O61</f>
        <v>16.554109993250677</v>
      </c>
    </row>
    <row r="63" spans="11:12">
      <c r="K63">
        <v>61</v>
      </c>
      <c r="L63">
        <f>'portfolio loss'!O62</f>
        <v>-97.805757559406629</v>
      </c>
    </row>
    <row r="64" spans="11:12">
      <c r="K64">
        <v>62</v>
      </c>
      <c r="L64">
        <f>'portfolio loss'!O63</f>
        <v>-5.7244657770679623</v>
      </c>
    </row>
    <row r="65" spans="11:12">
      <c r="K65">
        <v>63</v>
      </c>
      <c r="L65">
        <f>'portfolio loss'!O64</f>
        <v>-59.270741477217598</v>
      </c>
    </row>
    <row r="66" spans="11:12">
      <c r="K66">
        <v>64</v>
      </c>
      <c r="L66">
        <f>'portfolio loss'!O65</f>
        <v>-7.0002639999784151</v>
      </c>
    </row>
    <row r="67" spans="11:12">
      <c r="K67">
        <v>65</v>
      </c>
      <c r="L67">
        <f>'portfolio loss'!O66</f>
        <v>-17.492295938835014</v>
      </c>
    </row>
    <row r="68" spans="11:12">
      <c r="K68">
        <v>66</v>
      </c>
      <c r="L68">
        <f>'portfolio loss'!O67</f>
        <v>96.691131575038526</v>
      </c>
    </row>
    <row r="69" spans="11:12">
      <c r="K69">
        <v>67</v>
      </c>
      <c r="L69">
        <f>'portfolio loss'!O68</f>
        <v>-65.723655232133751</v>
      </c>
    </row>
    <row r="70" spans="11:12">
      <c r="K70">
        <v>68</v>
      </c>
      <c r="L70">
        <f>'portfolio loss'!O69</f>
        <v>8.3999495041534828</v>
      </c>
    </row>
    <row r="71" spans="11:12">
      <c r="K71">
        <v>69</v>
      </c>
      <c r="L71">
        <f>'portfolio loss'!O70</f>
        <v>62.066442660488974</v>
      </c>
    </row>
    <row r="72" spans="11:12">
      <c r="K72">
        <v>70</v>
      </c>
      <c r="L72">
        <f>'portfolio loss'!O71</f>
        <v>-88.06587522135851</v>
      </c>
    </row>
    <row r="73" spans="11:12">
      <c r="K73">
        <v>71</v>
      </c>
      <c r="L73">
        <f>'portfolio loss'!O72</f>
        <v>9.9595654599725094</v>
      </c>
    </row>
    <row r="74" spans="11:12">
      <c r="K74">
        <v>72</v>
      </c>
      <c r="L74">
        <f>'portfolio loss'!O73</f>
        <v>2.3962211439684324</v>
      </c>
    </row>
    <row r="75" spans="11:12">
      <c r="K75">
        <v>73</v>
      </c>
      <c r="L75">
        <f>'portfolio loss'!O74</f>
        <v>4.7727038530647405</v>
      </c>
    </row>
    <row r="76" spans="11:12">
      <c r="K76">
        <v>74</v>
      </c>
      <c r="L76">
        <f>'portfolio loss'!O75</f>
        <v>-27.641140595456818</v>
      </c>
    </row>
    <row r="77" spans="11:12">
      <c r="K77">
        <v>75</v>
      </c>
      <c r="L77">
        <f>'portfolio loss'!O76</f>
        <v>133.94686739488134</v>
      </c>
    </row>
    <row r="78" spans="11:12">
      <c r="K78">
        <v>76</v>
      </c>
      <c r="L78">
        <f>'portfolio loss'!O77</f>
        <v>-70.174738234260076</v>
      </c>
    </row>
    <row r="79" spans="11:12">
      <c r="K79">
        <v>77</v>
      </c>
      <c r="L79">
        <f>'portfolio loss'!O78</f>
        <v>-75.869883755580304</v>
      </c>
    </row>
    <row r="80" spans="11:12">
      <c r="K80">
        <v>78</v>
      </c>
      <c r="L80">
        <f>'portfolio loss'!O79</f>
        <v>-48.111803213565508</v>
      </c>
    </row>
    <row r="81" spans="11:12">
      <c r="K81">
        <v>79</v>
      </c>
      <c r="L81">
        <f>'portfolio loss'!O80</f>
        <v>7.0354654432321695</v>
      </c>
    </row>
    <row r="82" spans="11:12">
      <c r="K82">
        <v>80</v>
      </c>
      <c r="L82">
        <f>'portfolio loss'!O81</f>
        <v>0.3876281030188693</v>
      </c>
    </row>
    <row r="83" spans="11:12">
      <c r="K83">
        <v>81</v>
      </c>
      <c r="L83">
        <f>'portfolio loss'!O82</f>
        <v>-138.61688515577407</v>
      </c>
    </row>
    <row r="84" spans="11:12">
      <c r="K84">
        <v>82</v>
      </c>
      <c r="L84">
        <f>'portfolio loss'!O83</f>
        <v>-28.541839994710244</v>
      </c>
    </row>
    <row r="85" spans="11:12">
      <c r="K85">
        <v>83</v>
      </c>
      <c r="L85">
        <f>'portfolio loss'!O84</f>
        <v>12.265792123213032</v>
      </c>
    </row>
    <row r="86" spans="11:12">
      <c r="K86">
        <v>84</v>
      </c>
      <c r="L86">
        <f>'portfolio loss'!O85</f>
        <v>-31.392964343869608</v>
      </c>
    </row>
    <row r="87" spans="11:12">
      <c r="K87">
        <v>85</v>
      </c>
      <c r="L87">
        <f>'portfolio loss'!O86</f>
        <v>23.833002851524725</v>
      </c>
    </row>
    <row r="88" spans="11:12">
      <c r="K88">
        <v>86</v>
      </c>
      <c r="L88">
        <f>'portfolio loss'!O87</f>
        <v>-14.393420707398036</v>
      </c>
    </row>
    <row r="89" spans="11:12">
      <c r="K89">
        <v>87</v>
      </c>
      <c r="L89">
        <f>'portfolio loss'!O88</f>
        <v>-83.325861008077482</v>
      </c>
    </row>
    <row r="90" spans="11:12">
      <c r="K90">
        <v>88</v>
      </c>
      <c r="L90">
        <f>'portfolio loss'!O89</f>
        <v>16.162282458577465</v>
      </c>
    </row>
    <row r="91" spans="11:12">
      <c r="K91">
        <v>89</v>
      </c>
      <c r="L91">
        <f>'portfolio loss'!O90</f>
        <v>28.400587379695935</v>
      </c>
    </row>
    <row r="92" spans="11:12">
      <c r="K92">
        <v>90</v>
      </c>
      <c r="L92">
        <f>'portfolio loss'!O91</f>
        <v>-55.607866850014034</v>
      </c>
    </row>
    <row r="93" spans="11:12">
      <c r="K93">
        <v>91</v>
      </c>
      <c r="L93">
        <f>'portfolio loss'!O92</f>
        <v>-102.05731009813462</v>
      </c>
    </row>
    <row r="94" spans="11:12">
      <c r="K94">
        <v>92</v>
      </c>
      <c r="L94">
        <f>'portfolio loss'!O93</f>
        <v>31.072754092265313</v>
      </c>
    </row>
    <row r="95" spans="11:12">
      <c r="K95">
        <v>93</v>
      </c>
      <c r="L95">
        <f>'portfolio loss'!O94</f>
        <v>28.061213321303512</v>
      </c>
    </row>
    <row r="96" spans="11:12">
      <c r="K96">
        <v>94</v>
      </c>
      <c r="L96">
        <f>'portfolio loss'!O95</f>
        <v>-106.54086362997805</v>
      </c>
    </row>
    <row r="97" spans="11:12">
      <c r="K97">
        <v>95</v>
      </c>
      <c r="L97">
        <f>'portfolio loss'!O96</f>
        <v>-13.765924372000882</v>
      </c>
    </row>
    <row r="98" spans="11:12">
      <c r="K98">
        <v>96</v>
      </c>
      <c r="L98">
        <f>'portfolio loss'!O97</f>
        <v>63.317714014412559</v>
      </c>
    </row>
    <row r="99" spans="11:12">
      <c r="K99">
        <v>97</v>
      </c>
      <c r="L99">
        <f>'portfolio loss'!O98</f>
        <v>24.732355875057692</v>
      </c>
    </row>
    <row r="100" spans="11:12">
      <c r="K100">
        <v>98</v>
      </c>
      <c r="L100">
        <f>'portfolio loss'!O99</f>
        <v>-6.7238111953192856</v>
      </c>
    </row>
    <row r="101" spans="11:12">
      <c r="K101">
        <v>99</v>
      </c>
      <c r="L101">
        <f>'portfolio loss'!O100</f>
        <v>-29.790111091628205</v>
      </c>
    </row>
    <row r="102" spans="11:12">
      <c r="K102">
        <v>100</v>
      </c>
      <c r="L102">
        <f>'portfolio loss'!O101</f>
        <v>-78.31765025603454</v>
      </c>
    </row>
    <row r="103" spans="11:12">
      <c r="K103">
        <v>101</v>
      </c>
      <c r="L103">
        <f>'portfolio loss'!O102</f>
        <v>-41.374902060875684</v>
      </c>
    </row>
    <row r="104" spans="11:12">
      <c r="K104">
        <v>102</v>
      </c>
      <c r="L104">
        <f>'portfolio loss'!O103</f>
        <v>-6.1621971463828231</v>
      </c>
    </row>
    <row r="105" spans="11:12">
      <c r="K105">
        <v>103</v>
      </c>
      <c r="L105">
        <f>'portfolio loss'!O104</f>
        <v>1.9094566870899143</v>
      </c>
    </row>
    <row r="106" spans="11:12">
      <c r="K106">
        <v>104</v>
      </c>
      <c r="L106">
        <f>'portfolio loss'!O105</f>
        <v>-19.244982975375024</v>
      </c>
    </row>
    <row r="107" spans="11:12">
      <c r="K107">
        <v>105</v>
      </c>
      <c r="L107">
        <f>'portfolio loss'!O106</f>
        <v>-36.398263018882062</v>
      </c>
    </row>
    <row r="108" spans="11:12">
      <c r="K108">
        <v>106</v>
      </c>
      <c r="L108">
        <f>'portfolio loss'!O107</f>
        <v>-8.4915522256633267</v>
      </c>
    </row>
    <row r="109" spans="11:12">
      <c r="K109">
        <v>107</v>
      </c>
      <c r="L109">
        <f>'portfolio loss'!O108</f>
        <v>99.438772346853511</v>
      </c>
    </row>
    <row r="110" spans="11:12">
      <c r="K110">
        <v>108</v>
      </c>
      <c r="L110">
        <f>'portfolio loss'!O109</f>
        <v>-66.688829046161118</v>
      </c>
    </row>
    <row r="111" spans="11:12">
      <c r="K111">
        <v>109</v>
      </c>
      <c r="L111">
        <f>'portfolio loss'!O110</f>
        <v>18.104207457939992</v>
      </c>
    </row>
    <row r="112" spans="11:12">
      <c r="K112">
        <v>110</v>
      </c>
      <c r="L112">
        <f>'portfolio loss'!O111</f>
        <v>36.876108397660573</v>
      </c>
    </row>
    <row r="113" spans="11:12">
      <c r="K113">
        <v>111</v>
      </c>
      <c r="L113">
        <f>'portfolio loss'!O112</f>
        <v>-52.639800643964918</v>
      </c>
    </row>
    <row r="114" spans="11:12">
      <c r="K114">
        <v>112</v>
      </c>
      <c r="L114">
        <f>'portfolio loss'!O113</f>
        <v>48.364837913321026</v>
      </c>
    </row>
    <row r="115" spans="11:12">
      <c r="K115">
        <v>113</v>
      </c>
      <c r="L115">
        <f>'portfolio loss'!O114</f>
        <v>90.471091320025153</v>
      </c>
    </row>
    <row r="116" spans="11:12">
      <c r="K116">
        <v>114</v>
      </c>
      <c r="L116">
        <f>'portfolio loss'!O115</f>
        <v>24.46053908797694</v>
      </c>
    </row>
    <row r="117" spans="11:12">
      <c r="K117">
        <v>115</v>
      </c>
      <c r="L117">
        <f>'portfolio loss'!O116</f>
        <v>66.517087867796363</v>
      </c>
    </row>
    <row r="118" spans="11:12">
      <c r="K118">
        <v>116</v>
      </c>
      <c r="L118">
        <f>'portfolio loss'!O117</f>
        <v>45.224331023098784</v>
      </c>
    </row>
    <row r="119" spans="11:12">
      <c r="K119">
        <v>117</v>
      </c>
      <c r="L119">
        <f>'portfolio loss'!O118</f>
        <v>124.01977548804643</v>
      </c>
    </row>
    <row r="120" spans="11:12">
      <c r="K120">
        <v>118</v>
      </c>
      <c r="L120">
        <f>'portfolio loss'!O119</f>
        <v>-17.776821629910046</v>
      </c>
    </row>
    <row r="121" spans="11:12">
      <c r="K121">
        <v>119</v>
      </c>
      <c r="L121">
        <f>'portfolio loss'!O120</f>
        <v>-6.0189217113238556</v>
      </c>
    </row>
    <row r="122" spans="11:12">
      <c r="K122">
        <v>120</v>
      </c>
      <c r="L122">
        <f>'portfolio loss'!O121</f>
        <v>48.414760559731803</v>
      </c>
    </row>
    <row r="123" spans="11:12">
      <c r="K123">
        <v>121</v>
      </c>
      <c r="L123">
        <f>'portfolio loss'!O122</f>
        <v>-92.272993273267275</v>
      </c>
    </row>
    <row r="124" spans="11:12">
      <c r="K124">
        <v>122</v>
      </c>
      <c r="L124">
        <f>'portfolio loss'!O123</f>
        <v>-149.44868425482127</v>
      </c>
    </row>
    <row r="125" spans="11:12">
      <c r="K125">
        <v>123</v>
      </c>
      <c r="L125">
        <f>'portfolio loss'!O124</f>
        <v>11.54991682139007</v>
      </c>
    </row>
    <row r="126" spans="11:12">
      <c r="K126">
        <v>124</v>
      </c>
      <c r="L126">
        <f>'portfolio loss'!O125</f>
        <v>14.844549016677774</v>
      </c>
    </row>
    <row r="127" spans="11:12">
      <c r="K127">
        <v>125</v>
      </c>
      <c r="L127">
        <f>'portfolio loss'!O126</f>
        <v>-91.844569372919068</v>
      </c>
    </row>
    <row r="128" spans="11:12">
      <c r="K128">
        <v>126</v>
      </c>
      <c r="L128">
        <f>'portfolio loss'!O127</f>
        <v>-26.083235958260047</v>
      </c>
    </row>
    <row r="129" spans="11:12">
      <c r="K129">
        <v>127</v>
      </c>
      <c r="L129">
        <f>'portfolio loss'!O128</f>
        <v>124.06894857800216</v>
      </c>
    </row>
    <row r="130" spans="11:12">
      <c r="K130">
        <v>128</v>
      </c>
      <c r="L130">
        <f>'portfolio loss'!O129</f>
        <v>-55.32292799867173</v>
      </c>
    </row>
    <row r="131" spans="11:12">
      <c r="K131">
        <v>129</v>
      </c>
      <c r="L131">
        <f>'portfolio loss'!O130</f>
        <v>-94.159997151145944</v>
      </c>
    </row>
    <row r="132" spans="11:12">
      <c r="K132">
        <v>130</v>
      </c>
      <c r="L132">
        <f>'portfolio loss'!O131</f>
        <v>-146.98518960166439</v>
      </c>
    </row>
    <row r="133" spans="11:12">
      <c r="K133">
        <v>131</v>
      </c>
      <c r="L133">
        <f>'portfolio loss'!O132</f>
        <v>-26.024634000299557</v>
      </c>
    </row>
    <row r="134" spans="11:12">
      <c r="K134">
        <v>132</v>
      </c>
      <c r="L134">
        <f>'portfolio loss'!O133</f>
        <v>-86.229772584214516</v>
      </c>
    </row>
    <row r="135" spans="11:12">
      <c r="K135">
        <v>133</v>
      </c>
      <c r="L135">
        <f>'portfolio loss'!O134</f>
        <v>-44.393826523986718</v>
      </c>
    </row>
    <row r="136" spans="11:12">
      <c r="K136">
        <v>134</v>
      </c>
      <c r="L136">
        <f>'portfolio loss'!O135</f>
        <v>2.7183009119271446</v>
      </c>
    </row>
    <row r="137" spans="11:12">
      <c r="K137">
        <v>135</v>
      </c>
      <c r="L137">
        <f>'portfolio loss'!O136</f>
        <v>-27.193942229421737</v>
      </c>
    </row>
    <row r="138" spans="11:12">
      <c r="K138">
        <v>136</v>
      </c>
      <c r="L138">
        <f>'portfolio loss'!O137</f>
        <v>-126.96004699532023</v>
      </c>
    </row>
    <row r="139" spans="11:12">
      <c r="K139">
        <v>137</v>
      </c>
      <c r="L139">
        <f>'portfolio loss'!O138</f>
        <v>48.604051794050974</v>
      </c>
    </row>
    <row r="140" spans="11:12">
      <c r="K140">
        <v>138</v>
      </c>
      <c r="L140">
        <f>'portfolio loss'!O139</f>
        <v>-7.2792927037444315</v>
      </c>
    </row>
    <row r="141" spans="11:12">
      <c r="K141">
        <v>139</v>
      </c>
      <c r="L141">
        <f>'portfolio loss'!O140</f>
        <v>-6.727489365845031</v>
      </c>
    </row>
    <row r="142" spans="11:12">
      <c r="K142">
        <v>140</v>
      </c>
      <c r="L142">
        <f>'portfolio loss'!O141</f>
        <v>6.0438281595215813</v>
      </c>
    </row>
    <row r="143" spans="11:12">
      <c r="K143">
        <v>141</v>
      </c>
      <c r="L143">
        <f>'portfolio loss'!O142</f>
        <v>43.286970814460801</v>
      </c>
    </row>
    <row r="144" spans="11:12">
      <c r="K144">
        <v>142</v>
      </c>
      <c r="L144">
        <f>'portfolio loss'!O143</f>
        <v>41.696061402421037</v>
      </c>
    </row>
    <row r="145" spans="11:12">
      <c r="K145">
        <v>143</v>
      </c>
      <c r="L145">
        <f>'portfolio loss'!O144</f>
        <v>-39.353994607910863</v>
      </c>
    </row>
    <row r="146" spans="11:12">
      <c r="K146">
        <v>144</v>
      </c>
      <c r="L146">
        <f>'portfolio loss'!O145</f>
        <v>21.468363963656884</v>
      </c>
    </row>
    <row r="147" spans="11:12">
      <c r="K147">
        <v>145</v>
      </c>
      <c r="L147">
        <f>'portfolio loss'!O146</f>
        <v>124.28981577424929</v>
      </c>
    </row>
    <row r="148" spans="11:12">
      <c r="K148">
        <v>146</v>
      </c>
      <c r="L148">
        <f>'portfolio loss'!O147</f>
        <v>-23.292528912093985</v>
      </c>
    </row>
    <row r="149" spans="11:12">
      <c r="K149">
        <v>147</v>
      </c>
      <c r="L149">
        <f>'portfolio loss'!O148</f>
        <v>-51.520902900390865</v>
      </c>
    </row>
    <row r="150" spans="11:12">
      <c r="K150">
        <v>148</v>
      </c>
      <c r="L150">
        <f>'portfolio loss'!O149</f>
        <v>-58.169944946132091</v>
      </c>
    </row>
    <row r="151" spans="11:12">
      <c r="K151">
        <v>149</v>
      </c>
      <c r="L151">
        <f>'portfolio loss'!O150</f>
        <v>68.106683171987243</v>
      </c>
    </row>
    <row r="152" spans="11:12">
      <c r="K152">
        <v>150</v>
      </c>
      <c r="L152">
        <f>'portfolio loss'!O151</f>
        <v>-80.456416808070571</v>
      </c>
    </row>
    <row r="153" spans="11:12">
      <c r="K153">
        <v>151</v>
      </c>
      <c r="L153">
        <f>'portfolio loss'!O152</f>
        <v>-35.310794474708018</v>
      </c>
    </row>
    <row r="154" spans="11:12">
      <c r="K154">
        <v>152</v>
      </c>
      <c r="L154">
        <f>'portfolio loss'!O153</f>
        <v>80.009716361058963</v>
      </c>
    </row>
    <row r="155" spans="11:12">
      <c r="K155">
        <v>153</v>
      </c>
      <c r="L155">
        <f>'portfolio loss'!O154</f>
        <v>31.649045930858847</v>
      </c>
    </row>
    <row r="156" spans="11:12">
      <c r="K156">
        <v>154</v>
      </c>
      <c r="L156">
        <f>'portfolio loss'!O155</f>
        <v>53.686586975225509</v>
      </c>
    </row>
    <row r="157" spans="11:12">
      <c r="K157">
        <v>155</v>
      </c>
      <c r="L157">
        <f>'portfolio loss'!O156</f>
        <v>-147.55191212334103</v>
      </c>
    </row>
    <row r="158" spans="11:12">
      <c r="K158">
        <v>156</v>
      </c>
      <c r="L158">
        <f>'portfolio loss'!O157</f>
        <v>126.48099494761118</v>
      </c>
    </row>
    <row r="159" spans="11:12">
      <c r="K159">
        <v>157</v>
      </c>
      <c r="L159">
        <f>'portfolio loss'!O158</f>
        <v>90.895395958932568</v>
      </c>
    </row>
    <row r="160" spans="11:12">
      <c r="K160">
        <v>158</v>
      </c>
      <c r="L160">
        <f>'portfolio loss'!O159</f>
        <v>-53.368191360132187</v>
      </c>
    </row>
    <row r="161" spans="11:12">
      <c r="K161">
        <v>159</v>
      </c>
      <c r="L161">
        <f>'portfolio loss'!O160</f>
        <v>-37.729630449141041</v>
      </c>
    </row>
    <row r="162" spans="11:12">
      <c r="K162">
        <v>160</v>
      </c>
      <c r="L162">
        <f>'portfolio loss'!O161</f>
        <v>-25.219525903388785</v>
      </c>
    </row>
    <row r="163" spans="11:12">
      <c r="K163">
        <v>161</v>
      </c>
      <c r="L163">
        <f>'portfolio loss'!O162</f>
        <v>41.153812860526159</v>
      </c>
    </row>
    <row r="164" spans="11:12">
      <c r="K164">
        <v>162</v>
      </c>
      <c r="L164">
        <f>'portfolio loss'!O163</f>
        <v>-61.82752861989502</v>
      </c>
    </row>
    <row r="165" spans="11:12">
      <c r="K165">
        <v>163</v>
      </c>
      <c r="L165">
        <f>'portfolio loss'!O164</f>
        <v>74.750780190299338</v>
      </c>
    </row>
    <row r="166" spans="11:12">
      <c r="K166">
        <v>164</v>
      </c>
      <c r="L166">
        <f>'portfolio loss'!O165</f>
        <v>-14.600688195867406</v>
      </c>
    </row>
    <row r="167" spans="11:12">
      <c r="K167">
        <v>165</v>
      </c>
      <c r="L167">
        <f>'portfolio loss'!O166</f>
        <v>7.6533380820947059</v>
      </c>
    </row>
    <row r="168" spans="11:12">
      <c r="K168">
        <v>166</v>
      </c>
      <c r="L168">
        <f>'portfolio loss'!O167</f>
        <v>-26.728545644076803</v>
      </c>
    </row>
    <row r="169" spans="11:12">
      <c r="K169">
        <v>167</v>
      </c>
      <c r="L169">
        <f>'portfolio loss'!O168</f>
        <v>11.257735539096757</v>
      </c>
    </row>
    <row r="170" spans="11:12">
      <c r="K170">
        <v>168</v>
      </c>
      <c r="L170">
        <f>'portfolio loss'!O169</f>
        <v>-110.06280825690737</v>
      </c>
    </row>
    <row r="171" spans="11:12">
      <c r="K171">
        <v>169</v>
      </c>
      <c r="L171">
        <f>'portfolio loss'!O170</f>
        <v>-86.634560254999087</v>
      </c>
    </row>
    <row r="172" spans="11:12">
      <c r="K172">
        <v>170</v>
      </c>
      <c r="L172">
        <f>'portfolio loss'!O171</f>
        <v>6.7362509861741273</v>
      </c>
    </row>
    <row r="173" spans="11:12">
      <c r="K173">
        <v>171</v>
      </c>
      <c r="L173">
        <f>'portfolio loss'!O172</f>
        <v>80.558704409733764</v>
      </c>
    </row>
    <row r="174" spans="11:12">
      <c r="K174">
        <v>172</v>
      </c>
      <c r="L174">
        <f>'portfolio loss'!O173</f>
        <v>-109.91259311258182</v>
      </c>
    </row>
    <row r="175" spans="11:12">
      <c r="K175">
        <v>173</v>
      </c>
      <c r="L175">
        <f>'portfolio loss'!O174</f>
        <v>-43.104914975425345</v>
      </c>
    </row>
    <row r="176" spans="11:12">
      <c r="K176">
        <v>174</v>
      </c>
      <c r="L176">
        <f>'portfolio loss'!O175</f>
        <v>-104.47847557723617</v>
      </c>
    </row>
    <row r="177" spans="11:12">
      <c r="K177">
        <v>175</v>
      </c>
      <c r="L177">
        <f>'portfolio loss'!O176</f>
        <v>60.62987649157003</v>
      </c>
    </row>
    <row r="178" spans="11:12">
      <c r="K178">
        <v>176</v>
      </c>
      <c r="L178">
        <f>'portfolio loss'!O177</f>
        <v>6.8672581623104634E-2</v>
      </c>
    </row>
    <row r="179" spans="11:12">
      <c r="K179">
        <v>177</v>
      </c>
      <c r="L179">
        <f>'portfolio loss'!O178</f>
        <v>30.39031875650835</v>
      </c>
    </row>
    <row r="180" spans="11:12">
      <c r="K180">
        <v>178</v>
      </c>
      <c r="L180">
        <f>'portfolio loss'!O179</f>
        <v>61.79991536437592</v>
      </c>
    </row>
    <row r="181" spans="11:12">
      <c r="K181">
        <v>179</v>
      </c>
      <c r="L181">
        <f>'portfolio loss'!O180</f>
        <v>90.63598229987474</v>
      </c>
    </row>
    <row r="182" spans="11:12">
      <c r="K182">
        <v>180</v>
      </c>
      <c r="L182">
        <f>'portfolio loss'!O181</f>
        <v>-103.04481036856851</v>
      </c>
    </row>
    <row r="183" spans="11:12">
      <c r="K183">
        <v>181</v>
      </c>
      <c r="L183">
        <f>'portfolio loss'!O182</f>
        <v>5.6154932862500573</v>
      </c>
    </row>
    <row r="184" spans="11:12">
      <c r="K184">
        <v>182</v>
      </c>
      <c r="L184">
        <f>'portfolio loss'!O183</f>
        <v>115.21738177365842</v>
      </c>
    </row>
    <row r="185" spans="11:12">
      <c r="K185">
        <v>183</v>
      </c>
      <c r="L185">
        <f>'portfolio loss'!O184</f>
        <v>28.793317997240592</v>
      </c>
    </row>
    <row r="186" spans="11:12">
      <c r="K186">
        <v>184</v>
      </c>
      <c r="L186">
        <f>'portfolio loss'!O185</f>
        <v>-106.18743535980684</v>
      </c>
    </row>
    <row r="187" spans="11:12">
      <c r="K187">
        <v>185</v>
      </c>
      <c r="L187">
        <f>'portfolio loss'!O186</f>
        <v>37.192798347286953</v>
      </c>
    </row>
    <row r="188" spans="11:12">
      <c r="K188">
        <v>186</v>
      </c>
      <c r="L188">
        <f>'portfolio loss'!O187</f>
        <v>7.9808877497816866</v>
      </c>
    </row>
    <row r="189" spans="11:12">
      <c r="K189">
        <v>187</v>
      </c>
      <c r="L189">
        <f>'portfolio loss'!O188</f>
        <v>-108.86584505606515</v>
      </c>
    </row>
    <row r="190" spans="11:12">
      <c r="K190">
        <v>188</v>
      </c>
      <c r="L190">
        <f>'portfolio loss'!O189</f>
        <v>205.02455481909601</v>
      </c>
    </row>
    <row r="191" spans="11:12">
      <c r="K191">
        <v>189</v>
      </c>
      <c r="L191">
        <f>'portfolio loss'!O190</f>
        <v>122.1114812738997</v>
      </c>
    </row>
    <row r="192" spans="11:12">
      <c r="K192">
        <v>190</v>
      </c>
      <c r="L192">
        <f>'portfolio loss'!O191</f>
        <v>216.58573546006664</v>
      </c>
    </row>
    <row r="193" spans="11:12">
      <c r="K193">
        <v>191</v>
      </c>
      <c r="L193">
        <f>'portfolio loss'!O192</f>
        <v>-7.6065294691470626</v>
      </c>
    </row>
    <row r="194" spans="11:12">
      <c r="K194">
        <v>192</v>
      </c>
      <c r="L194">
        <f>'portfolio loss'!O193</f>
        <v>-89.010660810381523</v>
      </c>
    </row>
    <row r="195" spans="11:12">
      <c r="K195">
        <v>193</v>
      </c>
      <c r="L195">
        <f>'portfolio loss'!O194</f>
        <v>-87.518993429443071</v>
      </c>
    </row>
    <row r="196" spans="11:12">
      <c r="K196">
        <v>194</v>
      </c>
      <c r="L196">
        <f>'portfolio loss'!O195</f>
        <v>-32.062943080174591</v>
      </c>
    </row>
    <row r="197" spans="11:12">
      <c r="K197">
        <v>195</v>
      </c>
      <c r="L197">
        <f>'portfolio loss'!O196</f>
        <v>-29.037927992862024</v>
      </c>
    </row>
    <row r="198" spans="11:12">
      <c r="K198">
        <v>196</v>
      </c>
      <c r="L198">
        <f>'portfolio loss'!O197</f>
        <v>-124.04182517310619</v>
      </c>
    </row>
    <row r="199" spans="11:12">
      <c r="K199">
        <v>197</v>
      </c>
      <c r="L199">
        <f>'portfolio loss'!O198</f>
        <v>-41.101109398596236</v>
      </c>
    </row>
    <row r="200" spans="11:12">
      <c r="K200">
        <v>198</v>
      </c>
      <c r="L200">
        <f>'portfolio loss'!O199</f>
        <v>-132.18788801505434</v>
      </c>
    </row>
    <row r="201" spans="11:12">
      <c r="K201">
        <v>199</v>
      </c>
      <c r="L201">
        <f>'portfolio loss'!O200</f>
        <v>-66.921234690864367</v>
      </c>
    </row>
    <row r="202" spans="11:12">
      <c r="K202">
        <v>200</v>
      </c>
      <c r="L202">
        <f>'portfolio loss'!O201</f>
        <v>-95.909771661599734</v>
      </c>
    </row>
    <row r="203" spans="11:12">
      <c r="K203">
        <v>201</v>
      </c>
      <c r="L203">
        <f>'portfolio loss'!O202</f>
        <v>24.598978115360296</v>
      </c>
    </row>
    <row r="204" spans="11:12">
      <c r="K204">
        <v>202</v>
      </c>
      <c r="L204">
        <f>'portfolio loss'!O203</f>
        <v>-59.561880658809969</v>
      </c>
    </row>
    <row r="205" spans="11:12">
      <c r="K205">
        <v>203</v>
      </c>
      <c r="L205">
        <f>'portfolio loss'!O204</f>
        <v>28.361168487073883</v>
      </c>
    </row>
    <row r="206" spans="11:12">
      <c r="K206">
        <v>204</v>
      </c>
      <c r="L206">
        <f>'portfolio loss'!O205</f>
        <v>-138.39821748511895</v>
      </c>
    </row>
    <row r="207" spans="11:12">
      <c r="K207">
        <v>205</v>
      </c>
      <c r="L207">
        <f>'portfolio loss'!O206</f>
        <v>-11.675705390418443</v>
      </c>
    </row>
    <row r="208" spans="11:12">
      <c r="K208">
        <v>206</v>
      </c>
      <c r="L208">
        <f>'portfolio loss'!O207</f>
        <v>30.299781638064815</v>
      </c>
    </row>
    <row r="209" spans="11:12">
      <c r="K209">
        <v>207</v>
      </c>
      <c r="L209">
        <f>'portfolio loss'!O208</f>
        <v>-18.025261670305554</v>
      </c>
    </row>
    <row r="210" spans="11:12">
      <c r="K210">
        <v>208</v>
      </c>
      <c r="L210">
        <f>'portfolio loss'!O209</f>
        <v>-12.678792884616996</v>
      </c>
    </row>
    <row r="211" spans="11:12">
      <c r="K211">
        <v>209</v>
      </c>
      <c r="L211">
        <f>'portfolio loss'!O210</f>
        <v>133.09539293886337</v>
      </c>
    </row>
    <row r="212" spans="11:12">
      <c r="K212">
        <v>210</v>
      </c>
      <c r="L212">
        <f>'portfolio loss'!O211</f>
        <v>30.34259569351525</v>
      </c>
    </row>
    <row r="213" spans="11:12">
      <c r="K213">
        <v>211</v>
      </c>
      <c r="L213">
        <f>'portfolio loss'!O212</f>
        <v>3.7258900684992113</v>
      </c>
    </row>
    <row r="214" spans="11:12">
      <c r="K214">
        <v>212</v>
      </c>
      <c r="L214">
        <f>'portfolio loss'!O213</f>
        <v>149.23733129749962</v>
      </c>
    </row>
    <row r="215" spans="11:12">
      <c r="K215">
        <v>213</v>
      </c>
      <c r="L215">
        <f>'portfolio loss'!O214</f>
        <v>-63.266975180775262</v>
      </c>
    </row>
    <row r="216" spans="11:12">
      <c r="K216">
        <v>214</v>
      </c>
      <c r="L216">
        <f>'portfolio loss'!O215</f>
        <v>51.803408898227644</v>
      </c>
    </row>
    <row r="217" spans="11:12">
      <c r="K217">
        <v>215</v>
      </c>
      <c r="L217">
        <f>'portfolio loss'!O216</f>
        <v>-28.720089791087958</v>
      </c>
    </row>
    <row r="218" spans="11:12">
      <c r="K218">
        <v>216</v>
      </c>
      <c r="L218">
        <f>'portfolio loss'!O217</f>
        <v>-127.08022456016261</v>
      </c>
    </row>
    <row r="219" spans="11:12">
      <c r="K219">
        <v>217</v>
      </c>
      <c r="L219">
        <f>'portfolio loss'!O218</f>
        <v>-67.825232403212794</v>
      </c>
    </row>
    <row r="220" spans="11:12">
      <c r="K220">
        <v>218</v>
      </c>
      <c r="L220">
        <f>'portfolio loss'!O219</f>
        <v>-27.157784123806778</v>
      </c>
    </row>
    <row r="221" spans="11:12">
      <c r="K221">
        <v>219</v>
      </c>
      <c r="L221">
        <f>'portfolio loss'!O220</f>
        <v>-19.801259545336507</v>
      </c>
    </row>
    <row r="222" spans="11:12">
      <c r="K222">
        <v>220</v>
      </c>
      <c r="L222">
        <f>'portfolio loss'!O221</f>
        <v>27.901450317629497</v>
      </c>
    </row>
    <row r="223" spans="11:12">
      <c r="K223">
        <v>221</v>
      </c>
      <c r="L223">
        <f>'portfolio loss'!O222</f>
        <v>-175.8853115594975</v>
      </c>
    </row>
    <row r="224" spans="11:12">
      <c r="K224">
        <v>222</v>
      </c>
      <c r="L224">
        <f>'portfolio loss'!O223</f>
        <v>87.798724250847954</v>
      </c>
    </row>
    <row r="225" spans="11:12">
      <c r="K225">
        <v>223</v>
      </c>
      <c r="L225">
        <f>'portfolio loss'!O224</f>
        <v>-31.156981201398594</v>
      </c>
    </row>
    <row r="226" spans="11:12">
      <c r="K226">
        <v>224</v>
      </c>
      <c r="L226">
        <f>'portfolio loss'!O225</f>
        <v>-94.020101348323806</v>
      </c>
    </row>
    <row r="227" spans="11:12">
      <c r="K227">
        <v>225</v>
      </c>
      <c r="L227">
        <f>'portfolio loss'!O226</f>
        <v>73.250073195571531</v>
      </c>
    </row>
    <row r="228" spans="11:12">
      <c r="K228">
        <v>226</v>
      </c>
      <c r="L228">
        <f>'portfolio loss'!O227</f>
        <v>-123.87718529564881</v>
      </c>
    </row>
    <row r="229" spans="11:12">
      <c r="K229">
        <v>227</v>
      </c>
      <c r="L229">
        <f>'portfolio loss'!O228</f>
        <v>-46.64329268308029</v>
      </c>
    </row>
    <row r="230" spans="11:12">
      <c r="K230">
        <v>228</v>
      </c>
      <c r="L230">
        <f>'portfolio loss'!O229</f>
        <v>58.943356976271389</v>
      </c>
    </row>
    <row r="231" spans="11:12">
      <c r="K231">
        <v>229</v>
      </c>
      <c r="L231">
        <f>'portfolio loss'!O230</f>
        <v>85.908922941280252</v>
      </c>
    </row>
    <row r="232" spans="11:12">
      <c r="K232">
        <v>230</v>
      </c>
      <c r="L232">
        <f>'portfolio loss'!O231</f>
        <v>12.310902079205334</v>
      </c>
    </row>
    <row r="233" spans="11:12">
      <c r="K233">
        <v>231</v>
      </c>
      <c r="L233">
        <f>'portfolio loss'!O232</f>
        <v>74.033252660225116</v>
      </c>
    </row>
    <row r="234" spans="11:12">
      <c r="K234">
        <v>232</v>
      </c>
      <c r="L234">
        <f>'portfolio loss'!O233</f>
        <v>-27.198250270308563</v>
      </c>
    </row>
    <row r="235" spans="11:12">
      <c r="K235">
        <v>233</v>
      </c>
      <c r="L235">
        <f>'portfolio loss'!O234</f>
        <v>35.209105010559142</v>
      </c>
    </row>
    <row r="236" spans="11:12">
      <c r="K236">
        <v>234</v>
      </c>
      <c r="L236">
        <f>'portfolio loss'!O235</f>
        <v>17.050892025064968</v>
      </c>
    </row>
    <row r="237" spans="11:12">
      <c r="K237">
        <v>235</v>
      </c>
      <c r="L237">
        <f>'portfolio loss'!O236</f>
        <v>-61.762995459359445</v>
      </c>
    </row>
    <row r="238" spans="11:12">
      <c r="K238">
        <v>236</v>
      </c>
      <c r="L238">
        <f>'portfolio loss'!O237</f>
        <v>21.848050256856368</v>
      </c>
    </row>
    <row r="239" spans="11:12">
      <c r="K239">
        <v>237</v>
      </c>
      <c r="L239">
        <f>'portfolio loss'!O238</f>
        <v>-64.944514305798293</v>
      </c>
    </row>
    <row r="240" spans="11:12">
      <c r="K240">
        <v>238</v>
      </c>
      <c r="L240">
        <f>'portfolio loss'!O239</f>
        <v>-49.922119469583777</v>
      </c>
    </row>
    <row r="241" spans="11:12">
      <c r="K241">
        <v>239</v>
      </c>
      <c r="L241">
        <f>'portfolio loss'!O240</f>
        <v>52.232568219085806</v>
      </c>
    </row>
    <row r="242" spans="11:12">
      <c r="K242">
        <v>240</v>
      </c>
      <c r="L242">
        <f>'portfolio loss'!O241</f>
        <v>-5.0648885587033874</v>
      </c>
    </row>
    <row r="243" spans="11:12">
      <c r="K243">
        <v>241</v>
      </c>
      <c r="L243">
        <f>'portfolio loss'!O242</f>
        <v>-45.460939989723556</v>
      </c>
    </row>
    <row r="244" spans="11:12">
      <c r="K244">
        <v>242</v>
      </c>
      <c r="L244">
        <f>'portfolio loss'!O243</f>
        <v>-43.46004061514941</v>
      </c>
    </row>
    <row r="245" spans="11:12">
      <c r="K245">
        <v>243</v>
      </c>
      <c r="L245">
        <f>'portfolio loss'!O244</f>
        <v>97.67449741171913</v>
      </c>
    </row>
    <row r="246" spans="11:12">
      <c r="K246">
        <v>244</v>
      </c>
      <c r="L246">
        <f>'portfolio loss'!O245</f>
        <v>20.430842979667432</v>
      </c>
    </row>
    <row r="247" spans="11:12">
      <c r="K247">
        <v>245</v>
      </c>
      <c r="L247">
        <f>'portfolio loss'!O246</f>
        <v>75.952477997419919</v>
      </c>
    </row>
    <row r="248" spans="11:12">
      <c r="K248">
        <v>246</v>
      </c>
      <c r="L248">
        <f>'portfolio loss'!O247</f>
        <v>-53.708365751612291</v>
      </c>
    </row>
    <row r="249" spans="11:12">
      <c r="K249">
        <v>247</v>
      </c>
      <c r="L249">
        <f>'portfolio loss'!O248</f>
        <v>15.206448835175252</v>
      </c>
    </row>
    <row r="250" spans="11:12">
      <c r="K250">
        <v>248</v>
      </c>
      <c r="L250">
        <f>'portfolio loss'!O249</f>
        <v>-43.443890193844709</v>
      </c>
    </row>
    <row r="251" spans="11:12">
      <c r="K251">
        <v>249</v>
      </c>
      <c r="L251">
        <f>'portfolio loss'!O250</f>
        <v>94.327568834331032</v>
      </c>
    </row>
    <row r="252" spans="11:12">
      <c r="K252">
        <v>250</v>
      </c>
      <c r="L252">
        <f>'portfolio loss'!O251</f>
        <v>116.17841260395653</v>
      </c>
    </row>
    <row r="253" spans="11:12">
      <c r="K253">
        <v>251</v>
      </c>
      <c r="L253">
        <f>'portfolio loss'!O252</f>
        <v>-78.904960753181513</v>
      </c>
    </row>
    <row r="254" spans="11:12">
      <c r="K254">
        <v>252</v>
      </c>
      <c r="L254">
        <f>'portfolio loss'!O253</f>
        <v>23.226027641445398</v>
      </c>
    </row>
    <row r="255" spans="11:12">
      <c r="K255">
        <v>253</v>
      </c>
      <c r="L255">
        <f>'portfolio loss'!O254</f>
        <v>-97.441580274789885</v>
      </c>
    </row>
    <row r="256" spans="11:12">
      <c r="K256">
        <v>254</v>
      </c>
      <c r="L256">
        <f>'portfolio loss'!O255</f>
        <v>80.962322298841173</v>
      </c>
    </row>
    <row r="257" spans="11:12">
      <c r="K257">
        <v>255</v>
      </c>
      <c r="L257">
        <f>'portfolio loss'!O256</f>
        <v>-127.45357391094876</v>
      </c>
    </row>
    <row r="258" spans="11:12">
      <c r="K258">
        <v>256</v>
      </c>
      <c r="L258">
        <f>'portfolio loss'!O257</f>
        <v>85.278790014923288</v>
      </c>
    </row>
    <row r="259" spans="11:12">
      <c r="K259">
        <v>257</v>
      </c>
      <c r="L259">
        <f>'portfolio loss'!O258</f>
        <v>-36.94062770356868</v>
      </c>
    </row>
    <row r="260" spans="11:12">
      <c r="K260">
        <v>258</v>
      </c>
      <c r="L260">
        <f>'portfolio loss'!O259</f>
        <v>177.67295633363756</v>
      </c>
    </row>
    <row r="261" spans="11:12">
      <c r="K261">
        <v>259</v>
      </c>
      <c r="L261">
        <f>'portfolio loss'!O260</f>
        <v>31.328168443133109</v>
      </c>
    </row>
    <row r="262" spans="11:12">
      <c r="K262">
        <v>260</v>
      </c>
      <c r="L262">
        <f>'portfolio loss'!O261</f>
        <v>-29.383838379908411</v>
      </c>
    </row>
    <row r="263" spans="11:12">
      <c r="K263">
        <v>261</v>
      </c>
      <c r="L263">
        <f>'portfolio loss'!O262</f>
        <v>59.56325417080734</v>
      </c>
    </row>
    <row r="264" spans="11:12">
      <c r="K264">
        <v>262</v>
      </c>
      <c r="L264">
        <f>'portfolio loss'!O263</f>
        <v>-57.980558704181021</v>
      </c>
    </row>
    <row r="265" spans="11:12">
      <c r="K265">
        <v>263</v>
      </c>
      <c r="L265">
        <f>'portfolio loss'!O264</f>
        <v>10.414359915479508</v>
      </c>
    </row>
    <row r="266" spans="11:12">
      <c r="K266">
        <v>264</v>
      </c>
      <c r="L266">
        <f>'portfolio loss'!O265</f>
        <v>49.298658386273019</v>
      </c>
    </row>
    <row r="267" spans="11:12">
      <c r="K267">
        <v>265</v>
      </c>
      <c r="L267">
        <f>'portfolio loss'!O266</f>
        <v>-23.38324330416981</v>
      </c>
    </row>
    <row r="268" spans="11:12">
      <c r="K268">
        <v>266</v>
      </c>
      <c r="L268">
        <f>'portfolio loss'!O267</f>
        <v>-55.400825128290307</v>
      </c>
    </row>
    <row r="269" spans="11:12">
      <c r="K269">
        <v>267</v>
      </c>
      <c r="L269">
        <f>'portfolio loss'!O268</f>
        <v>-48.227668673949665</v>
      </c>
    </row>
    <row r="270" spans="11:12">
      <c r="K270">
        <v>268</v>
      </c>
      <c r="L270">
        <f>'portfolio loss'!O269</f>
        <v>-10.192053949827823</v>
      </c>
    </row>
    <row r="271" spans="11:12">
      <c r="K271">
        <v>269</v>
      </c>
      <c r="L271">
        <f>'portfolio loss'!O270</f>
        <v>-39.538358178080671</v>
      </c>
    </row>
    <row r="272" spans="11:12">
      <c r="K272">
        <v>270</v>
      </c>
      <c r="L272">
        <f>'portfolio loss'!O271</f>
        <v>-116.79088240551209</v>
      </c>
    </row>
    <row r="273" spans="11:12">
      <c r="K273">
        <v>271</v>
      </c>
      <c r="L273">
        <f>'portfolio loss'!O272</f>
        <v>-31.218537488417496</v>
      </c>
    </row>
    <row r="274" spans="11:12">
      <c r="K274">
        <v>272</v>
      </c>
      <c r="L274">
        <f>'portfolio loss'!O273</f>
        <v>-42.333836629877624</v>
      </c>
    </row>
    <row r="275" spans="11:12">
      <c r="K275">
        <v>273</v>
      </c>
      <c r="L275">
        <f>'portfolio loss'!O274</f>
        <v>-59.999503663155338</v>
      </c>
    </row>
    <row r="276" spans="11:12">
      <c r="K276">
        <v>274</v>
      </c>
      <c r="L276">
        <f>'portfolio loss'!O275</f>
        <v>-66.152581483705944</v>
      </c>
    </row>
    <row r="277" spans="11:12">
      <c r="K277">
        <v>275</v>
      </c>
      <c r="L277">
        <f>'portfolio loss'!O276</f>
        <v>9.7600114242250129</v>
      </c>
    </row>
    <row r="278" spans="11:12">
      <c r="K278">
        <v>276</v>
      </c>
      <c r="L278">
        <f>'portfolio loss'!O277</f>
        <v>16.689788736903211</v>
      </c>
    </row>
    <row r="279" spans="11:12">
      <c r="K279">
        <v>277</v>
      </c>
      <c r="L279">
        <f>'portfolio loss'!O278</f>
        <v>39.546356510309124</v>
      </c>
    </row>
    <row r="280" spans="11:12">
      <c r="K280">
        <v>278</v>
      </c>
      <c r="L280">
        <f>'portfolio loss'!O279</f>
        <v>-33.073802284101475</v>
      </c>
    </row>
    <row r="281" spans="11:12">
      <c r="K281">
        <v>279</v>
      </c>
      <c r="L281">
        <f>'portfolio loss'!O280</f>
        <v>41.222717952088715</v>
      </c>
    </row>
    <row r="282" spans="11:12">
      <c r="K282">
        <v>280</v>
      </c>
      <c r="L282">
        <f>'portfolio loss'!O281</f>
        <v>9.0604136430301878</v>
      </c>
    </row>
    <row r="283" spans="11:12">
      <c r="K283">
        <v>281</v>
      </c>
      <c r="L283">
        <f>'portfolio loss'!O282</f>
        <v>-0.93710036466109159</v>
      </c>
    </row>
    <row r="284" spans="11:12">
      <c r="K284">
        <v>282</v>
      </c>
      <c r="L284">
        <f>'portfolio loss'!O283</f>
        <v>52.986941842114902</v>
      </c>
    </row>
    <row r="285" spans="11:12">
      <c r="K285">
        <v>283</v>
      </c>
      <c r="L285">
        <f>'portfolio loss'!O284</f>
        <v>176.92260916878331</v>
      </c>
    </row>
    <row r="286" spans="11:12">
      <c r="K286">
        <v>284</v>
      </c>
      <c r="L286">
        <f>'portfolio loss'!O285</f>
        <v>101.61551544452414</v>
      </c>
    </row>
    <row r="287" spans="11:12">
      <c r="K287">
        <v>285</v>
      </c>
      <c r="L287">
        <f>'portfolio loss'!O286</f>
        <v>-50.343853275955553</v>
      </c>
    </row>
    <row r="288" spans="11:12">
      <c r="K288">
        <v>286</v>
      </c>
      <c r="L288">
        <f>'portfolio loss'!O287</f>
        <v>-2.9612601624066883</v>
      </c>
    </row>
    <row r="289" spans="11:12">
      <c r="K289">
        <v>287</v>
      </c>
      <c r="L289">
        <f>'portfolio loss'!O288</f>
        <v>-59.343086646449592</v>
      </c>
    </row>
    <row r="290" spans="11:12">
      <c r="K290">
        <v>288</v>
      </c>
      <c r="L290">
        <f>'portfolio loss'!O289</f>
        <v>69.758562435825297</v>
      </c>
    </row>
    <row r="291" spans="11:12">
      <c r="K291">
        <v>289</v>
      </c>
      <c r="L291">
        <f>'portfolio loss'!O290</f>
        <v>39.415923299307906</v>
      </c>
    </row>
    <row r="292" spans="11:12">
      <c r="K292">
        <v>290</v>
      </c>
      <c r="L292">
        <f>'portfolio loss'!O291</f>
        <v>-27.725273852744067</v>
      </c>
    </row>
    <row r="293" spans="11:12">
      <c r="K293">
        <v>291</v>
      </c>
      <c r="L293">
        <f>'portfolio loss'!O292</f>
        <v>-138.60349991102521</v>
      </c>
    </row>
    <row r="294" spans="11:12">
      <c r="K294">
        <v>292</v>
      </c>
      <c r="L294">
        <f>'portfolio loss'!O293</f>
        <v>33.741194282443757</v>
      </c>
    </row>
    <row r="295" spans="11:12">
      <c r="K295">
        <v>293</v>
      </c>
      <c r="L295">
        <f>'portfolio loss'!O294</f>
        <v>35.001556118342705</v>
      </c>
    </row>
    <row r="296" spans="11:12">
      <c r="K296">
        <v>294</v>
      </c>
      <c r="L296">
        <f>'portfolio loss'!O295</f>
        <v>129.60879295827181</v>
      </c>
    </row>
    <row r="297" spans="11:12">
      <c r="K297">
        <v>295</v>
      </c>
      <c r="L297">
        <f>'portfolio loss'!O296</f>
        <v>10.494316640724719</v>
      </c>
    </row>
    <row r="298" spans="11:12">
      <c r="K298">
        <v>296</v>
      </c>
      <c r="L298">
        <f>'portfolio loss'!O297</f>
        <v>-33.816378561037709</v>
      </c>
    </row>
    <row r="299" spans="11:12">
      <c r="K299">
        <v>297</v>
      </c>
      <c r="L299">
        <f>'portfolio loss'!O298</f>
        <v>-154.62738034126596</v>
      </c>
    </row>
    <row r="300" spans="11:12">
      <c r="K300">
        <v>298</v>
      </c>
      <c r="L300">
        <f>'portfolio loss'!O299</f>
        <v>-42.987064824452318</v>
      </c>
    </row>
    <row r="301" spans="11:12">
      <c r="K301">
        <v>299</v>
      </c>
      <c r="L301">
        <f>'portfolio loss'!O300</f>
        <v>-104.38581867198445</v>
      </c>
    </row>
    <row r="302" spans="11:12">
      <c r="K302">
        <v>300</v>
      </c>
      <c r="L302">
        <f>'portfolio loss'!O301</f>
        <v>-147.53626545449515</v>
      </c>
    </row>
    <row r="303" spans="11:12">
      <c r="K303">
        <v>301</v>
      </c>
      <c r="L303">
        <f>'portfolio loss'!O302</f>
        <v>-53.497277151465823</v>
      </c>
    </row>
    <row r="304" spans="11:12">
      <c r="K304">
        <v>302</v>
      </c>
      <c r="L304">
        <f>'portfolio loss'!O303</f>
        <v>-64.397466311085736</v>
      </c>
    </row>
    <row r="305" spans="11:12">
      <c r="K305">
        <v>303</v>
      </c>
      <c r="L305">
        <f>'portfolio loss'!O304</f>
        <v>-30.584082319730442</v>
      </c>
    </row>
    <row r="306" spans="11:12">
      <c r="K306">
        <v>304</v>
      </c>
      <c r="L306">
        <f>'portfolio loss'!O305</f>
        <v>90.863712918220699</v>
      </c>
    </row>
    <row r="307" spans="11:12">
      <c r="K307">
        <v>305</v>
      </c>
      <c r="L307">
        <f>'portfolio loss'!O306</f>
        <v>-55.355525934235629</v>
      </c>
    </row>
    <row r="308" spans="11:12">
      <c r="K308">
        <v>306</v>
      </c>
      <c r="L308">
        <f>'portfolio loss'!O307</f>
        <v>-34.746295324495804</v>
      </c>
    </row>
    <row r="309" spans="11:12">
      <c r="K309">
        <v>307</v>
      </c>
      <c r="L309">
        <f>'portfolio loss'!O308</f>
        <v>-45.001208340285302</v>
      </c>
    </row>
    <row r="310" spans="11:12">
      <c r="K310">
        <v>308</v>
      </c>
      <c r="L310">
        <f>'portfolio loss'!O309</f>
        <v>24.089108381460392</v>
      </c>
    </row>
    <row r="311" spans="11:12">
      <c r="K311">
        <v>309</v>
      </c>
      <c r="L311">
        <f>'portfolio loss'!O310</f>
        <v>115.6724506650753</v>
      </c>
    </row>
    <row r="312" spans="11:12">
      <c r="K312">
        <v>310</v>
      </c>
      <c r="L312">
        <f>'portfolio loss'!O311</f>
        <v>-60.438187159634253</v>
      </c>
    </row>
    <row r="313" spans="11:12">
      <c r="K313">
        <v>311</v>
      </c>
      <c r="L313">
        <f>'portfolio loss'!O312</f>
        <v>-62.436912819226563</v>
      </c>
    </row>
    <row r="314" spans="11:12">
      <c r="K314">
        <v>312</v>
      </c>
      <c r="L314">
        <f>'portfolio loss'!O313</f>
        <v>-83.268635342596099</v>
      </c>
    </row>
    <row r="315" spans="11:12">
      <c r="K315">
        <v>313</v>
      </c>
      <c r="L315">
        <f>'portfolio loss'!O314</f>
        <v>87.021055249981146</v>
      </c>
    </row>
    <row r="316" spans="11:12">
      <c r="K316">
        <v>314</v>
      </c>
      <c r="L316">
        <f>'portfolio loss'!O315</f>
        <v>-43.724684725046245</v>
      </c>
    </row>
    <row r="317" spans="11:12">
      <c r="K317">
        <v>315</v>
      </c>
      <c r="L317">
        <f>'portfolio loss'!O316</f>
        <v>-74.260377482234617</v>
      </c>
    </row>
    <row r="318" spans="11:12">
      <c r="K318">
        <v>316</v>
      </c>
      <c r="L318">
        <f>'portfolio loss'!O317</f>
        <v>-32.745104035029726</v>
      </c>
    </row>
    <row r="319" spans="11:12">
      <c r="K319">
        <v>317</v>
      </c>
      <c r="L319">
        <f>'portfolio loss'!O318</f>
        <v>-154.62413616214508</v>
      </c>
    </row>
    <row r="320" spans="11:12">
      <c r="K320">
        <v>318</v>
      </c>
      <c r="L320">
        <f>'portfolio loss'!O319</f>
        <v>8.0320485217798705</v>
      </c>
    </row>
    <row r="321" spans="11:12">
      <c r="K321">
        <v>319</v>
      </c>
      <c r="L321">
        <f>'portfolio loss'!O320</f>
        <v>-66.715613043152189</v>
      </c>
    </row>
    <row r="322" spans="11:12">
      <c r="K322">
        <v>320</v>
      </c>
      <c r="L322">
        <f>'portfolio loss'!O321</f>
        <v>103.66006059280699</v>
      </c>
    </row>
    <row r="323" spans="11:12">
      <c r="K323">
        <v>321</v>
      </c>
      <c r="L323">
        <f>'portfolio loss'!O322</f>
        <v>2.8235974084964255E-2</v>
      </c>
    </row>
    <row r="324" spans="11:12">
      <c r="K324">
        <v>322</v>
      </c>
      <c r="L324">
        <f>'portfolio loss'!O323</f>
        <v>80.386291662201984</v>
      </c>
    </row>
    <row r="325" spans="11:12">
      <c r="K325">
        <v>323</v>
      </c>
      <c r="L325">
        <f>'portfolio loss'!O324</f>
        <v>-5.2080381185296574</v>
      </c>
    </row>
    <row r="326" spans="11:12">
      <c r="K326">
        <v>324</v>
      </c>
      <c r="L326">
        <f>'portfolio loss'!O325</f>
        <v>-22.760224989046037</v>
      </c>
    </row>
    <row r="327" spans="11:12">
      <c r="K327">
        <v>325</v>
      </c>
      <c r="L327">
        <f>'portfolio loss'!O326</f>
        <v>-80.458025847465251</v>
      </c>
    </row>
    <row r="328" spans="11:12">
      <c r="K328">
        <v>326</v>
      </c>
      <c r="L328">
        <f>'portfolio loss'!O327</f>
        <v>137.13967644716831</v>
      </c>
    </row>
    <row r="329" spans="11:12">
      <c r="K329">
        <v>327</v>
      </c>
      <c r="L329">
        <f>'portfolio loss'!O328</f>
        <v>-52.913434303140093</v>
      </c>
    </row>
    <row r="330" spans="11:12">
      <c r="K330">
        <v>328</v>
      </c>
      <c r="L330">
        <f>'portfolio loss'!O329</f>
        <v>-147.26952127711411</v>
      </c>
    </row>
    <row r="331" spans="11:12">
      <c r="K331">
        <v>329</v>
      </c>
      <c r="L331">
        <f>'portfolio loss'!O330</f>
        <v>143.38349441298669</v>
      </c>
    </row>
    <row r="332" spans="11:12">
      <c r="K332">
        <v>330</v>
      </c>
      <c r="L332">
        <f>'portfolio loss'!O331</f>
        <v>-256.71687583631865</v>
      </c>
    </row>
    <row r="333" spans="11:12">
      <c r="K333">
        <v>331</v>
      </c>
      <c r="L333">
        <f>'portfolio loss'!O332</f>
        <v>24.149495690415279</v>
      </c>
    </row>
    <row r="334" spans="11:12">
      <c r="K334">
        <v>332</v>
      </c>
      <c r="L334">
        <f>'portfolio loss'!O333</f>
        <v>32.134143240542471</v>
      </c>
    </row>
    <row r="335" spans="11:12">
      <c r="K335">
        <v>333</v>
      </c>
      <c r="L335">
        <f>'portfolio loss'!O334</f>
        <v>181.7830632225614</v>
      </c>
    </row>
    <row r="336" spans="11:12">
      <c r="K336">
        <v>334</v>
      </c>
      <c r="L336">
        <f>'portfolio loss'!O335</f>
        <v>67.322745072840917</v>
      </c>
    </row>
    <row r="337" spans="11:12">
      <c r="K337">
        <v>335</v>
      </c>
      <c r="L337">
        <f>'portfolio loss'!O336</f>
        <v>-86.894232418741012</v>
      </c>
    </row>
    <row r="338" spans="11:12">
      <c r="K338">
        <v>336</v>
      </c>
      <c r="L338">
        <f>'portfolio loss'!O337</f>
        <v>73.286643258776166</v>
      </c>
    </row>
    <row r="339" spans="11:12">
      <c r="K339">
        <v>337</v>
      </c>
      <c r="L339">
        <f>'portfolio loss'!O338</f>
        <v>-191.11158323921882</v>
      </c>
    </row>
    <row r="340" spans="11:12">
      <c r="K340">
        <v>338</v>
      </c>
      <c r="L340">
        <f>'portfolio loss'!O339</f>
        <v>-74.074883799254167</v>
      </c>
    </row>
    <row r="341" spans="11:12">
      <c r="K341">
        <v>339</v>
      </c>
      <c r="L341">
        <f>'portfolio loss'!O340</f>
        <v>-26.35792299638706</v>
      </c>
    </row>
    <row r="342" spans="11:12">
      <c r="K342">
        <v>340</v>
      </c>
      <c r="L342">
        <f>'portfolio loss'!O341</f>
        <v>-9.2350057163203019</v>
      </c>
    </row>
    <row r="343" spans="11:12">
      <c r="K343">
        <v>341</v>
      </c>
      <c r="L343">
        <f>'portfolio loss'!O342</f>
        <v>86.869982638925649</v>
      </c>
    </row>
    <row r="344" spans="11:12">
      <c r="K344">
        <v>342</v>
      </c>
      <c r="L344">
        <f>'portfolio loss'!O343</f>
        <v>40.062643254312206</v>
      </c>
    </row>
    <row r="345" spans="11:12">
      <c r="K345">
        <v>343</v>
      </c>
      <c r="L345">
        <f>'portfolio loss'!O344</f>
        <v>-18.249931994989311</v>
      </c>
    </row>
    <row r="346" spans="11:12">
      <c r="K346">
        <v>344</v>
      </c>
      <c r="L346">
        <f>'portfolio loss'!O345</f>
        <v>-57.729851085654445</v>
      </c>
    </row>
    <row r="347" spans="11:12">
      <c r="K347">
        <v>345</v>
      </c>
      <c r="L347">
        <f>'portfolio loss'!O346</f>
        <v>103.88454637578616</v>
      </c>
    </row>
    <row r="348" spans="11:12">
      <c r="K348">
        <v>346</v>
      </c>
      <c r="L348">
        <f>'portfolio loss'!O347</f>
        <v>6.983795036074298</v>
      </c>
    </row>
    <row r="349" spans="11:12">
      <c r="K349">
        <v>347</v>
      </c>
      <c r="L349">
        <f>'portfolio loss'!O348</f>
        <v>70.903177087267977</v>
      </c>
    </row>
    <row r="350" spans="11:12">
      <c r="K350">
        <v>348</v>
      </c>
      <c r="L350">
        <f>'portfolio loss'!O349</f>
        <v>92.320143734641533</v>
      </c>
    </row>
    <row r="351" spans="11:12">
      <c r="K351">
        <v>349</v>
      </c>
      <c r="L351">
        <f>'portfolio loss'!O350</f>
        <v>-89.263051312684183</v>
      </c>
    </row>
    <row r="352" spans="11:12">
      <c r="K352">
        <v>350</v>
      </c>
      <c r="L352">
        <f>'portfolio loss'!O351</f>
        <v>-53.573958566865258</v>
      </c>
    </row>
    <row r="353" spans="11:12">
      <c r="K353">
        <v>351</v>
      </c>
      <c r="L353">
        <f>'portfolio loss'!O352</f>
        <v>253.38378341390489</v>
      </c>
    </row>
    <row r="354" spans="11:12">
      <c r="K354">
        <v>352</v>
      </c>
      <c r="L354">
        <f>'portfolio loss'!O353</f>
        <v>599.73824580508699</v>
      </c>
    </row>
    <row r="355" spans="11:12">
      <c r="K355">
        <v>353</v>
      </c>
      <c r="L355">
        <f>'portfolio loss'!O354</f>
        <v>352.27823259446996</v>
      </c>
    </row>
    <row r="356" spans="11:12">
      <c r="K356">
        <v>354</v>
      </c>
      <c r="L356">
        <f>'portfolio loss'!O355</f>
        <v>-171.01314924541475</v>
      </c>
    </row>
    <row r="357" spans="11:12">
      <c r="K357">
        <v>355</v>
      </c>
      <c r="L357">
        <f>'portfolio loss'!O356</f>
        <v>-75.696678455531583</v>
      </c>
    </row>
    <row r="358" spans="11:12">
      <c r="K358">
        <v>356</v>
      </c>
      <c r="L358">
        <f>'portfolio loss'!O357</f>
        <v>-325.97146197149414</v>
      </c>
    </row>
    <row r="359" spans="11:12">
      <c r="K359">
        <v>357</v>
      </c>
      <c r="L359">
        <f>'portfolio loss'!O358</f>
        <v>-93.519451133321127</v>
      </c>
    </row>
    <row r="360" spans="11:12">
      <c r="K360">
        <v>358</v>
      </c>
      <c r="L360">
        <f>'portfolio loss'!O359</f>
        <v>-216.49308517472673</v>
      </c>
    </row>
    <row r="361" spans="11:12">
      <c r="K361">
        <v>359</v>
      </c>
      <c r="L361">
        <f>'portfolio loss'!O360</f>
        <v>-90.443776988882746</v>
      </c>
    </row>
    <row r="362" spans="11:12">
      <c r="K362">
        <v>360</v>
      </c>
      <c r="L362">
        <f>'portfolio loss'!O361</f>
        <v>9.3725549484661315</v>
      </c>
    </row>
    <row r="363" spans="11:12">
      <c r="K363">
        <v>361</v>
      </c>
      <c r="L363">
        <f>'portfolio loss'!O362</f>
        <v>16.542401997725392</v>
      </c>
    </row>
    <row r="364" spans="11:12">
      <c r="K364">
        <v>362</v>
      </c>
      <c r="L364">
        <f>'portfolio loss'!O363</f>
        <v>-32.659266548629603</v>
      </c>
    </row>
    <row r="365" spans="11:12">
      <c r="K365">
        <v>363</v>
      </c>
      <c r="L365">
        <f>'portfolio loss'!O364</f>
        <v>-191.68892889978997</v>
      </c>
    </row>
    <row r="366" spans="11:12">
      <c r="K366">
        <v>364</v>
      </c>
      <c r="L366">
        <f>'portfolio loss'!O365</f>
        <v>-110.62236898094852</v>
      </c>
    </row>
    <row r="367" spans="11:12">
      <c r="K367">
        <v>365</v>
      </c>
      <c r="L367">
        <f>'portfolio loss'!O366</f>
        <v>-66.433816624494284</v>
      </c>
    </row>
    <row r="368" spans="11:12">
      <c r="K368">
        <v>366</v>
      </c>
      <c r="L368">
        <f>'portfolio loss'!O367</f>
        <v>-36.506258206194616</v>
      </c>
    </row>
    <row r="369" spans="11:12">
      <c r="K369">
        <v>367</v>
      </c>
      <c r="L369">
        <f>'portfolio loss'!O368</f>
        <v>-48.998566474409017</v>
      </c>
    </row>
    <row r="370" spans="11:12">
      <c r="K370">
        <v>368</v>
      </c>
      <c r="L370">
        <f>'portfolio loss'!O369</f>
        <v>13.909566383736092</v>
      </c>
    </row>
    <row r="371" spans="11:12">
      <c r="K371">
        <v>369</v>
      </c>
      <c r="L371">
        <f>'portfolio loss'!O370</f>
        <v>-185.17559989120855</v>
      </c>
    </row>
    <row r="372" spans="11:12">
      <c r="K372">
        <v>370</v>
      </c>
      <c r="L372">
        <f>'portfolio loss'!O371</f>
        <v>-18.497233373285781</v>
      </c>
    </row>
    <row r="373" spans="11:12">
      <c r="K373">
        <v>371</v>
      </c>
      <c r="L373">
        <f>'portfolio loss'!O372</f>
        <v>50.002078633173369</v>
      </c>
    </row>
    <row r="374" spans="11:12">
      <c r="K374">
        <v>372</v>
      </c>
      <c r="L374">
        <f>'portfolio loss'!O373</f>
        <v>-5.8165511033876101</v>
      </c>
    </row>
    <row r="375" spans="11:12">
      <c r="K375">
        <v>373</v>
      </c>
      <c r="L375">
        <f>'portfolio loss'!O374</f>
        <v>-57.848306535915981</v>
      </c>
    </row>
    <row r="376" spans="11:12">
      <c r="K376">
        <v>374</v>
      </c>
      <c r="L376">
        <f>'portfolio loss'!O375</f>
        <v>-42.314727016513643</v>
      </c>
    </row>
    <row r="377" spans="11:12">
      <c r="K377">
        <v>375</v>
      </c>
      <c r="L377">
        <f>'portfolio loss'!O376</f>
        <v>-94.155213584203011</v>
      </c>
    </row>
    <row r="378" spans="11:12">
      <c r="K378">
        <v>376</v>
      </c>
      <c r="L378">
        <f>'portfolio loss'!O377</f>
        <v>32.296191027644454</v>
      </c>
    </row>
    <row r="379" spans="11:12">
      <c r="K379">
        <v>377</v>
      </c>
      <c r="L379">
        <f>'portfolio loss'!O378</f>
        <v>-71.837626201338935</v>
      </c>
    </row>
    <row r="380" spans="11:12">
      <c r="K380">
        <v>378</v>
      </c>
      <c r="L380">
        <f>'portfolio loss'!O379</f>
        <v>-33.639266845641032</v>
      </c>
    </row>
    <row r="381" spans="11:12">
      <c r="K381">
        <v>379</v>
      </c>
      <c r="L381">
        <f>'portfolio loss'!O380</f>
        <v>-79.52309397391582</v>
      </c>
    </row>
    <row r="382" spans="11:12">
      <c r="K382">
        <v>380</v>
      </c>
      <c r="L382">
        <f>'portfolio loss'!O381</f>
        <v>-61.695442074395032</v>
      </c>
    </row>
    <row r="383" spans="11:12">
      <c r="K383">
        <v>381</v>
      </c>
      <c r="L383">
        <f>'portfolio loss'!O382</f>
        <v>12.203616771223096</v>
      </c>
    </row>
    <row r="384" spans="11:12">
      <c r="K384">
        <v>382</v>
      </c>
      <c r="L384">
        <f>'portfolio loss'!O383</f>
        <v>55.089246283929242</v>
      </c>
    </row>
    <row r="385" spans="11:12">
      <c r="K385">
        <v>383</v>
      </c>
      <c r="L385">
        <f>'portfolio loss'!O384</f>
        <v>31.505905718417125</v>
      </c>
    </row>
    <row r="386" spans="11:12">
      <c r="K386">
        <v>384</v>
      </c>
      <c r="L386">
        <f>'portfolio loss'!O385</f>
        <v>-165.40650273730716</v>
      </c>
    </row>
    <row r="387" spans="11:12">
      <c r="K387">
        <v>385</v>
      </c>
      <c r="L387">
        <f>'portfolio loss'!O386</f>
        <v>119.94241030570083</v>
      </c>
    </row>
    <row r="388" spans="11:12">
      <c r="K388">
        <v>386</v>
      </c>
      <c r="L388">
        <f>'portfolio loss'!O387</f>
        <v>-57.44737277925924</v>
      </c>
    </row>
    <row r="389" spans="11:12">
      <c r="K389">
        <v>387</v>
      </c>
      <c r="L389">
        <f>'portfolio loss'!O388</f>
        <v>-10.304397020963734</v>
      </c>
    </row>
    <row r="390" spans="11:12">
      <c r="K390">
        <v>388</v>
      </c>
      <c r="L390">
        <f>'portfolio loss'!O389</f>
        <v>-60.258057790257226</v>
      </c>
    </row>
    <row r="391" spans="11:12">
      <c r="K391">
        <v>389</v>
      </c>
      <c r="L391">
        <f>'portfolio loss'!O390</f>
        <v>-19.25114387951362</v>
      </c>
    </row>
    <row r="392" spans="11:12">
      <c r="K392">
        <v>390</v>
      </c>
      <c r="L392">
        <f>'portfolio loss'!O391</f>
        <v>-53.869743189146902</v>
      </c>
    </row>
    <row r="393" spans="11:12">
      <c r="K393">
        <v>391</v>
      </c>
      <c r="L393">
        <f>'portfolio loss'!O392</f>
        <v>-12.710657391768109</v>
      </c>
    </row>
    <row r="394" spans="11:12">
      <c r="K394">
        <v>392</v>
      </c>
      <c r="L394">
        <f>'portfolio loss'!O393</f>
        <v>-7.8018318316153454</v>
      </c>
    </row>
    <row r="395" spans="11:12">
      <c r="K395">
        <v>393</v>
      </c>
      <c r="L395">
        <f>'portfolio loss'!O394</f>
        <v>5.7966122984144022</v>
      </c>
    </row>
    <row r="396" spans="11:12">
      <c r="K396">
        <v>394</v>
      </c>
      <c r="L396">
        <f>'portfolio loss'!O395</f>
        <v>14.872766317441346</v>
      </c>
    </row>
    <row r="397" spans="11:12">
      <c r="K397">
        <v>395</v>
      </c>
      <c r="L397">
        <f>'portfolio loss'!O396</f>
        <v>-27.088741498610034</v>
      </c>
    </row>
    <row r="398" spans="11:12">
      <c r="K398">
        <v>396</v>
      </c>
      <c r="L398">
        <f>'portfolio loss'!O397</f>
        <v>-33.347932940609098</v>
      </c>
    </row>
    <row r="399" spans="11:12">
      <c r="K399">
        <v>397</v>
      </c>
      <c r="L399">
        <f>'portfolio loss'!O398</f>
        <v>117.80236551762027</v>
      </c>
    </row>
    <row r="400" spans="11:12">
      <c r="K400">
        <v>398</v>
      </c>
      <c r="L400">
        <f>'portfolio loss'!O399</f>
        <v>-66.952125076473749</v>
      </c>
    </row>
    <row r="401" spans="11:12">
      <c r="K401">
        <v>399</v>
      </c>
      <c r="L401">
        <f>'portfolio loss'!O400</f>
        <v>136.78338886695929</v>
      </c>
    </row>
    <row r="402" spans="11:12">
      <c r="K402">
        <v>400</v>
      </c>
      <c r="L402">
        <f>'portfolio loss'!O401</f>
        <v>22.588428711089364</v>
      </c>
    </row>
    <row r="403" spans="11:12">
      <c r="K403">
        <v>401</v>
      </c>
      <c r="L403">
        <f>'portfolio loss'!O402</f>
        <v>-0.92178853218501899</v>
      </c>
    </row>
    <row r="404" spans="11:12">
      <c r="K404">
        <v>402</v>
      </c>
      <c r="L404">
        <f>'portfolio loss'!O403</f>
        <v>-54.810860790596053</v>
      </c>
    </row>
    <row r="405" spans="11:12">
      <c r="K405">
        <v>403</v>
      </c>
      <c r="L405">
        <f>'portfolio loss'!O404</f>
        <v>-117.93262066092393</v>
      </c>
    </row>
    <row r="406" spans="11:12">
      <c r="K406">
        <v>404</v>
      </c>
      <c r="L406">
        <f>'portfolio loss'!O405</f>
        <v>-3.4548019490794104</v>
      </c>
    </row>
    <row r="407" spans="11:12">
      <c r="K407">
        <v>405</v>
      </c>
      <c r="L407">
        <f>'portfolio loss'!O406</f>
        <v>-65.571287282336925</v>
      </c>
    </row>
    <row r="408" spans="11:12">
      <c r="K408">
        <v>406</v>
      </c>
      <c r="L408">
        <f>'portfolio loss'!O407</f>
        <v>-112.25180329081559</v>
      </c>
    </row>
    <row r="409" spans="11:12">
      <c r="K409">
        <v>407</v>
      </c>
      <c r="L409">
        <f>'portfolio loss'!O408</f>
        <v>-5.9046356376293261</v>
      </c>
    </row>
    <row r="410" spans="11:12">
      <c r="K410">
        <v>408</v>
      </c>
      <c r="L410">
        <f>'portfolio loss'!O409</f>
        <v>24.987459538318944</v>
      </c>
    </row>
    <row r="411" spans="11:12">
      <c r="K411">
        <v>409</v>
      </c>
      <c r="L411">
        <f>'portfolio loss'!O410</f>
        <v>-7.7975279264937853</v>
      </c>
    </row>
    <row r="412" spans="11:12">
      <c r="K412">
        <v>410</v>
      </c>
      <c r="L412">
        <f>'portfolio loss'!O411</f>
        <v>-59.593843769780506</v>
      </c>
    </row>
    <row r="413" spans="11:12">
      <c r="K413">
        <v>411</v>
      </c>
      <c r="L413">
        <f>'portfolio loss'!O412</f>
        <v>27.80609000010918</v>
      </c>
    </row>
    <row r="414" spans="11:12">
      <c r="K414">
        <v>412</v>
      </c>
      <c r="L414">
        <f>'portfolio loss'!O413</f>
        <v>-23.603386357968702</v>
      </c>
    </row>
    <row r="415" spans="11:12">
      <c r="K415">
        <v>413</v>
      </c>
      <c r="L415">
        <f>'portfolio loss'!O414</f>
        <v>-83.440076430208137</v>
      </c>
    </row>
    <row r="416" spans="11:12">
      <c r="K416">
        <v>414</v>
      </c>
      <c r="L416">
        <f>'portfolio loss'!O415</f>
        <v>-16.642968429336179</v>
      </c>
    </row>
    <row r="417" spans="11:12">
      <c r="K417">
        <v>415</v>
      </c>
      <c r="L417">
        <f>'portfolio loss'!O416</f>
        <v>74.521818258253916</v>
      </c>
    </row>
    <row r="418" spans="11:12">
      <c r="K418">
        <v>416</v>
      </c>
      <c r="L418">
        <f>'portfolio loss'!O417</f>
        <v>17.536279269743318</v>
      </c>
    </row>
    <row r="419" spans="11:12">
      <c r="K419">
        <v>417</v>
      </c>
      <c r="L419">
        <f>'portfolio loss'!O418</f>
        <v>76.236355689725315</v>
      </c>
    </row>
    <row r="420" spans="11:12">
      <c r="K420">
        <v>418</v>
      </c>
      <c r="L420">
        <f>'portfolio loss'!O419</f>
        <v>-10.803731864049041</v>
      </c>
    </row>
    <row r="421" spans="11:12">
      <c r="K421">
        <v>419</v>
      </c>
      <c r="L421">
        <f>'portfolio loss'!O420</f>
        <v>-89.66428503692805</v>
      </c>
    </row>
    <row r="422" spans="11:12">
      <c r="K422">
        <v>420</v>
      </c>
      <c r="L422">
        <f>'portfolio loss'!O421</f>
        <v>7.4440405873992859</v>
      </c>
    </row>
    <row r="423" spans="11:12">
      <c r="K423">
        <v>421</v>
      </c>
      <c r="L423">
        <f>'portfolio loss'!O422</f>
        <v>-54.491929674866697</v>
      </c>
    </row>
    <row r="424" spans="11:12">
      <c r="K424">
        <v>422</v>
      </c>
      <c r="L424">
        <f>'portfolio loss'!O423</f>
        <v>15.982902439469399</v>
      </c>
    </row>
    <row r="425" spans="11:12">
      <c r="K425">
        <v>423</v>
      </c>
      <c r="L425">
        <f>'portfolio loss'!O424</f>
        <v>-94.026900669236056</v>
      </c>
    </row>
    <row r="426" spans="11:12">
      <c r="K426">
        <v>424</v>
      </c>
      <c r="L426">
        <f>'portfolio loss'!O425</f>
        <v>-14.769957792894274</v>
      </c>
    </row>
    <row r="427" spans="11:12">
      <c r="K427">
        <v>425</v>
      </c>
      <c r="L427">
        <f>'portfolio loss'!O426</f>
        <v>26.261768616452173</v>
      </c>
    </row>
    <row r="428" spans="11:12">
      <c r="K428">
        <v>426</v>
      </c>
      <c r="L428">
        <f>'portfolio loss'!O427</f>
        <v>120.19632898808413</v>
      </c>
    </row>
    <row r="429" spans="11:12">
      <c r="K429">
        <v>427</v>
      </c>
      <c r="L429">
        <f>'portfolio loss'!O428</f>
        <v>-32.406111057171074</v>
      </c>
    </row>
    <row r="430" spans="11:12">
      <c r="K430">
        <v>428</v>
      </c>
      <c r="L430">
        <f>'portfolio loss'!O429</f>
        <v>59.911961447129215</v>
      </c>
    </row>
    <row r="431" spans="11:12">
      <c r="K431">
        <v>429</v>
      </c>
      <c r="L431">
        <f>'portfolio loss'!O430</f>
        <v>57.610644294567464</v>
      </c>
    </row>
    <row r="432" spans="11:12">
      <c r="K432">
        <v>430</v>
      </c>
      <c r="L432">
        <f>'portfolio loss'!O431</f>
        <v>102.2046772092217</v>
      </c>
    </row>
    <row r="433" spans="11:12">
      <c r="K433">
        <v>431</v>
      </c>
      <c r="L433">
        <f>'portfolio loss'!O432</f>
        <v>-121.94184593924365</v>
      </c>
    </row>
    <row r="434" spans="11:12">
      <c r="K434">
        <v>432</v>
      </c>
      <c r="L434">
        <f>'portfolio loss'!O433</f>
        <v>-3.7453142629638023</v>
      </c>
    </row>
    <row r="435" spans="11:12">
      <c r="K435">
        <v>433</v>
      </c>
      <c r="L435">
        <f>'portfolio loss'!O434</f>
        <v>-84.102333377373725</v>
      </c>
    </row>
    <row r="436" spans="11:12">
      <c r="K436">
        <v>434</v>
      </c>
      <c r="L436">
        <f>'portfolio loss'!O435</f>
        <v>-47.42916621635959</v>
      </c>
    </row>
    <row r="437" spans="11:12">
      <c r="K437">
        <v>435</v>
      </c>
      <c r="L437">
        <f>'portfolio loss'!O436</f>
        <v>-7.3708057768781146</v>
      </c>
    </row>
    <row r="438" spans="11:12">
      <c r="K438">
        <v>436</v>
      </c>
      <c r="L438">
        <f>'portfolio loss'!O437</f>
        <v>24.228041752583522</v>
      </c>
    </row>
    <row r="439" spans="11:12">
      <c r="K439">
        <v>437</v>
      </c>
      <c r="L439">
        <f>'portfolio loss'!O438</f>
        <v>-66.760931435910607</v>
      </c>
    </row>
    <row r="440" spans="11:12">
      <c r="K440">
        <v>438</v>
      </c>
      <c r="L440">
        <f>'portfolio loss'!O439</f>
        <v>-72.557550247847757</v>
      </c>
    </row>
    <row r="441" spans="11:12">
      <c r="K441">
        <v>439</v>
      </c>
      <c r="L441">
        <f>'portfolio loss'!O440</f>
        <v>-3.0846452483328903</v>
      </c>
    </row>
    <row r="442" spans="11:12">
      <c r="K442">
        <v>440</v>
      </c>
      <c r="L442">
        <f>'portfolio loss'!O441</f>
        <v>0.57287693130456319</v>
      </c>
    </row>
    <row r="443" spans="11:12">
      <c r="K443">
        <v>441</v>
      </c>
      <c r="L443">
        <f>'portfolio loss'!O442</f>
        <v>23.887243557472175</v>
      </c>
    </row>
    <row r="444" spans="11:12">
      <c r="K444">
        <v>442</v>
      </c>
      <c r="L444">
        <f>'portfolio loss'!O443</f>
        <v>3.0546793354078545</v>
      </c>
    </row>
    <row r="445" spans="11:12">
      <c r="K445">
        <v>443</v>
      </c>
      <c r="L445">
        <f>'portfolio loss'!O444</f>
        <v>0.53255942401301581</v>
      </c>
    </row>
    <row r="446" spans="11:12">
      <c r="K446">
        <v>444</v>
      </c>
      <c r="L446">
        <f>'portfolio loss'!O445</f>
        <v>26.334864971777279</v>
      </c>
    </row>
    <row r="447" spans="11:12">
      <c r="K447">
        <v>445</v>
      </c>
      <c r="L447">
        <f>'portfolio loss'!O446</f>
        <v>-122.09013397349372</v>
      </c>
    </row>
    <row r="448" spans="11:12">
      <c r="K448">
        <v>446</v>
      </c>
      <c r="L448">
        <f>'portfolio loss'!O447</f>
        <v>90.883606159490228</v>
      </c>
    </row>
    <row r="449" spans="11:12">
      <c r="K449">
        <v>447</v>
      </c>
      <c r="L449">
        <f>'portfolio loss'!O448</f>
        <v>5.2460069565258891</v>
      </c>
    </row>
    <row r="450" spans="11:12">
      <c r="K450">
        <v>448</v>
      </c>
      <c r="L450">
        <f>'portfolio loss'!O449</f>
        <v>-9.1288833464477648</v>
      </c>
    </row>
    <row r="451" spans="11:12">
      <c r="K451">
        <v>449</v>
      </c>
      <c r="L451">
        <f>'portfolio loss'!O450</f>
        <v>53.059020783395681</v>
      </c>
    </row>
    <row r="452" spans="11:12">
      <c r="K452">
        <v>450</v>
      </c>
      <c r="L452">
        <f>'portfolio loss'!O451</f>
        <v>156.16931808203117</v>
      </c>
    </row>
    <row r="453" spans="11:12">
      <c r="K453">
        <v>451</v>
      </c>
      <c r="L453">
        <f>'portfolio loss'!O452</f>
        <v>-76.052816392191744</v>
      </c>
    </row>
    <row r="454" spans="11:12">
      <c r="K454">
        <v>452</v>
      </c>
      <c r="L454">
        <f>'portfolio loss'!O453</f>
        <v>-66.95606112259884</v>
      </c>
    </row>
    <row r="455" spans="11:12">
      <c r="K455">
        <v>453</v>
      </c>
      <c r="L455">
        <f>'portfolio loss'!O454</f>
        <v>5.9157750976173702</v>
      </c>
    </row>
    <row r="456" spans="11:12">
      <c r="K456">
        <v>454</v>
      </c>
      <c r="L456">
        <f>'portfolio loss'!O455</f>
        <v>-73.247307309424286</v>
      </c>
    </row>
    <row r="457" spans="11:12">
      <c r="K457">
        <v>455</v>
      </c>
      <c r="L457">
        <f>'portfolio loss'!O456</f>
        <v>29.603895679738343</v>
      </c>
    </row>
    <row r="458" spans="11:12">
      <c r="K458">
        <v>456</v>
      </c>
      <c r="L458">
        <f>'portfolio loss'!O457</f>
        <v>7.6794404008396668</v>
      </c>
    </row>
    <row r="459" spans="11:12">
      <c r="K459">
        <v>457</v>
      </c>
      <c r="L459">
        <f>'portfolio loss'!O458</f>
        <v>-80.898119892222894</v>
      </c>
    </row>
    <row r="460" spans="11:12">
      <c r="K460">
        <v>458</v>
      </c>
      <c r="L460">
        <f>'portfolio loss'!O459</f>
        <v>11.494311950027623</v>
      </c>
    </row>
    <row r="461" spans="11:12">
      <c r="K461">
        <v>459</v>
      </c>
      <c r="L461">
        <f>'portfolio loss'!O460</f>
        <v>-41.04669985050532</v>
      </c>
    </row>
    <row r="462" spans="11:12">
      <c r="K462">
        <v>460</v>
      </c>
      <c r="L462">
        <f>'portfolio loss'!O461</f>
        <v>53.947407336803735</v>
      </c>
    </row>
    <row r="463" spans="11:12">
      <c r="K463">
        <v>461</v>
      </c>
      <c r="L463">
        <f>'portfolio loss'!O462</f>
        <v>14.00978564370962</v>
      </c>
    </row>
    <row r="464" spans="11:12">
      <c r="K464">
        <v>462</v>
      </c>
      <c r="L464">
        <f>'portfolio loss'!O463</f>
        <v>-46.018146233469452</v>
      </c>
    </row>
    <row r="465" spans="11:12">
      <c r="K465">
        <v>463</v>
      </c>
      <c r="L465">
        <f>'portfolio loss'!O464</f>
        <v>27.762803886686015</v>
      </c>
    </row>
    <row r="466" spans="11:12">
      <c r="K466">
        <v>464</v>
      </c>
      <c r="L466">
        <f>'portfolio loss'!O465</f>
        <v>-25.091148578736465</v>
      </c>
    </row>
    <row r="467" spans="11:12">
      <c r="K467">
        <v>465</v>
      </c>
      <c r="L467">
        <f>'portfolio loss'!O466</f>
        <v>-3.084684707235283</v>
      </c>
    </row>
    <row r="468" spans="11:12">
      <c r="K468">
        <v>466</v>
      </c>
      <c r="L468">
        <f>'portfolio loss'!O467</f>
        <v>29.666858510305246</v>
      </c>
    </row>
    <row r="469" spans="11:12">
      <c r="K469">
        <v>467</v>
      </c>
      <c r="L469">
        <f>'portfolio loss'!O468</f>
        <v>75.100133021882357</v>
      </c>
    </row>
    <row r="470" spans="11:12">
      <c r="K470">
        <v>468</v>
      </c>
      <c r="L470">
        <f>'portfolio loss'!O469</f>
        <v>-73.088902089082694</v>
      </c>
    </row>
    <row r="471" spans="11:12">
      <c r="K471">
        <v>469</v>
      </c>
      <c r="L471">
        <f>'portfolio loss'!O470</f>
        <v>-34.727428024694746</v>
      </c>
    </row>
    <row r="472" spans="11:12">
      <c r="K472">
        <v>470</v>
      </c>
      <c r="L472">
        <f>'portfolio loss'!O471</f>
        <v>-53.714557941631938</v>
      </c>
    </row>
    <row r="473" spans="11:12">
      <c r="K473">
        <v>471</v>
      </c>
      <c r="L473">
        <f>'portfolio loss'!O472</f>
        <v>-87.925565051216836</v>
      </c>
    </row>
    <row r="474" spans="11:12">
      <c r="K474">
        <v>472</v>
      </c>
      <c r="L474">
        <f>'portfolio loss'!O473</f>
        <v>-37.026803550485056</v>
      </c>
    </row>
    <row r="475" spans="11:12">
      <c r="K475">
        <v>473</v>
      </c>
      <c r="L475">
        <f>'portfolio loss'!O474</f>
        <v>-25.698961252868685</v>
      </c>
    </row>
    <row r="476" spans="11:12">
      <c r="K476">
        <v>474</v>
      </c>
      <c r="L476">
        <f>'portfolio loss'!O475</f>
        <v>2.2015635705502064</v>
      </c>
    </row>
    <row r="477" spans="11:12">
      <c r="K477">
        <v>475</v>
      </c>
      <c r="L477">
        <f>'portfolio loss'!O476</f>
        <v>42.352612931239491</v>
      </c>
    </row>
    <row r="478" spans="11:12">
      <c r="K478">
        <v>476</v>
      </c>
      <c r="L478">
        <f>'portfolio loss'!O477</f>
        <v>-60.082795100037401</v>
      </c>
    </row>
    <row r="479" spans="11:12">
      <c r="K479">
        <v>477</v>
      </c>
      <c r="L479">
        <f>'portfolio loss'!O478</f>
        <v>61.570111166372953</v>
      </c>
    </row>
    <row r="480" spans="11:12">
      <c r="K480">
        <v>478</v>
      </c>
      <c r="L480">
        <f>'portfolio loss'!O479</f>
        <v>138.74919225734266</v>
      </c>
    </row>
    <row r="481" spans="11:12">
      <c r="K481">
        <v>479</v>
      </c>
      <c r="L481">
        <f>'portfolio loss'!O480</f>
        <v>-53.20039237457604</v>
      </c>
    </row>
    <row r="482" spans="11:12">
      <c r="K482">
        <v>480</v>
      </c>
      <c r="L482">
        <f>'portfolio loss'!O481</f>
        <v>16.529501031731343</v>
      </c>
    </row>
    <row r="483" spans="11:12">
      <c r="K483">
        <v>481</v>
      </c>
      <c r="L483">
        <f>'portfolio loss'!O482</f>
        <v>-27.922259233235309</v>
      </c>
    </row>
    <row r="484" spans="11:12">
      <c r="K484">
        <v>482</v>
      </c>
      <c r="L484">
        <f>'portfolio loss'!O483</f>
        <v>-27.256168198937303</v>
      </c>
    </row>
    <row r="485" spans="11:12">
      <c r="K485">
        <v>483</v>
      </c>
      <c r="L485">
        <f>'portfolio loss'!O484</f>
        <v>100.37845149965688</v>
      </c>
    </row>
    <row r="486" spans="11:12">
      <c r="K486">
        <v>484</v>
      </c>
      <c r="L486">
        <f>'portfolio loss'!O485</f>
        <v>-109.24090037150927</v>
      </c>
    </row>
    <row r="487" spans="11:12">
      <c r="K487">
        <v>485</v>
      </c>
      <c r="L487">
        <f>'portfolio loss'!O486</f>
        <v>4.386630007515123</v>
      </c>
    </row>
    <row r="488" spans="11:12">
      <c r="K488">
        <v>486</v>
      </c>
      <c r="L488">
        <f>'portfolio loss'!O487</f>
        <v>17.714660663557879</v>
      </c>
    </row>
  </sheetData>
  <conditionalFormatting sqref="C5">
    <cfRule type="cellIs" priority="1" operator="equal">
      <formula>#N/A</formula>
    </cfRule>
    <cfRule type="containsText" dxfId="1" priority="2" operator="containsText" text="#N/A">
      <formula>NOT(ISERROR(SEARCH("#N/A",C5)))</formula>
    </cfRule>
    <cfRule type="cellIs" dxfId="0" priority="3" operator="equal">
      <formula>#N/A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copy of googlsheet</vt:lpstr>
      <vt:lpstr> DATA</vt:lpstr>
      <vt:lpstr>data</vt:lpstr>
      <vt:lpstr>portfolio loss</vt:lpstr>
      <vt:lpstr>portfolio VaR</vt:lpstr>
      <vt:lpstr>Normal VaR</vt:lpstr>
      <vt:lpstr>t VaR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Samara Senari</dc:creator>
  <cp:lastModifiedBy>Samara Senari</cp:lastModifiedBy>
  <dcterms:created xsi:type="dcterms:W3CDTF">2025-10-23T19:29:46Z</dcterms:created>
  <dcterms:modified xsi:type="dcterms:W3CDTF">2025-10-25T21:36:43Z</dcterms:modified>
</cp:coreProperties>
</file>