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mor\Downloads\"/>
    </mc:Choice>
  </mc:AlternateContent>
  <xr:revisionPtr revIDLastSave="0" documentId="8_{E2DDC534-8351-46BE-9D26-B10D4DAB77B6}" xr6:coauthVersionLast="47" xr6:coauthVersionMax="47" xr10:uidLastSave="{00000000-0000-0000-0000-000000000000}"/>
  <bookViews>
    <workbookView xWindow="-110" yWindow="-110" windowWidth="19420" windowHeight="10300" firstSheet="3" activeTab="7" xr2:uid="{00000000-000D-0000-FFFF-FFFF00000000}"/>
  </bookViews>
  <sheets>
    <sheet name="Top 5 Customers" sheetId="21" r:id="rId1"/>
    <sheet name="Total Sales" sheetId="19" r:id="rId2"/>
    <sheet name="Countries Bar Chart" sheetId="20" r:id="rId3"/>
    <sheet name="orders" sheetId="17" r:id="rId4"/>
    <sheet name="customers" sheetId="13" r:id="rId5"/>
    <sheet name="products" sheetId="2" r:id="rId6"/>
    <sheet name="Coffee Name" sheetId="18" r:id="rId7"/>
    <sheet name="Dashboard" sheetId="24" r:id="rId8"/>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29" i="17"/>
  <c r="O295" i="17"/>
  <c r="O497" i="17"/>
  <c r="O625" i="17"/>
  <c r="O669" i="17"/>
  <c r="O767" i="17"/>
  <c r="O799" i="17"/>
  <c r="O895" i="17"/>
  <c r="O918" i="17"/>
  <c r="O981" i="17"/>
  <c r="N5" i="17"/>
  <c r="N13" i="17"/>
  <c r="N37" i="17"/>
  <c r="N45" i="17"/>
  <c r="N69" i="17"/>
  <c r="N77" i="17"/>
  <c r="N101" i="17"/>
  <c r="N109" i="17"/>
  <c r="N133" i="17"/>
  <c r="N141" i="17"/>
  <c r="N165" i="17"/>
  <c r="N173" i="17"/>
  <c r="N197" i="17"/>
  <c r="N205" i="17"/>
  <c r="N229" i="17"/>
  <c r="N237" i="17"/>
  <c r="N261" i="17"/>
  <c r="N269" i="17"/>
  <c r="N293" i="17"/>
  <c r="N301" i="17"/>
  <c r="N325" i="17"/>
  <c r="N333" i="17"/>
  <c r="N357" i="17"/>
  <c r="N365" i="17"/>
  <c r="N389" i="17"/>
  <c r="N397" i="17"/>
  <c r="N421" i="17"/>
  <c r="N429" i="17"/>
  <c r="N447" i="17"/>
  <c r="N453" i="17"/>
  <c r="N469" i="17"/>
  <c r="N475" i="17"/>
  <c r="N485" i="17"/>
  <c r="N491" i="17"/>
  <c r="N500" i="17"/>
  <c r="N503" i="17"/>
  <c r="N513" i="17"/>
  <c r="N516" i="17"/>
  <c r="N525" i="17"/>
  <c r="N529" i="17"/>
  <c r="N538" i="17"/>
  <c r="N540" i="17"/>
  <c r="N548" i="17"/>
  <c r="N551" i="17"/>
  <c r="N557" i="17"/>
  <c r="N560" i="17"/>
  <c r="N567" i="17"/>
  <c r="N569" i="17"/>
  <c r="N576" i="17"/>
  <c r="N578" i="17"/>
  <c r="N585" i="17"/>
  <c r="N587" i="17"/>
  <c r="N593" i="17"/>
  <c r="N595" i="17"/>
  <c r="N601" i="17"/>
  <c r="N603" i="17"/>
  <c r="N609" i="17"/>
  <c r="N611" i="17"/>
  <c r="N617" i="17"/>
  <c r="N619" i="17"/>
  <c r="N625" i="17"/>
  <c r="N627" i="17"/>
  <c r="N633" i="17"/>
  <c r="N635" i="17"/>
  <c r="N641" i="17"/>
  <c r="N643" i="17"/>
  <c r="N649" i="17"/>
  <c r="N651" i="17"/>
  <c r="N657" i="17"/>
  <c r="N659" i="17"/>
  <c r="N665" i="17"/>
  <c r="N667" i="17"/>
  <c r="N673" i="17"/>
  <c r="N675" i="17"/>
  <c r="N681" i="17"/>
  <c r="N683" i="17"/>
  <c r="N689" i="17"/>
  <c r="N691" i="17"/>
  <c r="N697" i="17"/>
  <c r="N699" i="17"/>
  <c r="N705" i="17"/>
  <c r="N707" i="17"/>
  <c r="N713" i="17"/>
  <c r="N715" i="17"/>
  <c r="N721" i="17"/>
  <c r="N723" i="17"/>
  <c r="N729" i="17"/>
  <c r="N731" i="17"/>
  <c r="N737" i="17"/>
  <c r="N739" i="17"/>
  <c r="N745" i="17"/>
  <c r="N747" i="17"/>
  <c r="N753" i="17"/>
  <c r="N755" i="17"/>
  <c r="N761" i="17"/>
  <c r="N763" i="17"/>
  <c r="N769" i="17"/>
  <c r="N771" i="17"/>
  <c r="N777" i="17"/>
  <c r="N779" i="17"/>
  <c r="N785" i="17"/>
  <c r="N787" i="17"/>
  <c r="N793" i="17"/>
  <c r="N795" i="17"/>
  <c r="N801" i="17"/>
  <c r="N803" i="17"/>
  <c r="N809" i="17"/>
  <c r="N811" i="17"/>
  <c r="N817" i="17"/>
  <c r="N819" i="17"/>
  <c r="N825" i="17"/>
  <c r="N827" i="17"/>
  <c r="N833" i="17"/>
  <c r="N835" i="17"/>
  <c r="N841" i="17"/>
  <c r="N843" i="17"/>
  <c r="N849" i="17"/>
  <c r="N851" i="17"/>
  <c r="N857" i="17"/>
  <c r="N859" i="17"/>
  <c r="N865" i="17"/>
  <c r="N867" i="17"/>
  <c r="N873" i="17"/>
  <c r="N875" i="17"/>
  <c r="N881" i="17"/>
  <c r="N883" i="17"/>
  <c r="N889" i="17"/>
  <c r="N891" i="17"/>
  <c r="N897" i="17"/>
  <c r="N899" i="17"/>
  <c r="N905" i="17"/>
  <c r="N907" i="17"/>
  <c r="N913" i="17"/>
  <c r="N915" i="17"/>
  <c r="N921" i="17"/>
  <c r="N923" i="17"/>
  <c r="N929" i="17"/>
  <c r="N931" i="17"/>
  <c r="N937" i="17"/>
  <c r="N939" i="17"/>
  <c r="N945" i="17"/>
  <c r="N947" i="17"/>
  <c r="N953" i="17"/>
  <c r="N955" i="17"/>
  <c r="N961" i="17"/>
  <c r="N963" i="17"/>
  <c r="N969" i="17"/>
  <c r="N971" i="17"/>
  <c r="N977" i="17"/>
  <c r="N979" i="17"/>
  <c r="N985" i="17"/>
  <c r="N987" i="17"/>
  <c r="N993" i="17"/>
  <c r="N995" i="17"/>
  <c r="N1001" i="17"/>
  <c r="J2" i="17"/>
  <c r="O2" i="17" s="1"/>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K625" i="17"/>
  <c r="L625" i="17"/>
  <c r="M625" i="17" s="1"/>
  <c r="I626" i="17"/>
  <c r="N626" i="17" s="1"/>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N658" i="17" s="1"/>
  <c r="J658" i="17"/>
  <c r="O658" i="17" s="1"/>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J667" i="17"/>
  <c r="O667" i="17" s="1"/>
  <c r="K667" i="17"/>
  <c r="L667" i="17"/>
  <c r="M667" i="17" s="1"/>
  <c r="I668" i="17"/>
  <c r="N668" i="17" s="1"/>
  <c r="J668" i="17"/>
  <c r="O668" i="17" s="1"/>
  <c r="K668" i="17"/>
  <c r="L668" i="17"/>
  <c r="M668" i="17" s="1"/>
  <c r="I669" i="17"/>
  <c r="N669" i="17" s="1"/>
  <c r="J669" i="17"/>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K2" i="17"/>
  <c r="M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<sst xmlns="http://schemas.openxmlformats.org/spreadsheetml/2006/main" count="11138" uniqueCount="6223">
  <si>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</si>
  <si>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</si>
  <si>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</si>
  <si>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</si>
  <si>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</si>
  <si>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</si>
  <si>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</si>
  <si>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</si>
  <si>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</si>
  <si>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</si>
  <si>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</si>
  <si>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</si>
  <si>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</si>
  <si>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</si>
  <si>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</si>
  <si>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</si>
  <si>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</si>
  <si>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</si>
  <si>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</si>
  <si>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</si>
  <si>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</si>
  <si>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</si>
  <si>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</si>
  <si>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</si>
  <si>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</si>
  <si>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</si>
  <si>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</si>
  <si>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</si>
  <si>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</si>
  <si>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</si>
  <si>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</si>
  <si>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</si>
  <si>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</si>
  <si>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</si>
  <si>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</si>
  <si>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</si>
  <si>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</si>
  <si>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</si>
  <si>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</si>
  <si>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</si>
  <si>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</si>
  <si>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</si>
  <si>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</si>
  <si>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</si>
  <si>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</si>
  <si>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</si>
  <si>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</si>
  <si>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</si>
  <si>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</si>
  <si>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</si>
  <si>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</si>
  <si>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</si>
  <si>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</si>
  <si>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</si>
  <si>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</si>
  <si>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</si>
  <si>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</si>
  <si>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</si>
  <si>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</si>
  <si>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</si>
  <si>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</si>
  <si>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</si>
  <si>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</si>
  <si>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</si>
  <si>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</si>
  <si>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</si>
  <si>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</si>
  <si>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</si>
  <si>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</si>
  <si>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</si>
  <si>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</si>
  <si>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</si>
  <si>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</si>
  <si>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</si>
  <si>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</si>
  <si>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</si>
  <si>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</si>
  <si>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</si>
  <si>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</si>
  <si>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</si>
  <si>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</si>
  <si>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</si>
  <si>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</si>
  <si>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</si>
  <si>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</si>
  <si>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</si>
  <si>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</si>
  <si>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</si>
  <si>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</si>
  <si>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</si>
  <si>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</si>
  <si>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</si>
  <si>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</si>
  <si>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</si>
  <si>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</si>
  <si>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</si>
  <si>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</si>
  <si>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</si>
  <si>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</si>
  <si>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</si>
  <si>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</si>
  <si>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</si>
  <si>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</si>
  <si>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</si>
  <si>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</si>
  <si>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</si>
  <si>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</si>
  <si>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</si>
  <si>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</si>
  <si>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</si>
  <si>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</si>
  <si>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</si>
  <si>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</si>
  <si>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</si>
  <si>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</si>
  <si>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</si>
  <si>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</si>
  <si>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</si>
  <si>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</si>
  <si>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</si>
  <si>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</si>
  <si>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</si>
  <si>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</si>
  <si>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</si>
  <si>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</si>
  <si>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</si>
  <si>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</si>
  <si>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</si>
  <si>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</si>
  <si>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</si>
  <si>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</si>
  <si>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</si>
  <si>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</si>
  <si>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</si>
  <si>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</si>
  <si>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</si>
  <si>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</si>
  <si>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</si>
  <si>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</si>
  <si>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</si>
  <si>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</si>
  <si>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</si>
  <si>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</si>
  <si>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</si>
  <si>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</si>
  <si>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</si>
  <si>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</si>
  <si>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</si>
  <si>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</si>
  <si>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</si>
  <si>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</si>
  <si>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</si>
  <si>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</si>
  <si>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</si>
  <si>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</si>
  <si>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</si>
  <si>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</si>
  <si>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</si>
  <si>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</si>
  <si>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</si>
  <si>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</si>
  <si>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</si>
  <si>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</si>
  <si>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</si>
  <si>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</si>
  <si>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</si>
  <si>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</si>
  <si>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</si>
  <si>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</si>
  <si>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</si>
  <si>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</si>
  <si>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</si>
  <si>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</si>
  <si>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</si>
  <si>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</si>
  <si>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</si>
  <si>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</si>
  <si>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</si>
  <si>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</si>
  <si>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</si>
  <si>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</si>
  <si>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</si>
  <si>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</si>
  <si>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</si>
  <si>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</si>
  <si>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</si>
  <si>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</si>
  <si>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</si>
  <si>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</si>
  <si>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</si>
  <si>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</si>
  <si>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</si>
  <si>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</si>
  <si>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</si>
  <si>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</si>
  <si>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</si>
  <si>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</si>
  <si>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</si>
  <si>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</si>
  <si>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</si>
  <si>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</si>
  <si>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</si>
  <si>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</si>
  <si>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</si>
  <si>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</si>
  <si>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</si>
  <si>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</si>
  <si>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</si>
  <si>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</si>
  <si>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</si>
  <si>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</si>
  <si>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</si>
  <si>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</si>
  <si>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</si>
  <si>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</si>
  <si>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</si>
  <si>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</si>
  <si>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</si>
  <si>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</si>
  <si>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</si>
  <si>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</si>
  <si>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</si>
  <si>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</si>
  <si>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</si>
  <si>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</si>
  <si>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</si>
  <si>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</si>
  <si>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</si>
  <si>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</si>
  <si>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</si>
  <si>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</si>
  <si>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</si>
  <si>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</si>
  <si>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</si>
  <si>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</si>
  <si>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</si>
  <si>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</si>
  <si>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</si>
  <si>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</si>
  <si>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</si>
  <si>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</si>
  <si>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</si>
  <si>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</si>
  <si>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</si>
  <si>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</si>
  <si>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</si>
  <si>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</si>
  <si>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</si>
  <si>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</si>
  <si>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</si>
  <si>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</si>
  <si>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</si>
  <si>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</si>
  <si>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</si>
  <si>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</si>
  <si>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</si>
  <si>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</si>
  <si>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</si>
  <si>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</si>
  <si>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</si>
  <si>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</si>
  <si>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</si>
  <si>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</si>
  <si>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</si>
  <si>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</si>
  <si>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</si>
  <si>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</si>
  <si>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</si>
  <si>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</si>
  <si>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</si>
  <si>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</si>
  <si>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</si>
  <si>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</si>
  <si>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</si>
  <si>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</si>
  <si>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</si>
  <si>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</si>
  <si>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</si>
  <si>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</si>
  <si>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</si>
  <si>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</si>
  <si>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</si>
  <si>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</si>
  <si>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</si>
  <si>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</si>
  <si>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</si>
  <si>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</si>
  <si>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</si>
  <si>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</si>
  <si>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</si>
  <si>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</si>
  <si>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</si>
  <si>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</si>
  <si>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</si>
  <si>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</si>
  <si>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</si>
  <si>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</si>
  <si>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</si>
  <si>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</si>
  <si>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</si>
  <si>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</si>
  <si>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</si>
  <si>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</si>
  <si>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</si>
  <si>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</si>
  <si>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</si>
  <si>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</si>
  <si>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</si>
  <si>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</si>
  <si>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</si>
  <si>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</si>
  <si>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</si>
  <si>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</si>
  <si>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</si>
  <si>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</si>
  <si>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</si>
  <si>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</si>
  <si>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</si>
  <si>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</si>
  <si>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</si>
  <si>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</si>
  <si>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</si>
  <si>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</si>
  <si>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</si>
  <si>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</si>
  <si>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</si>
  <si>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</si>
  <si>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</si>
  <si>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</si>
  <si>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</si>
  <si>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</si>
  <si>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</si>
  <si>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</si>
  <si>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</si>
  <si>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</si>
  <si>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</si>
  <si>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</si>
  <si>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</si>
  <si>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</si>
  <si>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</si>
  <si>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</si>
  <si>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</si>
  <si>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</si>
  <si>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</si>
  <si>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</si>
  <si>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</si>
  <si>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</si>
  <si>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</si>
  <si>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</si>
  <si>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</si>
  <si>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</si>
  <si>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</si>
  <si>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</si>
  <si>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</si>
  <si>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</si>
  <si>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</si>
  <si>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</si>
  <si>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</si>
  <si>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</si>
  <si>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</si>
  <si>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</si>
  <si>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</si>
  <si>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</si>
  <si>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</si>
  <si>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</si>
  <si>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</si>
  <si>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</si>
  <si>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</si>
  <si>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</si>
  <si>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</si>
  <si>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</si>
  <si>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</si>
  <si>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</si>
  <si>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</si>
  <si>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</si>
  <si>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</si>
  <si>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</si>
  <si>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</si>
  <si>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</si>
  <si>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</si>
  <si>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</si>
  <si>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</si>
  <si>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</si>
  <si>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</si>
  <si>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</si>
  <si>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</si>
  <si>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</si>
  <si>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</si>
  <si>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</si>
  <si>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</si>
  <si>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</si>
  <si>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</si>
  <si>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</si>
  <si>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</si>
  <si>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</si>
  <si>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</si>
  <si>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</si>
  <si>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</si>
  <si>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</si>
  <si>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</si>
  <si>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</si>
  <si>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</si>
  <si>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</si>
  <si>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</si>
  <si>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</si>
  <si>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</si>
  <si>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</si>
  <si>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</si>
  <si>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</si>
  <si>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</si>
  <si>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</si>
  <si>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</si>
  <si>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</si>
  <si>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</si>
  <si>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</si>
  <si>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</si>
  <si>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</si>
  <si>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</si>
  <si>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</si>
  <si>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</si>
  <si>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</si>
  <si>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</si>
  <si>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</si>
  <si>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</si>
  <si>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</si>
  <si>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</si>
  <si>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</si>
  <si>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</si>
  <si>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</si>
  <si>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</si>
  <si>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</si>
  <si>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</si>
  <si>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</si>
  <si>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</si>
  <si>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</si>
  <si>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</si>
  <si>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</si>
  <si>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</si>
  <si>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</si>
  <si>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</si>
  <si>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</si>
  <si>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</si>
  <si>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</si>
  <si>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</si>
  <si>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</si>
  <si>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</si>
  <si>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</si>
  <si>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</si>
  <si>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</si>
  <si>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</si>
  <si>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</si>
  <si>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</si>
  <si>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</si>
  <si>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</si>
  <si>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</si>
  <si>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</si>
  <si>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</si>
  <si>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</si>
  <si>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</si>
  <si>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</si>
  <si>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</si>
  <si>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</si>
  <si>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</si>
  <si>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</si>
  <si>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</si>
  <si>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</si>
  <si>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</si>
  <si>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</si>
  <si>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</si>
  <si>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</si>
  <si>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</si>
  <si>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</si>
  <si>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</si>
  <si>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</si>
  <si>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</si>
  <si>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</si>
  <si>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</si>
  <si>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</si>
  <si>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</si>
  <si>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</si>
  <si>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</si>
  <si>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</si>
  <si>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</si>
  <si>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</si>
  <si>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</si>
  <si>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</si>
  <si>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</si>
  <si>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</si>
  <si>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</si>
  <si>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</si>
  <si>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</si>
  <si>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</si>
  <si>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</si>
  <si>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</si>
  <si>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</si>
  <si>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</si>
  <si>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</si>
  <si>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</si>
  <si>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</si>
  <si>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</si>
  <si>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</si>
  <si>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</si>
  <si>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</si>
  <si>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</si>
  <si>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</si>
  <si>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</si>
  <si>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</si>
  <si>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</si>
  <si>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</si>
  <si>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</si>
  <si>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</si>
  <si>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</si>
  <si>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</si>
  <si>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</si>
  <si>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</si>
  <si>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</si>
  <si>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</si>
  <si>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</si>
  <si>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</si>
  <si>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</si>
  <si>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</si>
  <si>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</si>
  <si>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</si>
  <si>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</si>
  <si>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</si>
  <si>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</si>
  <si>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</si>
  <si>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</si>
  <si>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</si>
  <si>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</si>
  <si>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</si>
  <si>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</si>
  <si>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</si>
  <si>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</si>
  <si>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</si>
  <si>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</si>
  <si>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</si>
  <si>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</si>
  <si>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</si>
  <si>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</si>
  <si>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</si>
  <si>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</si>
  <si>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</si>
  <si>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</si>
  <si>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</si>
  <si>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</si>
  <si>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</si>
  <si>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</si>
  <si>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</si>
  <si>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</si>
  <si>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</si>
  <si>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</si>
  <si>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</si>
  <si>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</si>
  <si>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</si>
  <si>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</si>
  <si>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</si>
  <si>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</si>
  <si>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</si>
  <si>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</si>
  <si>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</si>
  <si>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</si>
  <si>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</si>
  <si>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</si>
  <si>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</si>
  <si>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</si>
  <si>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</si>
  <si>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</si>
  <si>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</si>
  <si>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</si>
  <si>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</si>
  <si>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</si>
  <si>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</si>
  <si>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</si>
  <si>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</si>
  <si>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</si>
  <si>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</si>
  <si>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</si>
  <si>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</si>
  <si>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</si>
  <si>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</si>
  <si>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</si>
  <si>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</si>
  <si>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</si>
  <si>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</si>
  <si>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</si>
  <si>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</si>
  <si>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</si>
  <si>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</si>
  <si>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</si>
  <si>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</si>
  <si>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</si>
  <si>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</si>
  <si>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</si>
  <si>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</si>
  <si>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</si>
  <si>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</si>
  <si>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</si>
  <si>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</si>
  <si>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</si>
  <si>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</si>
  <si>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</si>
  <si>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</si>
  <si>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</si>
  <si>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</si>
  <si>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</si>
  <si>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</si>
  <si>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</si>
  <si>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</si>
  <si>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</si>
  <si>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</si>
  <si>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</si>
  <si>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</si>
  <si>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</si>
  <si>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</si>
  <si>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</si>
  <si>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</si>
  <si>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</si>
  <si>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</si>
  <si>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</si>
  <si>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</si>
  <si>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</si>
  <si>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</si>
  <si>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</si>
  <si>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</si>
  <si>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</si>
  <si>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</si>
  <si>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</si>
  <si>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</si>
  <si>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</si>
  <si>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</si>
  <si>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</si>
  <si>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</si>
  <si>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</si>
  <si>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</si>
  <si>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</si>
  <si>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</si>
  <si>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</si>
  <si>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</si>
  <si>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</si>
  <si>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</si>
  <si>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</si>
  <si>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</si>
  <si>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</si>
  <si>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</si>
  <si>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</si>
  <si>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</si>
  <si>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</si>
  <si>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</si>
  <si>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</si>
  <si>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</si>
  <si>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</si>
  <si>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</si>
  <si>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</si>
  <si>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</si>
  <si>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</si>
  <si>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</si>
  <si>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</si>
  <si>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</si>
  <si>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</si>
  <si>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</si>
  <si>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</si>
  <si>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</si>
  <si>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</si>
  <si>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</si>
  <si>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</si>
  <si>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</si>
  <si>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</si>
  <si>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</si>
  <si>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</si>
  <si>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</si>
  <si>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</si>
  <si>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</si>
  <si>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</si>
  <si>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</si>
  <si>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</si>
  <si>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</si>
  <si>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</si>
  <si>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</si>
  <si>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</si>
  <si>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</si>
  <si>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</si>
  <si>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</si>
  <si>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</si>
  <si>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</si>
  <si>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</si>
  <si>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</si>
  <si>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</si>
  <si>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</si>
  <si>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</si>
  <si>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</si>
  <si>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</si>
  <si>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</si>
  <si>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</si>
  <si>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</si>
  <si>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</si>
  <si>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</si>
  <si>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</si>
  <si>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</si>
  <si>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</si>
  <si>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</si>
  <si>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</si>
  <si>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</si>
  <si>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</si>
  <si>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</si>
  <si>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</si>
  <si>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</si>
  <si>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</si>
  <si>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</si>
  <si>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</si>
  <si>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</si>
  <si>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</si>
  <si>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</si>
  <si>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</si>
  <si>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</si>
  <si>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</si>
  <si>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</si>
  <si>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</si>
  <si>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</si>
  <si>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</si>
  <si>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</si>
  <si>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</si>
  <si>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</si>
  <si>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</si>
  <si>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</si>
  <si>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</si>
  <si>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</si>
  <si>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</si>
  <si>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</si>
  <si>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</si>
  <si>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</si>
  <si>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</si>
  <si>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</si>
  <si>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</si>
  <si>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</si>
  <si>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</si>
  <si>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</si>
  <si>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</si>
  <si>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</si>
  <si>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</si>
  <si>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</si>
  <si>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</si>
  <si>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</si>
  <si>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</si>
  <si>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</si>
  <si>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</si>
  <si>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</si>
  <si>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</si>
  <si>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</si>
  <si>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</si>
  <si>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</si>
  <si>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</si>
  <si>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</si>
  <si>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</si>
  <si>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</si>
  <si>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</si>
  <si>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</si>
  <si>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</si>
  <si>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</si>
  <si>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</si>
  <si>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</si>
  <si>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</si>
  <si>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</si>
  <si>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</si>
  <si>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</si>
  <si>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</si>
  <si>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</si>
  <si>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</si>
  <si>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</si>
  <si>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</si>
  <si>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</si>
  <si>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</si>
  <si>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</si>
  <si>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</si>
  <si>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</si>
  <si>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</si>
  <si>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</si>
  <si>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</si>
  <si>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</si>
  <si>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</si>
  <si>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</si>
  <si>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</si>
  <si>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</si>
  <si>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</si>
  <si>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</si>
  <si>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</si>
  <si>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</si>
  <si>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</si>
  <si>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</si>
  <si>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</si>
  <si>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</si>
  <si>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</si>
  <si>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</si>
  <si>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</si>
  <si>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</si>
  <si>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</si>
  <si>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</si>
  <si>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</si>
  <si>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</si>
  <si>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</si>
  <si>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</si>
  <si>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</si>
  <si>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</si>
  <si>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</si>
  <si>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</si>
  <si>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</si>
  <si>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</si>
  <si>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</si>
  <si>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</si>
  <si>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</si>
  <si>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</si>
  <si>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</si>
  <si>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</si>
  <si>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</si>
  <si>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</si>
  <si>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</si>
  <si>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</si>
  <si>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</si>
  <si>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</si>
  <si>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</si>
  <si>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</si>
  <si>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</si>
  <si>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</si>
  <si>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</si>
  <si>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</si>
  <si>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</si>
  <si>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</si>
  <si>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</si>
  <si>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</si>
  <si>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</si>
  <si>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</si>
  <si>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</si>
  <si>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</si>
  <si>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</si>
  <si>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</si>
  <si>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</si>
  <si>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</si>
  <si>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</si>
  <si>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</si>
  <si>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</si>
  <si>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</si>
  <si>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</si>
  <si>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</si>
  <si>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</si>
  <si>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</si>
  <si>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</si>
  <si>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</si>
  <si>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</si>
  <si>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</si>
  <si>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</si>
  <si>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</si>
  <si>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</si>
  <si>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</si>
  <si>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</si>
  <si>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</si>
  <si>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</si>
  <si>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</si>
  <si>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</si>
  <si>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</si>
  <si>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</si>
  <si>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</si>
  <si>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</si>
  <si>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</si>
  <si>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</si>
  <si>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</si>
  <si>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</si>
  <si>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</si>
  <si>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</si>
  <si>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</si>
  <si>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</si>
  <si>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</si>
  <si>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</si>
  <si>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</si>
  <si>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</si>
  <si>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</si>
  <si>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</si>
  <si>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</si>
  <si>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</si>
  <si>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</si>
  <si>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</si>
  <si>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</si>
  <si>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</si>
  <si>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</si>
  <si>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</si>
  <si>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</si>
  <si>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</si>
  <si>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</si>
  <si>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</si>
  <si>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</si>
  <si>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</si>
  <si>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</si>
  <si>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</si>
  <si>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</si>
  <si>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</si>
  <si>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</si>
  <si>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</si>
  <si>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</si>
  <si>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</si>
  <si>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</si>
  <si>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</si>
  <si>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</si>
  <si>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</si>
  <si>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</si>
  <si>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</si>
  <si>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</si>
  <si>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</si>
  <si>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</si>
  <si>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</si>
  <si>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</si>
  <si>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</si>
  <si>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</si>
  <si>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</si>
  <si>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</si>
  <si>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</si>
  <si>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</si>
  <si>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</si>
  <si>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</si>
  <si>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</si>
  <si>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</si>
  <si>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</si>
  <si>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</si>
  <si>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</si>
  <si>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</si>
  <si>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</si>
  <si>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</si>
  <si>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</si>
  <si>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</si>
  <si>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</si>
  <si>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</si>
  <si>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</si>
  <si>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</si>
  <si>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</si>
  <si>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</si>
  <si>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</si>
  <si>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</si>
  <si>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</si>
  <si>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</si>
  <si>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</si>
  <si>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</si>
  <si>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</si>
  <si>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</si>
  <si>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</si>
  <si>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</si>
  <si>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</si>
  <si>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</si>
  <si>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</si>
  <si>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</si>
  <si>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</si>
  <si>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</si>
  <si>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</si>
  <si>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</si>
  <si>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</si>
  <si>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</si>
  <si>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</si>
  <si>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</si>
  <si>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</si>
  <si>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</si>
  <si>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</si>
  <si>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</si>
  <si>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</si>
  <si>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</si>
  <si>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</si>
  <si>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</si>
  <si>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</si>
  <si>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</si>
  <si>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</si>
  <si>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</si>
  <si>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</si>
  <si>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</si>
  <si>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</si>
  <si>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</si>
  <si>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</si>
  <si>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</si>
  <si>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</si>
  <si>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</si>
  <si>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</si>
  <si>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</si>
  <si>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</si>
  <si>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</si>
  <si>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</si>
  <si>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</si>
  <si>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</si>
  <si>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</si>
  <si>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</si>
  <si>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</si>
  <si>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</si>
  <si>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</si>
  <si>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</si>
  <si>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</si>
  <si>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</si>
  <si>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</si>
  <si>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</si>
  <si>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</si>
  <si>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</si>
  <si>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</si>
  <si>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</si>
  <si>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</si>
  <si>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</si>
  <si>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</si>
  <si>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</si>
  <si>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</si>
  <si>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</si>
  <si>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</si>
  <si>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</si>
  <si>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</si>
  <si>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</si>
  <si>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</si>
  <si>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</si>
  <si>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</si>
  <si>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</si>
  <si>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</si>
  <si>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</si>
  <si>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</si>
  <si>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</si>
  <si>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</si>
  <si>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</si>
  <si>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</si>
  <si>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</si>
  <si>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</si>
  <si>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</si>
  <si>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</si>
  <si>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</si>
  <si>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</si>
  <si>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</si>
  <si>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</si>
  <si>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</si>
  <si>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</si>
  <si>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</si>
  <si>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</si>
  <si>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</si>
  <si>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</si>
  <si>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</si>
  <si>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</si>
  <si>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</si>
  <si>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</si>
  <si>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</si>
  <si>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</si>
  <si>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</si>
  <si>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</si>
  <si>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</si>
  <si>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</si>
  <si>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</si>
  <si>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</si>
  <si>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</si>
  <si>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</si>
  <si>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</si>
  <si>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</si>
  <si>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</si>
  <si>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</si>
  <si>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</si>
  <si>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</si>
  <si>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</si>
  <si>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</si>
  <si>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</si>
  <si>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</si>
  <si>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</si>
  <si>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</si>
  <si>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</si>
  <si>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</si>
  <si>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</si>
  <si>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</si>
  <si>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</si>
  <si>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</si>
  <si>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</si>
  <si>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</si>
  <si>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</si>
  <si>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</si>
  <si>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</si>
  <si>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</si>
  <si>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</si>
  <si>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</si>
  <si>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</si>
  <si>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</si>
  <si>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</si>
  <si>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</si>
  <si>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</si>
  <si>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</si>
  <si>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</si>
  <si>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</si>
  <si>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</si>
  <si>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</si>
  <si>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</si>
  <si>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</si>
  <si>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</si>
  <si>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</si>
  <si>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</si>
  <si>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</si>
  <si>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</si>
  <si>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</si>
  <si>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</si>
  <si>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</si>
  <si>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</si>
  <si>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</si>
  <si>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</si>
  <si>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</si>
  <si>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</si>
  <si>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</si>
  <si>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</si>
  <si>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</si>
  <si>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</si>
  <si>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</si>
  <si>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</si>
  <si>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</si>
  <si>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</si>
  <si>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</si>
  <si>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</si>
  <si>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</si>
  <si>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</si>
  <si>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</si>
  <si>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</si>
  <si>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</si>
  <si>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</si>
  <si>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</si>
  <si>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</si>
  <si>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</si>
  <si>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</si>
  <si>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</si>
  <si>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</si>
  <si>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</si>
  <si>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</si>
  <si>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</si>
  <si>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</si>
  <si>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</si>
  <si>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</si>
  <si>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</si>
  <si>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</si>
  <si>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</si>
  <si>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</si>
  <si>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</si>
  <si>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</si>
  <si>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</si>
  <si>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</si>
  <si>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</si>
  <si>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</si>
  <si>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</si>
  <si>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</si>
  <si>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</si>
  <si>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</si>
  <si>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</si>
  <si>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</si>
  <si>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</si>
  <si>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</si>
  <si>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</si>
  <si>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</si>
  <si>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</si>
  <si>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</si>
  <si>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</si>
  <si>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</si>
  <si>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</si>
  <si>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</si>
  <si>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</si>
  <si>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</si>
  <si>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</si>
  <si>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</si>
  <si>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</si>
  <si>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</si>
  <si>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</si>
  <si>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</si>
  <si>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</si>
  <si>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</si>
  <si>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</si>
  <si>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</si>
  <si>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</si>
  <si>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</si>
  <si>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</si>
  <si>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</si>
  <si>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</si>
  <si>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</si>
  <si>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</si>
  <si>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</si>
  <si>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</si>
  <si>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</si>
  <si>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</si>
  <si>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</si>
  <si>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</si>
  <si>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</si>
  <si>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</si>
  <si>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</si>
  <si>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</si>
  <si>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</si>
  <si>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</si>
  <si>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</si>
  <si>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</si>
  <si>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</si>
  <si>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</si>
  <si>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</si>
  <si>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</si>
  <si>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</si>
  <si>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</si>
  <si>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</si>
  <si>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</si>
  <si>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</si>
  <si>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</si>
  <si>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</si>
  <si>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</si>
  <si>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</si>
  <si>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</si>
  <si>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</si>
  <si>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</si>
  <si>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</si>
  <si>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</si>
  <si>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</si>
  <si>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</si>
  <si>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</si>
  <si>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</si>
  <si>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</si>
  <si>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</si>
  <si>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</si>
  <si>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</si>
  <si>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</si>
  <si>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</si>
  <si>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</si>
  <si>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</si>
  <si>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</si>
  <si>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</si>
  <si>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</si>
  <si>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</si>
  <si>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</si>
  <si>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</si>
  <si>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</si>
  <si>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</si>
  <si>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</si>
  <si>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</si>
  <si>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</si>
  <si>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</si>
  <si>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</si>
  <si>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</si>
  <si>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</si>
  <si>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</si>
  <si>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</si>
  <si>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</si>
  <si>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</si>
  <si>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</si>
  <si>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</si>
  <si>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</si>
  <si>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</si>
  <si>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</si>
  <si>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</si>
  <si>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</si>
  <si>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</si>
  <si>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</si>
  <si>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</si>
  <si>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</si>
  <si>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</si>
  <si>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</si>
  <si>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</si>
  <si>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</si>
  <si>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</si>
  <si>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</si>
  <si>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</si>
  <si>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</si>
  <si>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</si>
  <si>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</si>
  <si>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</si>
  <si>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</si>
  <si>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</si>
  <si>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</si>
  <si>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</si>
  <si>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</si>
  <si>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</si>
  <si>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</si>
  <si>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</si>
  <si>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</si>
  <si>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</si>
  <si>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</si>
  <si>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</si>
  <si>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</si>
  <si>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</si>
  <si>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</si>
  <si>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</si>
  <si>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</si>
  <si>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</si>
  <si>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</si>
  <si>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</si>
  <si>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</si>
  <si>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</si>
  <si>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</si>
  <si>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</si>
  <si>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</si>
  <si>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</si>
  <si>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</si>
  <si>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</si>
  <si>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</si>
  <si>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</si>
  <si>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</si>
  <si>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</si>
  <si>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</si>
  <si>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</si>
  <si>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</si>
  <si>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</si>
  <si>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</si>
  <si>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</si>
  <si>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</si>
  <si>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</si>
  <si>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</si>
  <si>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</si>
  <si>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</si>
  <si>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</si>
  <si>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</si>
  <si>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</si>
  <si>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</si>
  <si>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</si>
  <si>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</si>
  <si>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</si>
  <si>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</si>
  <si>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</si>
  <si>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</si>
  <si>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</si>
  <si>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</si>
  <si>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</si>
  <si>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</si>
  <si>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</si>
  <si>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</si>
  <si>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</si>
  <si>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</si>
  <si>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</si>
  <si>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</si>
  <si>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</si>
  <si>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</si>
  <si>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</si>
  <si>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</si>
  <si>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</si>
  <si>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</si>
  <si>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</si>
  <si>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</si>
  <si>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</si>
  <si>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</si>
  <si>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</si>
  <si>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</si>
  <si>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</si>
  <si>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</si>
  <si>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</si>
  <si>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</si>
  <si>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</si>
  <si>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</si>
  <si>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</si>
  <si>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</si>
  <si>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</si>
  <si>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</si>
  <si>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</si>
  <si>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</si>
  <si>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</si>
  <si>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</si>
  <si>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</si>
  <si>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</si>
  <si>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</si>
  <si>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</si>
  <si>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</si>
  <si>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</si>
  <si>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</si>
  <si>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</si>
  <si>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</si>
  <si>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</si>
  <si>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</si>
  <si>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</si>
  <si>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</si>
  <si>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</si>
  <si>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</si>
  <si>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</si>
  <si>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</si>
  <si>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</si>
  <si>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</si>
  <si>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</si>
  <si>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</si>
  <si>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</si>
  <si>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</si>
  <si>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</si>
  <si>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</si>
  <si>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</si>
  <si>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</si>
  <si>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</si>
  <si>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</si>
  <si>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</si>
  <si>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</si>
  <si>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</si>
  <si>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</si>
  <si>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</si>
  <si>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</si>
  <si>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</si>
  <si>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</si>
  <si>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</si>
  <si>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</si>
  <si>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</si>
  <si>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</si>
  <si>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</si>
  <si>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</si>
  <si>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</si>
  <si>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</si>
  <si>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</si>
  <si>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</si>
  <si>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</si>
  <si>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</si>
  <si>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</si>
  <si>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</si>
  <si>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</si>
  <si>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</si>
  <si>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</si>
  <si>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</si>
  <si>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</si>
  <si>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</si>
  <si>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</si>
  <si>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</si>
  <si>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</si>
  <si>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</si>
  <si>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</si>
  <si>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</si>
  <si>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</si>
  <si>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</si>
  <si>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</si>
  <si>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</si>
  <si>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</si>
  <si>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</si>
  <si>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</si>
  <si>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</si>
  <si>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</si>
  <si>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</si>
  <si>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</si>
  <si>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</si>
  <si>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</si>
  <si>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</si>
  <si>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</si>
  <si>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</si>
  <si>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</si>
  <si>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</si>
  <si>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</si>
  <si>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</si>
  <si>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</si>
  <si>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</si>
  <si>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</si>
  <si>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</si>
  <si>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</si>
  <si>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</si>
  <si>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</si>
  <si>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</si>
  <si>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</si>
  <si>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</si>
  <si>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</si>
  <si>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</si>
  <si>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</si>
  <si>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</si>
  <si>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</si>
  <si>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</si>
  <si>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</si>
  <si>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</si>
  <si>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</si>
  <si>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</si>
  <si>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</si>
  <si>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</si>
  <si>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</si>
  <si>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</si>
  <si>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</si>
  <si>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</si>
  <si>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</si>
  <si>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</si>
  <si>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</si>
  <si>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</si>
  <si>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</si>
  <si>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</si>
  <si>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</si>
  <si>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</si>
  <si>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</si>
  <si>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</si>
  <si>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</si>
  <si>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</si>
  <si>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</si>
  <si>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</si>
  <si>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</si>
  <si>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</si>
  <si>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</si>
  <si>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</si>
  <si>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</si>
  <si>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</si>
  <si>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</si>
  <si>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</si>
  <si>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</si>
  <si>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</si>
  <si>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</si>
  <si>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</si>
  <si>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</si>
  <si>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</si>
  <si>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</si>
  <si>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</si>
  <si>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</si>
  <si>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</si>
  <si>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</si>
  <si>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</si>
  <si>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</si>
  <si>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</si>
  <si>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</si>
  <si>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</si>
  <si>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</si>
  <si>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</si>
  <si>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</si>
  <si>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</si>
  <si>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</si>
  <si>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</si>
  <si>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</si>
  <si>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</si>
  <si>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</si>
  <si>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</si>
  <si>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</si>
  <si>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</si>
  <si>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</si>
  <si>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</si>
  <si>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</si>
  <si>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</si>
  <si>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</si>
  <si>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</si>
  <si>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</si>
  <si>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</si>
  <si>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</si>
  <si>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</si>
  <si>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</si>
  <si>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</si>
  <si>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</si>
  <si>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</si>
  <si>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</si>
  <si>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</si>
  <si>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</si>
  <si>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</si>
  <si>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</si>
  <si>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</si>
  <si>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</si>
  <si>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</si>
  <si>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</si>
  <si>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</si>
  <si>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</si>
  <si>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</si>
  <si>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</si>
  <si>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</si>
  <si>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</si>
  <si>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</si>
  <si>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</si>
  <si>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</si>
  <si>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</si>
  <si>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</si>
  <si>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</si>
  <si>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</si>
  <si>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</si>
  <si>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</si>
  <si>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</si>
  <si>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</si>
  <si>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</si>
  <si>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</si>
  <si>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</si>
  <si>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</si>
  <si>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</si>
  <si>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</si>
  <si>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</si>
  <si>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</si>
  <si>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</si>
  <si>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</si>
  <si>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</si>
  <si>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</si>
  <si>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</si>
  <si>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</si>
  <si>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</si>
  <si>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</si>
  <si>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</si>
  <si>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</si>
  <si>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</si>
  <si>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</si>
  <si>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</si>
  <si>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</si>
  <si>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</si>
  <si>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</si>
  <si>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</si>
  <si>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</si>
  <si>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</si>
  <si>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</si>
  <si>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</si>
  <si>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</si>
  <si>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</si>
  <si>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</si>
  <si>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</si>
  <si>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</si>
  <si>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</si>
  <si>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</si>
  <si>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</si>
  <si>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</si>
  <si>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</si>
  <si>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</si>
  <si>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</si>
  <si>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</si>
  <si>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</si>
  <si>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</si>
  <si>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</si>
  <si>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</si>
  <si>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</si>
  <si>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</si>
  <si>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</si>
  <si>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</si>
  <si>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</si>
  <si>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</si>
  <si>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</si>
  <si>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</si>
  <si>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</si>
  <si>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</si>
  <si>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</si>
  <si>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</si>
  <si>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</si>
  <si>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</si>
  <si>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</si>
  <si>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</si>
  <si>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</si>
  <si>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</si>
  <si>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</si>
  <si>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</si>
  <si>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</si>
  <si>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</si>
  <si>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</si>
  <si>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</si>
  <si>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</si>
  <si>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</si>
  <si>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</si>
  <si>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</si>
  <si>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</si>
  <si>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</si>
  <si>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</si>
  <si>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</si>
  <si>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</si>
  <si>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</si>
  <si>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</si>
  <si>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</si>
  <si>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</si>
  <si>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</si>
  <si>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</si>
  <si>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</si>
  <si>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</si>
  <si>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</si>
  <si>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</si>
  <si>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</si>
  <si>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</si>
  <si>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</si>
  <si>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</si>
  <si>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</si>
  <si>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</si>
  <si>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</si>
  <si>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</si>
  <si>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</si>
  <si>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</si>
  <si>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</si>
  <si>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</si>
  <si>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</si>
  <si>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</si>
  <si>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</si>
  <si>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</si>
  <si>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</si>
  <si>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</si>
  <si>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</si>
  <si>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</si>
  <si>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</si>
  <si>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</si>
  <si>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</si>
  <si>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</si>
  <si>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</si>
  <si>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</si>
  <si>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</si>
  <si>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</si>
  <si>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</si>
  <si>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</si>
  <si>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</si>
  <si>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</si>
  <si>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</si>
  <si>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</si>
  <si>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</si>
  <si>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</si>
  <si>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</si>
  <si>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</si>
  <si>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</si>
  <si>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</si>
  <si>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</si>
  <si>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</si>
  <si>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</si>
  <si>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</si>
  <si>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</si>
  <si>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</si>
  <si>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</si>
  <si>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</si>
  <si>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</si>
  <si>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</si>
  <si>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</si>
  <si>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</si>
  <si>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</si>
  <si>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</si>
  <si>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</si>
  <si>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</si>
  <si>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</si>
  <si>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</si>
  <si>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</si>
  <si>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</si>
  <si>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</si>
  <si>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</si>
  <si>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</si>
  <si>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</si>
  <si>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</si>
  <si>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</si>
  <si>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</si>
  <si>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</si>
  <si>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</si>
  <si>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</si>
  <si>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</si>
  <si>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</si>
  <si>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</si>
  <si>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</si>
  <si>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</si>
  <si>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</si>
  <si>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</si>
  <si>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</si>
  <si>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</si>
  <si>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</si>
  <si>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</si>
  <si>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</si>
  <si>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</si>
  <si>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</si>
  <si>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</si>
  <si>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</si>
  <si>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</si>
  <si>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</si>
  <si>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</si>
  <si>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</si>
  <si>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</si>
  <si>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</si>
  <si>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</si>
  <si>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</si>
  <si>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</si>
  <si>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</si>
  <si>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</si>
  <si>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</si>
  <si>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</si>
  <si>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</si>
  <si>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</si>
  <si>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</si>
  <si>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</si>
  <si>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</si>
  <si>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</si>
  <si>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</si>
  <si>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</si>
  <si>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</si>
  <si>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</si>
  <si>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</si>
  <si>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</si>
  <si>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</si>
  <si>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</si>
  <si>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</si>
  <si>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</si>
  <si>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</si>
  <si>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</si>
  <si>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</si>
  <si>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</si>
  <si>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</si>
  <si>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</si>
  <si>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</si>
  <si>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</si>
  <si>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</si>
  <si>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</si>
  <si>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</si>
  <si>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</si>
  <si>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</si>
  <si>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</si>
  <si>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</si>
  <si>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</si>
  <si>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</si>
  <si>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</si>
  <si>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</si>
  <si>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</si>
  <si>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</si>
  <si>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</si>
  <si>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</si>
  <si>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</si>
  <si>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</si>
  <si>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</si>
  <si>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</si>
  <si>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</si>
  <si>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</si>
  <si>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</si>
  <si>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</si>
  <si>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</si>
  <si>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</si>
  <si>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</si>
  <si>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</si>
  <si>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</si>
  <si>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</si>
  <si>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</si>
  <si>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</si>
  <si>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</si>
  <si>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</si>
  <si>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</si>
  <si>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</si>
  <si>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</si>
  <si>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</si>
  <si>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</si>
  <si>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</si>
  <si>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</si>
  <si>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</si>
  <si>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</si>
  <si>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</si>
  <si>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</si>
  <si>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</si>
  <si>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</si>
  <si>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</si>
  <si>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</si>
  <si>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</si>
  <si>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</si>
  <si>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</si>
  <si>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</si>
  <si>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</si>
  <si>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</si>
  <si>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</si>
  <si>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</si>
  <si>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</si>
  <si>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</si>
  <si>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</si>
  <si>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</si>
  <si>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</si>
  <si>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</si>
  <si>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</si>
  <si>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</si>
  <si>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</si>
  <si>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</si>
  <si>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</si>
  <si>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</si>
  <si>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</si>
  <si>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</si>
  <si>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</si>
  <si>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</si>
  <si>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</si>
  <si>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</si>
  <si>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</si>
  <si>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</si>
  <si>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</si>
  <si>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</si>
  <si>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</si>
  <si>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</si>
  <si>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</si>
  <si>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</si>
  <si>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</si>
  <si>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</si>
  <si>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</si>
  <si>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</si>
  <si>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</si>
  <si>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</si>
  <si>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</si>
  <si>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</si>
  <si>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</si>
  <si>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</si>
  <si>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</si>
  <si>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</si>
  <si>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</si>
  <si>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</si>
  <si>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</si>
  <si>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</si>
  <si>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</si>
  <si>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</si>
  <si>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</si>
  <si>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</si>
  <si>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</si>
  <si>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</si>
  <si>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</si>
  <si>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</si>
  <si>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</si>
  <si>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</si>
  <si>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</si>
  <si>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</si>
  <si>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</si>
  <si>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</si>
  <si>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</si>
  <si>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</si>
  <si>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</si>
  <si>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</si>
  <si>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</si>
  <si>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</si>
  <si>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</si>
  <si>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</si>
  <si>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</si>
  <si>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</si>
  <si>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</si>
  <si>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</si>
  <si>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</si>
  <si>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</si>
  <si>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</si>
  <si>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</si>
  <si>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</si>
  <si>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</si>
  <si>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</si>
  <si>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</si>
  <si>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</si>
  <si>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</si>
  <si>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</si>
  <si>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</si>
  <si>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</si>
  <si>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</si>
  <si>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</si>
  <si>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</si>
  <si>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</si>
  <si>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</si>
  <si>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</si>
  <si>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</si>
  <si>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</si>
  <si>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</si>
  <si>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</si>
  <si>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</si>
  <si>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</si>
  <si>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</si>
  <si>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</si>
  <si>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</si>
  <si>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</si>
  <si>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</si>
  <si>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</si>
  <si>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</si>
  <si>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</si>
  <si>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</si>
  <si>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</si>
  <si>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</si>
  <si>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</si>
  <si>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</si>
  <si>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</si>
  <si>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</si>
  <si>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</si>
  <si>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</si>
  <si>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</si>
  <si>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</si>
  <si>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</si>
  <si>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</si>
  <si>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</si>
  <si>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</si>
  <si>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</si>
  <si>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</si>
  <si>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</si>
  <si>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</si>
  <si>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</si>
  <si>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</si>
  <si>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</si>
  <si>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</si>
  <si>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</si>
  <si>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</si>
  <si>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</si>
  <si>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</si>
  <si>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</si>
  <si>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</si>
  <si>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</si>
  <si>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</si>
  <si>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</si>
  <si>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</si>
  <si>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</si>
  <si>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</si>
  <si>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</si>
  <si>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</si>
  <si>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</si>
  <si>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</si>
  <si>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</si>
  <si>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</si>
  <si>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</si>
  <si>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</si>
  <si>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</si>
  <si>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</si>
  <si>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</si>
  <si>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</si>
  <si>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</si>
  <si>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</si>
  <si>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</si>
  <si>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</si>
  <si>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</si>
  <si>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</si>
  <si>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</si>
  <si>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</si>
  <si>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</si>
  <si>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</si>
  <si>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</si>
  <si>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</si>
  <si>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</si>
  <si>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</si>
  <si>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</si>
  <si>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</si>
  <si>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</si>
  <si>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</si>
  <si>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</si>
  <si>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</si>
  <si>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</si>
  <si>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</si>
  <si>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</si>
  <si>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</si>
  <si>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</si>
  <si>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</si>
  <si>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</si>
  <si>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</si>
  <si>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</si>
  <si>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</si>
  <si>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</si>
  <si>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</si>
  <si>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</si>
  <si>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</si>
  <si>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</si>
  <si>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</si>
  <si>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</si>
  <si>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</si>
  <si>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</si>
  <si>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</si>
  <si>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</si>
  <si>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</si>
  <si>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</si>
  <si>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</si>
  <si>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</si>
  <si>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</si>
  <si>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</si>
  <si>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</si>
  <si>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</si>
  <si>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</si>
  <si>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</si>
  <si>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</si>
  <si>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</si>
  <si>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</si>
  <si>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</si>
  <si>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</si>
  <si>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</si>
  <si>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</si>
  <si>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</si>
  <si>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</si>
  <si>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</si>
  <si>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</si>
  <si>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</si>
  <si>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</si>
  <si>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</si>
  <si>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</si>
  <si>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</si>
  <si>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</si>
  <si>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</si>
  <si>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</si>
  <si>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</si>
  <si>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</si>
  <si>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</si>
  <si>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</si>
  <si>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</si>
  <si>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</si>
  <si>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</si>
  <si>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</si>
  <si>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</si>
  <si>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</si>
  <si>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</si>
  <si>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</si>
  <si>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</si>
  <si>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</si>
  <si>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</si>
  <si>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</si>
  <si>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</si>
  <si>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</si>
  <si>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</si>
  <si>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</si>
  <si>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</si>
  <si>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</si>
  <si>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</si>
  <si>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</si>
  <si>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</si>
  <si>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</si>
  <si>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</si>
  <si>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</si>
  <si>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</si>
  <si>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</si>
  <si>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</si>
  <si>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</si>
  <si>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</si>
  <si>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</si>
  <si>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</si>
  <si>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</si>
  <si>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</si>
  <si>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</si>
  <si>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</si>
  <si>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</si>
  <si>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</si>
  <si>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</si>
  <si>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</si>
  <si>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</si>
  <si>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</si>
  <si>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</si>
  <si>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</si>
  <si>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</si>
  <si>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</si>
  <si>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</si>
  <si>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</si>
  <si>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</si>
  <si>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</si>
  <si>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</si>
  <si>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</si>
  <si>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</si>
  <si>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</si>
  <si>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</si>
  <si>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</si>
  <si>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</si>
  <si>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</si>
  <si>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</si>
  <si>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</si>
  <si>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</si>
  <si>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</si>
  <si>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</si>
  <si>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</si>
  <si>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</si>
  <si>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</si>
  <si>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</si>
  <si>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</si>
  <si>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</si>
  <si>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</si>
  <si>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</si>
  <si>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</si>
  <si>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</si>
  <si>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</si>
  <si>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</si>
  <si>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</si>
  <si>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</si>
  <si>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</si>
  <si>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</si>
  <si>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</si>
  <si>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</si>
  <si>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</si>
  <si>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</si>
  <si>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</si>
  <si>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</si>
  <si>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</si>
  <si>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</si>
  <si>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</si>
  <si>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</si>
  <si>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</si>
  <si>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</si>
  <si>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</si>
  <si>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</si>
  <si>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</si>
  <si>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</si>
  <si>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</si>
  <si>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</si>
  <si>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</si>
  <si>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</si>
  <si>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</si>
  <si>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</si>
  <si>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</si>
  <si>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</si>
  <si>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</si>
  <si>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</si>
  <si>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</si>
  <si>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</si>
  <si>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</si>
  <si>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</si>
  <si>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</si>
  <si>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</si>
  <si>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</si>
  <si>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</si>
  <si>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</si>
  <si>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</si>
  <si>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</si>
  <si>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</si>
  <si>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</si>
  <si>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</si>
  <si>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</si>
  <si>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</si>
  <si>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</si>
  <si>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</si>
  <si>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</si>
  <si>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</si>
  <si>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</si>
  <si>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</si>
  <si>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</si>
  <si>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</si>
  <si>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</si>
  <si>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</si>
  <si>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</si>
  <si>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</si>
  <si>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</si>
  <si>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</si>
  <si>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</si>
  <si>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</si>
  <si>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</si>
  <si>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</si>
  <si>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</si>
  <si>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</si>
  <si>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</si>
  <si>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</si>
  <si>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</si>
  <si>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</si>
  <si>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</si>
  <si>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</si>
  <si>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</si>
  <si>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</si>
  <si>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</si>
  <si>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</si>
  <si>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</si>
  <si>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</si>
  <si>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</si>
  <si>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</si>
  <si>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</si>
  <si>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</si>
  <si>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</si>
  <si>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</si>
  <si>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</si>
  <si>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</si>
  <si>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</si>
  <si>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</si>
  <si>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</si>
  <si>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</si>
  <si>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</si>
  <si>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</si>
  <si>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</si>
  <si>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</si>
  <si>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</si>
  <si>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</si>
  <si>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</si>
  <si>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</si>
  <si>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</si>
  <si>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</si>
  <si>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</si>
  <si>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</si>
  <si>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</si>
  <si>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</si>
  <si>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</si>
  <si>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</si>
  <si>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</si>
  <si>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</si>
  <si>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</si>
  <si>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</si>
  <si>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</si>
  <si>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</si>
  <si>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</si>
  <si>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</si>
  <si>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</si>
  <si>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</si>
  <si>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</si>
  <si>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</si>
  <si>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</si>
  <si>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</si>
  <si>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</si>
  <si>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</si>
  <si>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</si>
  <si>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</si>
  <si>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</si>
  <si>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</si>
  <si>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</si>
  <si>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</si>
  <si>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</si>
  <si>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</si>
  <si>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</si>
  <si>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</si>
  <si>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</si>
  <si>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</si>
  <si>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</si>
  <si>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</si>
  <si>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</si>
  <si>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</si>
  <si>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</si>
  <si>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</si>
  <si>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</si>
  <si>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</si>
  <si>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</si>
  <si>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</si>
  <si>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</si>
  <si>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</si>
  <si>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</si>
  <si>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</si>
  <si>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</si>
  <si>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</si>
  <si>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</si>
  <si>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</si>
  <si>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</si>
  <si>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</si>
  <si>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</si>
  <si>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</si>
  <si>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</si>
  <si>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</si>
  <si>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</si>
  <si>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</si>
  <si>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</si>
  <si>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</si>
  <si>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</si>
  <si>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</si>
  <si>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</si>
  <si>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</si>
  <si>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</si>
  <si>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</si>
  <si>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</si>
  <si>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</si>
  <si>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</si>
  <si>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</si>
  <si>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</si>
  <si>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</si>
  <si>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</si>
  <si>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</si>
  <si>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</si>
  <si>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</si>
  <si>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</si>
  <si>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</si>
  <si>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</si>
  <si>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</si>
  <si>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</si>
  <si>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</si>
  <si>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</si>
  <si>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</si>
  <si>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</si>
  <si>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</si>
  <si>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</si>
  <si>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</si>
  <si>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</si>
  <si>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</si>
  <si>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</si>
  <si>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</si>
  <si>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</si>
  <si>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</si>
  <si>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</si>
  <si>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</si>
  <si>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</si>
  <si>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</si>
  <si>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</si>
  <si>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</si>
  <si>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</si>
  <si>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</si>
  <si>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</si>
  <si>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</si>
  <si>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</si>
  <si>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</si>
  <si>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</si>
  <si>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</si>
  <si>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</si>
  <si>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</si>
  <si>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</si>
  <si>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</si>
  <si>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</si>
  <si>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</si>
  <si>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</si>
  <si>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</si>
  <si>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</si>
  <si>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</si>
  <si>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</si>
  <si>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</si>
  <si>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</si>
  <si>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</si>
  <si>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</si>
  <si>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</si>
  <si>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</si>
  <si>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</si>
  <si>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</si>
  <si>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</si>
  <si>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</si>
  <si>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</si>
  <si>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</si>
  <si>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</si>
  <si>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</si>
  <si>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</si>
  <si>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</si>
  <si>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</si>
  <si>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</si>
  <si>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</si>
  <si>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</si>
  <si>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</si>
  <si>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</si>
  <si>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</si>
  <si>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</si>
  <si>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</si>
  <si>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</si>
  <si>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</si>
  <si>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</si>
  <si>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</si>
  <si>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</si>
  <si>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</si>
  <si>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</si>
  <si>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</si>
  <si>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</si>
  <si>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</si>
  <si>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</si>
  <si>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</si>
  <si>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</si>
  <si>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</si>
  <si>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</si>
  <si>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</si>
  <si>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</si>
  <si>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</si>
  <si>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</si>
  <si>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</si>
  <si>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</si>
  <si>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</si>
  <si>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</si>
  <si>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</si>
  <si>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</si>
  <si>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</si>
  <si>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</si>
  <si>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</si>
  <si>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</si>
  <si>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</si>
  <si>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</si>
  <si>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</si>
  <si>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</si>
  <si>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</si>
  <si>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</si>
  <si>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</si>
  <si>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</si>
  <si>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</si>
  <si>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</si>
  <si>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</si>
  <si>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</si>
  <si>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</si>
  <si>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</si>
  <si>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</si>
  <si>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</si>
  <si>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</si>
  <si>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</si>
  <si>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</si>
  <si>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</si>
  <si>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</si>
  <si>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</si>
  <si>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</si>
  <si>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</si>
  <si>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</si>
  <si>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</si>
  <si>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</si>
  <si>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</si>
  <si>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</si>
  <si>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</si>
  <si>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</si>
  <si>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</si>
  <si>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</si>
  <si>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</si>
  <si>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</si>
  <si>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</si>
  <si>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</si>
  <si>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</si>
  <si>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</si>
  <si>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</si>
  <si>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</si>
  <si>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</si>
  <si>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</si>
  <si>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</si>
  <si>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</si>
  <si>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</si>
  <si>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</si>
  <si>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</si>
  <si>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</si>
  <si>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</si>
  <si>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</si>
  <si>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</si>
  <si>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</si>
  <si>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</si>
  <si>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</si>
  <si>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</si>
  <si>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</si>
  <si>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</si>
  <si>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</si>
  <si>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</si>
  <si>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</si>
  <si>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</si>
  <si>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</si>
  <si>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</si>
  <si>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</si>
  <si>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</si>
  <si>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</si>
  <si>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</si>
  <si>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</si>
  <si>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</si>
  <si>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</si>
  <si>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</si>
  <si>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</si>
  <si>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</si>
  <si>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</si>
  <si>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</si>
  <si>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</si>
  <si>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</si>
  <si>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</si>
  <si>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</si>
  <si>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</si>
  <si>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</si>
  <si>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</si>
  <si>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</si>
  <si>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</si>
  <si>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</si>
  <si>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</si>
  <si>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</si>
  <si>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</si>
  <si>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</si>
  <si>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</si>
  <si>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</si>
  <si>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</si>
  <si>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</si>
  <si>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</si>
  <si>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</si>
  <si>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</si>
  <si>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</si>
  <si>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</si>
  <si>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</si>
  <si>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</si>
  <si>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</si>
  <si>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</si>
  <si>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</si>
  <si>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</si>
  <si>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</si>
  <si>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</si>
  <si>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</si>
  <si>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</si>
  <si>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</si>
  <si>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</si>
  <si>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</si>
  <si>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</si>
  <si>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</si>
  <si>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</si>
  <si>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</si>
  <si>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</si>
  <si>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</si>
  <si>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</si>
  <si>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</si>
  <si>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</si>
  <si>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</si>
  <si>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</si>
  <si>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</si>
  <si>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</si>
  <si>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</si>
  <si>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</si>
  <si>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</si>
  <si>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</si>
  <si>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</si>
  <si>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</si>
  <si>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</si>
  <si>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</si>
  <si>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</si>
  <si>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</si>
  <si>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</si>
  <si>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</si>
  <si>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</si>
  <si>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</si>
  <si>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</si>
  <si>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</si>
  <si>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</si>
  <si>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</si>
  <si>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</si>
  <si>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</si>
  <si>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</si>
  <si>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</si>
  <si>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</si>
  <si>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</si>
  <si>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</si>
  <si>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</si>
  <si>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</si>
  <si>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</si>
  <si>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</si>
  <si>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</si>
  <si>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</si>
  <si>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</si>
  <si>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</si>
  <si>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</si>
  <si>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</si>
  <si>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</si>
  <si>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</si>
  <si>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</si>
  <si>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</si>
  <si>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</si>
  <si>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</si>
  <si>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</si>
  <si>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</si>
  <si>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</si>
  <si>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</si>
  <si>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</si>
  <si>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</si>
  <si>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</si>
  <si>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</si>
  <si>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</si>
  <si>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</si>
  <si>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</si>
  <si>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</si>
  <si>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</si>
  <si>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</si>
  <si>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</si>
  <si>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</si>
  <si>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</si>
  <si>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</si>
  <si>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</si>
  <si>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</si>
  <si>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</si>
  <si>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</si>
  <si>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</si>
  <si>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</si>
  <si>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</si>
  <si>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</si>
  <si>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</si>
  <si>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</si>
  <si>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</si>
  <si>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</si>
  <si>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</si>
  <si>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</si>
  <si>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</si>
  <si>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</si>
  <si>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</si>
  <si>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</si>
  <si>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</si>
  <si>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</si>
  <si>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</si>
  <si>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</si>
  <si>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</si>
  <si>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</si>
  <si>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</si>
  <si>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</si>
  <si>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</si>
  <si>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</si>
  <si>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</si>
  <si>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</si>
  <si>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</si>
  <si>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</si>
  <si>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</si>
  <si>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</si>
  <si>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</si>
  <si>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</si>
  <si>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</si>
  <si>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</si>
  <si>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</si>
  <si>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</si>
  <si>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</si>
  <si>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</si>
  <si>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</si>
  <si>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</si>
  <si>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</si>
  <si>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</si>
  <si>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</si>
  <si>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</si>
  <si>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</si>
  <si>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</si>
  <si>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</si>
  <si>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</si>
  <si>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</si>
  <si>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</si>
  <si>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</si>
  <si>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</si>
  <si>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</si>
  <si>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</si>
  <si>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</si>
  <si>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</si>
  <si>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</si>
  <si>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</si>
  <si>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</si>
  <si>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</si>
  <si>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</si>
  <si>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</si>
  <si>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</si>
  <si>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</si>
  <si>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</si>
  <si>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</si>
  <si>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</si>
  <si>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</si>
  <si>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</si>
  <si>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</si>
  <si>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</si>
  <si>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</si>
  <si>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</si>
  <si>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</si>
  <si>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</si>
  <si>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</si>
  <si>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</si>
  <si>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</si>
  <si>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</si>
  <si>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</si>
  <si>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</si>
  <si>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</si>
  <si>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</si>
  <si>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</si>
  <si>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</si>
  <si>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</si>
  <si>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</si>
  <si>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</si>
  <si>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</si>
  <si>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</si>
  <si>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</si>
  <si>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</si>
  <si>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</si>
  <si>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</si>
  <si>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</si>
  <si>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</si>
  <si>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</si>
  <si>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</si>
  <si>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</si>
  <si>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</si>
  <si>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</si>
  <si>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</si>
  <si>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</si>
  <si>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</si>
  <si>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</si>
  <si>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</si>
  <si>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</si>
  <si>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</si>
  <si>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</si>
  <si>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</si>
  <si>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</si>
  <si>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</si>
  <si>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</si>
  <si>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</si>
  <si>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</si>
  <si>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</si>
  <si>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</si>
  <si>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</si>
  <si>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</si>
  <si>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</si>
  <si>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</si>
  <si>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</si>
  <si>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</si>
  <si>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</si>
  <si>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</si>
  <si>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</si>
  <si>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</si>
  <si>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</si>
  <si>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</si>
  <si>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</si>
  <si>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</si>
  <si>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</si>
  <si>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</si>
  <si>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</si>
  <si>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</si>
  <si>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</si>
  <si>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</si>
  <si>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</si>
  <si>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</si>
  <si>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</si>
  <si>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</si>
  <si>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</si>
  <si>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</si>
  <si>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</si>
  <si>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</si>
  <si>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</si>
  <si>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</si>
  <si>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</si>
  <si>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</si>
  <si>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</si>
  <si>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</si>
  <si>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</si>
  <si>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</si>
  <si>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</si>
  <si>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</si>
  <si>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</si>
  <si>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</si>
  <si>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</si>
  <si>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</si>
  <si>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</si>
  <si>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</si>
  <si>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</si>
  <si>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</si>
  <si>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</si>
  <si>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</si>
  <si>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</si>
  <si>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</si>
  <si>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</si>
  <si>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</si>
  <si>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</si>
  <si>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</si>
  <si>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</si>
  <si>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</si>
  <si>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</si>
  <si>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</si>
  <si>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</si>
  <si>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</si>
  <si>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</si>
  <si>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</si>
  <si>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</si>
  <si>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</si>
  <si>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</si>
  <si>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</si>
  <si>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</si>
  <si>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</si>
  <si>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</si>
  <si>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</si>
  <si>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</si>
  <si>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</si>
  <si>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</si>
  <si>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</si>
  <si>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</si>
  <si>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</si>
  <si>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</si>
  <si>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</si>
  <si>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</si>
  <si>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</si>
  <si>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</si>
  <si>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</si>
  <si>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</si>
  <si>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</si>
  <si>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</si>
  <si>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</si>
  <si>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</si>
  <si>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</si>
  <si>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</si>
  <si>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</si>
  <si>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</si>
  <si>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</si>
  <si>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</si>
  <si>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</si>
  <si>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</si>
  <si>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</si>
  <si>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</si>
  <si>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</si>
  <si>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</si>
  <si>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</si>
  <si>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</si>
  <si>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</si>
  <si>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</si>
  <si>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</si>
  <si>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</si>
  <si>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</si>
  <si>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</si>
  <si>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</si>
  <si>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</si>
  <si>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</si>
  <si>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</si>
  <si>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</si>
  <si>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</si>
  <si>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</si>
  <si>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</si>
  <si>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</si>
  <si>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</si>
  <si>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</si>
  <si>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</si>
  <si>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</si>
  <si>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</si>
  <si>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</si>
  <si>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</si>
  <si>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</si>
  <si>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</si>
  <si>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</si>
  <si>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</si>
  <si>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</si>
  <si>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</si>
  <si>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</si>
  <si>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</si>
  <si>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</si>
  <si>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</si>
  <si>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</si>
  <si>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</si>
  <si>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</si>
  <si>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</si>
  <si>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</si>
  <si>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</si>
  <si>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</si>
  <si>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</si>
  <si>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</si>
  <si>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</si>
  <si>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</si>
  <si>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</si>
  <si>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</si>
  <si>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</si>
  <si>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</si>
  <si>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</si>
  <si>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</si>
  <si>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</si>
  <si>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</si>
  <si>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</si>
  <si>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</si>
  <si>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</si>
  <si>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</si>
  <si>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</si>
  <si>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</si>
  <si>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</si>
  <si>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</si>
  <si>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</si>
  <si>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</si>
  <si>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</si>
  <si>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</si>
  <si>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</si>
  <si>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</si>
  <si>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</si>
  <si>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</si>
  <si>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</si>
  <si>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</si>
  <si>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</si>
  <si>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</si>
  <si>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</si>
  <si>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</si>
  <si>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</si>
  <si>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</si>
  <si>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</si>
  <si>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</si>
  <si>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</si>
  <si>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</si>
  <si>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</si>
  <si>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</si>
  <si>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</si>
  <si>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</si>
  <si>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</si>
  <si>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</si>
  <si>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</si>
  <si>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</si>
  <si>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</si>
  <si>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</si>
  <si>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</si>
  <si>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</si>
  <si>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</si>
  <si>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</si>
  <si>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</si>
  <si>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</si>
  <si>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</si>
  <si>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</si>
  <si>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</si>
  <si>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</si>
  <si>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</si>
  <si>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</si>
  <si>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</si>
  <si>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</si>
  <si>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</si>
  <si>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</si>
  <si>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</si>
  <si>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</si>
  <si>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</si>
  <si>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</si>
  <si>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</si>
  <si>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</si>
  <si>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</si>
  <si>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</si>
  <si>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</si>
  <si>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</si>
  <si>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</si>
  <si>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</si>
  <si>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</si>
  <si>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</si>
  <si>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</si>
  <si>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</si>
  <si>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</si>
  <si>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</si>
  <si>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</si>
  <si>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</si>
  <si>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</si>
  <si>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</si>
  <si>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</si>
  <si>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</si>
  <si>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</si>
  <si>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</si>
  <si>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</si>
  <si>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</si>
  <si>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</si>
  <si>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</si>
  <si>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</si>
  <si>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</si>
  <si>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</si>
  <si>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</si>
  <si>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</si>
  <si>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</si>
  <si>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</si>
  <si>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</si>
  <si>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</si>
  <si>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</si>
  <si>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</si>
  <si>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</si>
  <si>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</si>
  <si>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</si>
  <si>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</si>
  <si>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</si>
  <si>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</si>
  <si>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</si>
  <si>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</si>
  <si>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</si>
  <si>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</si>
  <si>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</si>
  <si>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</si>
  <si>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</si>
  <si>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</si>
  <si>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</si>
  <si>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</si>
  <si>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</si>
  <si>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</si>
  <si>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</si>
  <si>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</si>
  <si>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</si>
  <si>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</si>
  <si>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</si>
  <si>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</si>
  <si>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</si>
  <si>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</si>
  <si>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</si>
  <si>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</si>
  <si>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</si>
  <si>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</si>
  <si>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</si>
  <si>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</si>
  <si>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</si>
  <si>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</si>
  <si>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</si>
  <si>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</si>
  <si>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</si>
  <si>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</si>
  <si>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</si>
  <si>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</si>
  <si>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</si>
  <si>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</si>
  <si>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</si>
  <si>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</si>
  <si>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</si>
  <si>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</si>
  <si>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</si>
  <si>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</si>
  <si>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</si>
  <si>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</si>
  <si>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</si>
  <si>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</si>
  <si>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</si>
  <si>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</si>
  <si>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</si>
  <si>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</si>
  <si>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</si>
  <si>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</si>
  <si>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</si>
  <si>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</si>
  <si>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</si>
  <si>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</si>
  <si>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</si>
  <si>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</si>
  <si>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</si>
  <si>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</si>
  <si>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</si>
  <si>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</si>
  <si>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</si>
  <si>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</si>
  <si>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</si>
  <si>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</si>
  <si>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</si>
  <si>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</si>
  <si>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</si>
  <si>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</si>
  <si>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</si>
  <si>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</si>
  <si>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</si>
  <si>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</si>
  <si>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</si>
  <si>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</si>
  <si>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</si>
  <si>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</si>
  <si>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</si>
  <si>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</si>
  <si>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</si>
  <si>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</si>
  <si>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</si>
  <si>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</si>
  <si>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</si>
  <si>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</si>
  <si>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</si>
  <si>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</si>
  <si>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</si>
  <si>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</si>
  <si>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</si>
  <si>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</si>
  <si>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</si>
  <si>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</si>
  <si>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</si>
  <si>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</si>
  <si>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</si>
  <si>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</si>
  <si>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</si>
  <si>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</si>
  <si>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</si>
  <si>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</si>
  <si>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</si>
  <si>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</si>
  <si>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</si>
  <si>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</si>
  <si>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</si>
  <si>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</si>
  <si>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</si>
  <si>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</si>
  <si>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</si>
  <si>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</si>
  <si>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</si>
  <si>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</si>
  <si>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</si>
  <si>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</si>
  <si>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</si>
  <si>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</si>
  <si>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</si>
  <si>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</si>
  <si>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</si>
  <si>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</si>
  <si>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</si>
  <si>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</si>
  <si>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</si>
  <si>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</si>
  <si>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</si>
  <si>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</si>
  <si>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</si>
  <si>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</si>
  <si>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</si>
  <si>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</si>
  <si>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</si>
  <si>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</si>
  <si>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</si>
  <si>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</si>
  <si>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</si>
  <si>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</si>
  <si>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</si>
  <si>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</si>
  <si>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</si>
  <si>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</si>
  <si>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</si>
  <si>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</si>
  <si>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</si>
  <si>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</si>
  <si>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</si>
  <si>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</si>
  <si>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</si>
  <si>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</si>
  <si>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</si>
  <si>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</si>
  <si>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</si>
  <si>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</si>
  <si>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</si>
  <si>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</si>
  <si>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</si>
  <si>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</si>
  <si>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</si>
  <si>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</si>
  <si>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</si>
  <si>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</si>
  <si>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</si>
  <si>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</si>
  <si>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</si>
  <si>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</si>
  <si>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</si>
  <si>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</si>
  <si>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</si>
  <si>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</si>
  <si>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</si>
  <si>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</si>
  <si>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</si>
  <si>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</si>
  <si>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</si>
  <si>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</si>
  <si>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</si>
  <si>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</si>
  <si>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</si>
  <si>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</si>
  <si>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</si>
  <si>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</si>
  <si>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</si>
  <si>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</si>
  <si>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</si>
  <si>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</si>
  <si>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</si>
  <si>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</si>
  <si>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</si>
  <si>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</si>
  <si>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</si>
  <si>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</si>
  <si>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</si>
  <si>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</si>
  <si>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</si>
  <si>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</si>
  <si>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</si>
  <si>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</si>
  <si>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</si>
  <si>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</si>
  <si>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</si>
  <si>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</si>
  <si>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</si>
  <si>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</si>
  <si>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</si>
  <si>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</si>
  <si>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</si>
  <si>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</si>
  <si>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</si>
  <si>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</si>
  <si>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</si>
  <si>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</si>
  <si>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</si>
  <si>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</si>
  <si>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</si>
  <si>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</si>
  <si>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</si>
  <si>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</si>
  <si>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</si>
  <si>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</si>
  <si>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</si>
  <si>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</si>
  <si>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</si>
  <si>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</si>
  <si>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</si>
  <si>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</si>
  <si>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</si>
  <si>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</si>
  <si>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</si>
  <si>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</si>
  <si>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</si>
  <si>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</si>
  <si>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</si>
  <si>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</si>
  <si>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</si>
  <si>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</si>
  <si>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</si>
  <si>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</si>
  <si>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</si>
  <si>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</si>
  <si>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</si>
  <si>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</si>
  <si>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</si>
  <si>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</si>
  <si>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</si>
  <si>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</si>
  <si>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</si>
  <si>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</si>
  <si>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</si>
  <si>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</si>
  <si>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</si>
  <si>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</si>
  <si>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</si>
  <si>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</si>
  <si>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</si>
  <si>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</si>
  <si>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</si>
  <si>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</si>
  <si>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</si>
  <si>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</si>
  <si>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</si>
  <si>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</si>
  <si>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</si>
  <si>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</si>
  <si>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</si>
  <si>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</si>
  <si>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</si>
  <si>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</si>
  <si>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</si>
  <si>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</si>
  <si>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</si>
  <si>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</si>
  <si>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</si>
  <si>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</si>
  <si>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</si>
  <si>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</si>
  <si>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</si>
  <si>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</si>
  <si>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</si>
  <si>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</si>
  <si>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</si>
  <si>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</si>
  <si>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</si>
  <si>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</si>
  <si>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</si>
  <si>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</si>
  <si>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</si>
  <si>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</si>
  <si>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</si>
  <si>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</si>
  <si>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</si>
  <si>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</si>
  <si>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</si>
  <si>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</si>
  <si>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</si>
  <si>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</si>
  <si>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</si>
  <si>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</si>
  <si>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</si>
  <si>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</si>
  <si>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</si>
  <si>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</si>
  <si>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</si>
  <si>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</si>
  <si>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</si>
  <si>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</si>
  <si>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</si>
  <si>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</si>
  <si>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</si>
  <si>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</si>
  <si>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</si>
  <si>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</si>
  <si>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</si>
  <si>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</si>
  <si>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</si>
  <si>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</si>
  <si>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</si>
  <si>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</si>
  <si>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</si>
  <si>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</si>
  <si>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</si>
  <si>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</si>
  <si>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</si>
  <si>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</si>
  <si>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</si>
  <si>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</si>
  <si>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</si>
  <si>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</si>
  <si>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</si>
  <si>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</si>
  <si>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</si>
  <si>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</si>
  <si>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</si>
  <si>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</si>
  <si>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</si>
  <si>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</si>
  <si>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</si>
  <si>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</si>
  <si>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</si>
  <si>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</si>
  <si>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</si>
  <si>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</si>
  <si>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</si>
  <si>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</si>
  <si>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</si>
  <si>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</si>
  <si>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</si>
  <si>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</si>
  <si>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</si>
  <si>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</si>
  <si>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</si>
  <si>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</si>
  <si>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</si>
  <si>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</si>
  <si>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</si>
  <si>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</si>
  <si>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</si>
  <si>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</si>
  <si>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</si>
  <si>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</si>
  <si>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</si>
  <si>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</si>
  <si>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</si>
  <si>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</si>
  <si>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</si>
  <si>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</si>
  <si>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</si>
  <si>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</si>
  <si>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</si>
  <si>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</si>
  <si>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</si>
  <si>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</si>
  <si>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</si>
  <si>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</si>
  <si>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</si>
  <si>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</si>
  <si>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</si>
  <si>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</si>
  <si>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</si>
  <si>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</si>
  <si>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</si>
  <si>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</si>
  <si>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</si>
  <si>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</si>
  <si>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</si>
  <si>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</si>
  <si>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</si>
  <si>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</si>
  <si>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</si>
  <si>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</si>
  <si>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</si>
  <si>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</si>
  <si>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</si>
  <si>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</si>
  <si>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</si>
  <si>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</si>
  <si>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</si>
  <si>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</si>
  <si>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</si>
  <si>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</si>
  <si>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</si>
  <si>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</si>
  <si>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</si>
  <si>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</si>
  <si>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</si>
  <si>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</si>
  <si>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</si>
  <si>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</si>
  <si>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</si>
  <si>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</si>
  <si>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</si>
  <si>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</si>
  <si>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</si>
  <si>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</si>
  <si>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</si>
  <si>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</si>
  <si>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</si>
  <si>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</si>
  <si>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</si>
  <si>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</si>
  <si>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</si>
  <si>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</si>
  <si>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</si>
  <si>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</si>
  <si>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</si>
  <si>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</si>
  <si>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</si>
  <si>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</si>
  <si>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</si>
  <si>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</si>
  <si>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</si>
  <si>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</si>
  <si>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</si>
  <si>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</si>
  <si>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</si>
  <si>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</si>
  <si>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</si>
  <si>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</si>
  <si>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</si>
  <si>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</si>
  <si>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</si>
  <si>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</si>
  <si>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</si>
  <si>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</si>
  <si>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</si>
  <si>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</si>
  <si>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</si>
  <si>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</si>
  <si>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</si>
  <si>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</si>
  <si>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</si>
  <si>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</si>
  <si>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</si>
  <si>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</si>
  <si>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</si>
  <si>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</si>
  <si>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</si>
  <si>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</si>
  <si>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</si>
  <si>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</si>
  <si>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</si>
  <si>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</si>
  <si>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</si>
  <si>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</si>
  <si>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</si>
  <si>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</si>
  <si>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</si>
  <si>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</si>
  <si>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</si>
  <si>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</si>
  <si>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</si>
  <si>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</si>
  <si>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</si>
  <si>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</si>
  <si>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</si>
  <si>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</si>
  <si>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</si>
  <si>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</si>
  <si>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</si>
  <si>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</si>
  <si>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</si>
  <si>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</si>
  <si>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</si>
  <si>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</si>
  <si>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</si>
  <si>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</si>
  <si>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</si>
  <si>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</si>
  <si>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</si>
  <si>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</si>
  <si>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</si>
  <si>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</si>
  <si>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</si>
  <si>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</si>
  <si>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</si>
  <si>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</si>
  <si>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</si>
  <si>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</si>
  <si>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</si>
  <si>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</si>
  <si>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</si>
  <si>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</si>
  <si>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</si>
  <si>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</si>
  <si>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</si>
  <si>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</si>
  <si>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</si>
  <si>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</si>
  <si>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</si>
  <si>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</si>
  <si>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</si>
  <si>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</si>
  <si>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</si>
  <si>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</si>
  <si>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</si>
  <si>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</si>
  <si>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</si>
  <si>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</si>
  <si>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</si>
  <si>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</si>
  <si>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</si>
  <si>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</si>
  <si>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</si>
  <si>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</si>
  <si>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</si>
  <si>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</si>
  <si>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</si>
  <si>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</si>
  <si>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</si>
  <si>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</si>
  <si>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</si>
  <si>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</si>
  <si>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</si>
  <si>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</si>
  <si>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</si>
  <si>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</si>
  <si>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</si>
  <si>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</si>
  <si>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</si>
  <si>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</si>
  <si>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</si>
  <si>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</si>
  <si>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</si>
  <si>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</si>
  <si>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</si>
  <si>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</si>
  <si>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</si>
  <si>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</si>
  <si>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</si>
  <si>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</si>
  <si>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</si>
  <si>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</si>
  <si>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</si>
  <si>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</si>
  <si>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</si>
  <si>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</si>
  <si>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</si>
  <si>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</si>
  <si>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</si>
  <si>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</si>
  <si>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</si>
  <si>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</si>
  <si>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</si>
  <si>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</si>
  <si>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</si>
  <si>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</si>
  <si>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</si>
  <si>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</si>
  <si>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</si>
  <si>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</si>
  <si>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</si>
  <si>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</si>
  <si>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</si>
  <si>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</si>
  <si>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</si>
  <si>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</si>
  <si>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</si>
  <si>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</si>
  <si>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</si>
  <si>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</si>
  <si>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</si>
  <si>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</si>
  <si>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</si>
  <si>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</si>
  <si>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</si>
  <si>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</si>
  <si>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</si>
  <si>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</si>
  <si>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</si>
  <si>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</si>
  <si>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</si>
  <si>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</si>
  <si>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</si>
  <si>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</si>
  <si>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</si>
  <si>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</si>
  <si>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</si>
  <si>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</si>
  <si>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</si>
  <si>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</si>
  <si>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</si>
  <si>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</si>
  <si>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</si>
  <si>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</si>
  <si>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</si>
  <si>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</si>
  <si>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</si>
  <si>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</si>
  <si>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</si>
  <si>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</si>
  <si>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</si>
  <si>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</si>
  <si>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</si>
  <si>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</si>
  <si>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</si>
  <si>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</si>
  <si>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</si>
  <si>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</si>
  <si>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</si>
  <si>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</si>
  <si>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</si>
  <si>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</si>
  <si>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</si>
  <si>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</si>
  <si>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</si>
  <si>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</si>
  <si>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</si>
  <si>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</si>
  <si>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</si>
  <si>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</si>
  <si>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</si>
  <si>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</si>
  <si>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</si>
  <si>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</si>
  <si>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</si>
  <si>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</si>
  <si>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</si>
  <si>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</si>
  <si>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</si>
  <si>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</si>
  <si>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</si>
  <si>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</si>
  <si>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</si>
  <si>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</si>
  <si>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</si>
  <si>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</si>
  <si>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</si>
  <si>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</si>
  <si>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</si>
  <si>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</si>
  <si>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</si>
  <si>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</si>
  <si>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</si>
  <si>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</si>
  <si>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</si>
  <si>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</si>
  <si>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</si>
  <si>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</si>
  <si>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</si>
  <si>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</si>
  <si>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</si>
  <si>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</si>
  <si>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</si>
  <si>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</si>
  <si>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</si>
  <si>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</si>
  <si>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</si>
  <si>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</si>
  <si>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</si>
  <si>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</si>
  <si>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</si>
  <si>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</si>
  <si>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</si>
  <si>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</si>
  <si>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</si>
  <si>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</si>
  <si>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</si>
  <si>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</si>
  <si>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</si>
  <si>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</si>
  <si>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</si>
  <si>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</si>
  <si>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</si>
  <si>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</si>
  <si>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</si>
  <si>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</si>
  <si>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</si>
  <si>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</si>
  <si>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</si>
  <si>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</si>
  <si>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</si>
  <si>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</si>
  <si>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</si>
  <si>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</si>
  <si>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</si>
  <si>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</si>
  <si>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</si>
  <si>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</si>
  <si>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</si>
  <si>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</si>
  <si>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</si>
  <si>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</si>
  <si>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</si>
  <si>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</si>
  <si>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</si>
  <si>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</si>
  <si>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</si>
  <si>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</si>
  <si>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</si>
  <si>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</si>
  <si>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</si>
  <si>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</si>
  <si>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</si>
  <si>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</si>
  <si>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</si>
  <si>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</si>
  <si>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</si>
  <si>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</si>
  <si>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</si>
  <si>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</si>
  <si>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</si>
  <si>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</si>
  <si>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</si>
  <si>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</si>
  <si>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</si>
  <si>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</si>
  <si>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</si>
  <si>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</si>
  <si>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</si>
  <si>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</si>
  <si>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</si>
  <si>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</si>
  <si>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</si>
  <si>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</si>
  <si>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</si>
  <si>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</si>
  <si>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</si>
  <si>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</si>
  <si>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</si>
  <si>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</si>
  <si>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</si>
  <si>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</si>
  <si>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</si>
  <si>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</si>
  <si>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</si>
  <si>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</si>
  <si>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</si>
  <si>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</si>
  <si>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</si>
  <si>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</si>
  <si>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</si>
  <si>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</si>
  <si>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</si>
  <si>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</si>
  <si>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</si>
  <si>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</si>
  <si>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</si>
  <si>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</si>
  <si>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</si>
  <si>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</si>
  <si>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</si>
  <si>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</si>
  <si>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</si>
  <si>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</si>
  <si>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</si>
  <si>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</si>
  <si>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</si>
  <si>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</si>
  <si>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</si>
  <si>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</si>
  <si>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</si>
  <si>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</si>
  <si>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</si>
  <si>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</si>
  <si>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</si>
  <si>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</si>
  <si>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</si>
  <si>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</si>
  <si>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</si>
  <si>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</si>
  <si>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</si>
  <si>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</si>
  <si>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</si>
  <si>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</si>
  <si>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</si>
  <si>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</si>
  <si>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</si>
  <si>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</si>
  <si>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</si>
  <si>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</si>
  <si>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</si>
  <si>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</si>
  <si>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</si>
  <si>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</si>
  <si>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</si>
  <si>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</si>
  <si>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</si>
  <si>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</si>
  <si>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</si>
  <si>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</si>
  <si>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</si>
  <si>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</si>
  <si>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</si>
  <si>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</si>
  <si>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</si>
  <si>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</si>
  <si>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</si>
  <si>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</si>
  <si>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</si>
  <si>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</si>
  <si>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</si>
  <si>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</si>
  <si>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</si>
  <si>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</si>
  <si>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</si>
  <si>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</si>
  <si>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</si>
  <si>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</si>
  <si>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</si>
  <si>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</si>
  <si>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</si>
  <si>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</si>
  <si>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</si>
  <si>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</si>
  <si>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</si>
  <si>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</si>
  <si>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</si>
  <si>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</si>
  <si>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</si>
  <si>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</si>
  <si>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</si>
  <si>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</si>
  <si>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</si>
  <si>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</si>
  <si>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</si>
  <si>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</si>
  <si>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</si>
  <si>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</si>
  <si>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</si>
  <si>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</si>
  <si>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</si>
  <si>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</si>
  <si>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</si>
  <si>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</si>
  <si>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</si>
  <si>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</si>
  <si>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</si>
  <si>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</si>
  <si>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</si>
  <si>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</si>
  <si>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</si>
  <si>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</si>
  <si>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</si>
  <si>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</si>
  <si>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</si>
  <si>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</si>
  <si>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</si>
  <si>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</si>
  <si>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</si>
  <si>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</si>
  <si>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</si>
  <si>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</si>
  <si>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</si>
  <si>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</si>
  <si>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</si>
  <si>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</si>
  <si>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</si>
  <si>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</si>
  <si>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</si>
  <si>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</si>
  <si>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</si>
  <si>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</si>
  <si>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</si>
  <si>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</si>
  <si>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</si>
  <si>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</si>
  <si>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</si>
  <si>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</si>
  <si>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</si>
  <si>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</si>
  <si>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</si>
  <si>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</si>
  <si>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</si>
  <si>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</si>
  <si>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</si>
  <si>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</si>
  <si>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</si>
  <si>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</si>
  <si>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</si>
  <si>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</si>
  <si>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</si>
  <si>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</si>
  <si>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</si>
  <si>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</si>
  <si>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</si>
  <si>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</si>
  <si>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</si>
  <si>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</si>
  <si>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</si>
  <si>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</si>
  <si>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</si>
  <si>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</si>
  <si>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</si>
  <si>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</si>
  <si>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</si>
  <si>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</si>
  <si>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</si>
  <si>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</si>
  <si>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</si>
  <si>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</si>
  <si>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</si>
  <si>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</si>
  <si>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</si>
  <si>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</si>
  <si>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</si>
  <si>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</si>
  <si>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</si>
  <si>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</si>
  <si>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</si>
  <si>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</si>
  <si>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</si>
  <si>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</si>
  <si>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</si>
  <si>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</si>
  <si>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</si>
  <si>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</si>
  <si>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</si>
  <si>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</si>
  <si>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</si>
  <si>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</si>
  <si>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</si>
  <si>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</si>
  <si>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</si>
  <si>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</si>
  <si>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</si>
  <si>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</si>
  <si>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</si>
  <si>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</si>
  <si>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</si>
  <si>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</si>
  <si>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</si>
  <si>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</si>
  <si>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</si>
  <si>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</si>
  <si>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</si>
  <si>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</si>
  <si>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</si>
  <si>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</si>
  <si>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</si>
  <si>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</si>
  <si>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</si>
  <si>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</si>
  <si>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</si>
  <si>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</si>
  <si>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</si>
  <si>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</si>
  <si>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</si>
  <si>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</si>
  <si>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</si>
  <si>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</si>
  <si>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</si>
  <si>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</si>
  <si>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</si>
  <si>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</si>
  <si>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</si>
  <si>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</si>
  <si>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</si>
  <si>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</si>
  <si>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</si>
  <si>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</si>
  <si>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</si>
  <si>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</si>
  <si>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</si>
  <si>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</si>
  <si>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</si>
  <si>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</si>
  <si>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</si>
  <si>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</si>
  <si>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</si>
  <si>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</si>
  <si>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</si>
  <si>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</si>
  <si>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</si>
  <si>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</si>
  <si>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</si>
  <si>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</si>
  <si>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</si>
  <si>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</si>
  <si>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</si>
  <si>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</si>
  <si>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</si>
  <si>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</si>
  <si>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</si>
  <si>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</si>
  <si>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</si>
  <si>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</si>
  <si>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</si>
  <si>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</si>
  <si>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</si>
  <si>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</si>
  <si>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</si>
  <si>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</si>
  <si>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</si>
  <si>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</si>
  <si>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</si>
  <si>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</si>
  <si>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</si>
  <si>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</si>
  <si>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</si>
  <si>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</si>
  <si>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</si>
  <si>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</si>
  <si>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</si>
  <si>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</si>
  <si>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</si>
  <si>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</si>
  <si>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</si>
  <si>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</si>
  <si>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</si>
  <si>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</si>
  <si>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</si>
  <si>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</si>
  <si>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</si>
  <si>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</si>
  <si>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</si>
  <si>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</si>
  <si>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</si>
  <si>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</si>
  <si>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</si>
  <si>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</si>
  <si>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</si>
  <si>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</si>
  <si>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</si>
  <si>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</si>
  <si>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</si>
  <si>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</si>
  <si>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</si>
  <si>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</si>
  <si>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</si>
  <si>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</si>
  <si>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</si>
  <si>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</si>
  <si>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</si>
  <si>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</si>
  <si>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</si>
  <si>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</si>
  <si>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</si>
  <si>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</si>
  <si>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</si>
  <si>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</si>
  <si>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</si>
  <si>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</si>
  <si>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</si>
  <si>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</si>
  <si>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</si>
  <si>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</si>
  <si>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</si>
  <si>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</si>
  <si>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</si>
  <si>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</si>
  <si>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</si>
  <si>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</si>
  <si>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</si>
  <si>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</si>
  <si>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</si>
  <si>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</si>
  <si>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</si>
  <si>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</si>
  <si>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</si>
  <si>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</si>
  <si>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</si>
  <si>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</si>
  <si>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</si>
  <si>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</si>
  <si>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</si>
  <si>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</si>
  <si>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</si>
  <si>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</si>
  <si>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</si>
  <si>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</si>
  <si>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</si>
  <si>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</si>
  <si>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</si>
  <si>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</si>
  <si>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</si>
  <si>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</si>
  <si>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</si>
  <si>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</si>
  <si>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</si>
  <si>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</si>
  <si>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</si>
  <si>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</si>
  <si>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</si>
  <si>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</si>
  <si>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</si>
  <si>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</si>
  <si>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</si>
  <si>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</si>
  <si>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</si>
  <si>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</si>
  <si>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</si>
  <si>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</si>
  <si>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</si>
  <si>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</si>
  <si>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</si>
  <si>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</si>
  <si>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</si>
  <si>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</si>
  <si>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</si>
  <si>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</si>
  <si>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</si>
  <si>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</si>
  <si>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</si>
  <si>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</si>
  <si>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</si>
  <si>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</si>
  <si>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</si>
  <si>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</si>
  <si>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</si>
  <si>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</si>
  <si>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</si>
  <si>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</si>
  <si>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</si>
  <si>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</si>
  <si>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</si>
  <si>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</si>
  <si>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</si>
  <si>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</si>
  <si>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</si>
  <si>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</si>
  <si>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</si>
  <si>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</si>
  <si>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</si>
  <si>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</si>
  <si>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</si>
  <si>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</si>
  <si>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</si>
  <si>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</si>
  <si>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</si>
  <si>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</si>
  <si>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</si>
  <si>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</si>
  <si>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</si>
  <si>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</si>
  <si>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</si>
  <si>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</si>
  <si>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</si>
  <si>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</si>
  <si>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</si>
  <si>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</si>
  <si>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</si>
  <si>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</si>
  <si>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</si>
  <si>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</si>
  <si>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</si>
  <si>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</si>
  <si>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</si>
  <si>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</si>
  <si>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</si>
  <si>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</si>
  <si>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</si>
  <si>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</si>
  <si>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</si>
  <si>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</si>
  <si>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</si>
  <si>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</si>
  <si>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</si>
  <si>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</si>
  <si>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</si>
  <si>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</si>
  <si>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</si>
  <si>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</si>
  <si>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</si>
  <si>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</si>
  <si>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</si>
  <si>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</si>
  <si>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</si>
  <si>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</si>
  <si>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</si>
  <si>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</si>
  <si>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</si>
  <si>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</si>
  <si>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</si>
  <si>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</si>
  <si>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</si>
  <si>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</si>
  <si>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</si>
  <si>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</si>
  <si>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</si>
  <si>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</si>
  <si>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</si>
  <si>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</si>
  <si>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</si>
  <si>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</si>
  <si>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</si>
  <si>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</si>
  <si>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</si>
  <si>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</si>
  <si>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</si>
  <si>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</si>
  <si>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</si>
  <si>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</si>
  <si>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</si>
  <si>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</si>
  <si>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</si>
  <si>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</si>
  <si>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</si>
  <si>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</si>
  <si>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</si>
  <si>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</si>
  <si>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</si>
  <si>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</si>
  <si>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</si>
  <si>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</si>
  <si>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</si>
  <si>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</si>
  <si>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</si>
  <si>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</si>
  <si>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</si>
  <si>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</si>
  <si>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</si>
  <si>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</si>
  <si>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</si>
  <si>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</si>
  <si>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</si>
  <si>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</si>
  <si>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</si>
  <si>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</si>
  <si>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</si>
  <si>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</si>
  <si>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</si>
  <si>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</si>
  <si>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</si>
  <si>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</si>
  <si>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</si>
  <si>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</si>
  <si>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</si>
  <si>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</si>
  <si>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</si>
  <si>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</si>
  <si>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</si>
  <si>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</si>
  <si>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</si>
  <si>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</si>
  <si>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</si>
  <si>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</si>
  <si>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</si>
  <si>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</si>
  <si>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</si>
  <si>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</si>
  <si>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</si>
  <si>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</si>
  <si>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</si>
  <si>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</si>
  <si>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</si>
  <si>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</si>
  <si>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</si>
  <si>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</si>
  <si>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</si>
  <si>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</si>
  <si>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</si>
  <si>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</si>
  <si>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</si>
  <si>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</si>
  <si>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</si>
  <si>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</si>
  <si>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</si>
  <si>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</si>
  <si>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</si>
  <si>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</si>
  <si>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</si>
  <si>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</si>
  <si>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</si>
  <si>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</si>
  <si>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</si>
  <si>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</si>
  <si>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</si>
  <si>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</si>
  <si>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</si>
  <si>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</si>
  <si>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</si>
  <si>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</si>
  <si>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</si>
  <si>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</si>
  <si>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</si>
  <si>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</si>
  <si>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</si>
  <si>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</si>
  <si>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</si>
  <si>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</si>
  <si>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</si>
  <si>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</si>
  <si>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</si>
  <si>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</si>
  <si>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</si>
  <si>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</si>
  <si>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</si>
  <si>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</si>
  <si>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</si>
  <si>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</si>
  <si>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</si>
  <si>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</si>
  <si>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</si>
  <si>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</si>
  <si>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</si>
  <si>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</si>
  <si>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</si>
  <si>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</si>
  <si>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</si>
  <si>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</si>
  <si>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</si>
  <si>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</si>
  <si>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</si>
  <si>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</si>
  <si>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</si>
  <si>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</si>
  <si>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</si>
  <si>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</si>
  <si>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</si>
  <si>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</si>
  <si>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</si>
  <si>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</si>
  <si>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</si>
  <si>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</si>
  <si>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</si>
  <si>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</si>
  <si>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</si>
  <si>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</si>
  <si>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</si>
  <si>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</si>
  <si>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</si>
  <si>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</si>
  <si>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</si>
  <si>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</si>
  <si>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</si>
  <si>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</si>
  <si>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</si>
  <si>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</si>
  <si>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</si>
  <si>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</si>
  <si>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</si>
  <si>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</si>
  <si>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</si>
  <si>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</si>
  <si>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</si>
  <si>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</si>
  <si>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</si>
  <si>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</si>
  <si>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</si>
  <si>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</si>
  <si>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</si>
  <si>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</si>
  <si>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</si>
  <si>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</si>
  <si>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</si>
  <si>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</si>
  <si>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</si>
  <si>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</si>
  <si>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</si>
  <si>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</si>
  <si>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</si>
  <si>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</si>
  <si>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</si>
  <si>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</si>
  <si>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</si>
  <si>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</si>
  <si>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</si>
  <si>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</si>
  <si>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</si>
  <si>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</si>
  <si>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</si>
  <si>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</si>
  <si>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</si>
  <si>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</si>
  <si>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</si>
  <si>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</si>
  <si>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</si>
  <si>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</si>
  <si>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</si>
  <si>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</si>
  <si>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</si>
  <si>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</si>
  <si>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</si>
  <si>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</si>
  <si>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</si>
  <si>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</si>
  <si>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</si>
  <si>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</si>
  <si>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</si>
  <si>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</si>
  <si>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</si>
  <si>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</si>
  <si>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</si>
  <si>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</si>
  <si>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</si>
  <si>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</si>
  <si>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</si>
  <si>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</si>
  <si>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</si>
  <si>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</si>
  <si>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</si>
  <si>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</si>
  <si>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</si>
  <si>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</si>
  <si>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</si>
  <si>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</si>
  <si>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</si>
  <si>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</si>
  <si>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</si>
  <si>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</si>
  <si>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</si>
  <si>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</si>
  <si>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</si>
  <si>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</si>
  <si>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</si>
  <si>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</si>
  <si>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</si>
  <si>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</si>
  <si>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</si>
  <si>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</si>
  <si>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</si>
  <si>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</si>
  <si>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</si>
  <si>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</si>
  <si>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</si>
  <si>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</si>
  <si>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</si>
  <si>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</si>
  <si>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</si>
  <si>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</si>
  <si>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</si>
  <si>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</si>
  <si>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</si>
  <si>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</si>
  <si>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</si>
  <si>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</si>
  <si>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</si>
  <si>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</si>
  <si>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</si>
  <si>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</si>
  <si>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</si>
  <si>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</si>
  <si>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</si>
  <si>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</si>
  <si>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</si>
  <si>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</si>
  <si>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</si>
  <si>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</si>
  <si>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</si>
  <si>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</si>
  <si>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</si>
  <si>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</si>
  <si>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</si>
  <si>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</si>
  <si>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</si>
  <si>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</si>
  <si>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</si>
  <si>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</si>
  <si>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</si>
  <si>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</si>
  <si>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</si>
  <si>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</si>
  <si>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</si>
  <si>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</si>
  <si>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</si>
  <si>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</si>
  <si>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</si>
  <si>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</si>
  <si>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</si>
  <si>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</si>
  <si>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</si>
  <si>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</si>
  <si>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</si>
  <si>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</si>
  <si>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</si>
  <si>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</si>
  <si>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</si>
  <si>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</si>
  <si>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</si>
  <si>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</si>
  <si>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</si>
  <si>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</si>
  <si>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</si>
  <si>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</si>
  <si>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</si>
  <si>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</si>
  <si>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</si>
  <si>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</si>
  <si>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</si>
  <si>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</si>
  <si>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</si>
  <si>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</si>
  <si>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</si>
  <si>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</si>
  <si>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</si>
  <si>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</si>
  <si>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</si>
  <si>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</si>
  <si>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</si>
  <si>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</si>
  <si>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</si>
  <si>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</si>
  <si>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</si>
  <si>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</si>
  <si>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</si>
  <si>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</si>
  <si>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</si>
  <si>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</si>
  <si>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</si>
  <si>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</si>
  <si>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</si>
  <si>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</si>
  <si>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</si>
  <si>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</si>
  <si>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</si>
  <si>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</si>
  <si>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</si>
  <si>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</si>
  <si>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</si>
  <si>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</si>
  <si>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</si>
  <si>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</si>
  <si>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</si>
  <si>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</si>
  <si>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</si>
  <si>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</si>
  <si>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</si>
  <si>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</si>
  <si>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</si>
  <si>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</si>
  <si>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</si>
  <si>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</si>
  <si>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</si>
  <si>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</si>
  <si>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</si>
  <si>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</si>
  <si>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</si>
  <si>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</si>
  <si>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</si>
  <si>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</si>
  <si>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</si>
  <si>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</si>
  <si>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</si>
  <si>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</si>
  <si>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</si>
  <si>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</si>
  <si>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</si>
  <si>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</si>
  <si>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</si>
  <si>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</si>
  <si>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</si>
  <si>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</si>
  <si>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</si>
  <si>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</si>
  <si>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</si>
  <si>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</si>
  <si>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</si>
  <si>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</si>
  <si>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</si>
  <si>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</si>
  <si>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</si>
  <si>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</si>
  <si>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</si>
  <si>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</si>
  <si>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</si>
  <si>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</si>
  <si>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</si>
  <si>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</si>
  <si>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</si>
  <si>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</si>
  <si>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</si>
  <si>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</si>
  <si>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</si>
  <si>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</si>
  <si>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</si>
  <si>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</si>
  <si>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</si>
  <si>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</si>
  <si>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</si>
  <si>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</si>
  <si>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</si>
  <si>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</si>
  <si>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</si>
  <si>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</si>
  <si>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</si>
  <si>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</si>
  <si>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</si>
  <si>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</si>
  <si>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</si>
  <si>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</si>
  <si>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</si>
  <si>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</si>
  <si>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</si>
  <si>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</si>
  <si>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</si>
  <si>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</si>
  <si>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</si>
  <si>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</si>
  <si>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</si>
  <si>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</si>
  <si>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</si>
  <si>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</si>
  <si>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</si>
  <si>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</si>
  <si>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</si>
  <si>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</si>
  <si>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</si>
  <si>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</si>
  <si>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</si>
  <si>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</si>
  <si>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</si>
  <si>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</si>
  <si>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</si>
  <si>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</si>
  <si>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</si>
  <si>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</si>
  <si>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</si>
  <si>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</si>
  <si>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</si>
  <si>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</si>
  <si>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</si>
  <si>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</si>
  <si>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</si>
  <si>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</si>
  <si>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</si>
  <si>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</si>
  <si>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</si>
  <si>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</si>
  <si>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</si>
  <si>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</si>
  <si>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</si>
  <si>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</si>
  <si>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</si>
  <si>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</si>
  <si>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</si>
  <si>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</si>
  <si>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</si>
  <si>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</si>
  <si>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</si>
  <si>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</si>
  <si>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</si>
  <si>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</si>
  <si>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</si>
  <si>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</si>
  <si>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</si>
  <si>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</si>
  <si>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</si>
  <si>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</si>
  <si>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</si>
  <si>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</si>
  <si>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</si>
  <si>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</si>
  <si>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</si>
  <si>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</si>
  <si>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</si>
  <si>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</si>
  <si>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</si>
  <si>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</si>
  <si>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</si>
  <si>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</si>
  <si>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</si>
  <si>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</si>
  <si>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</si>
  <si>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</si>
  <si>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</si>
  <si>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</si>
  <si>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</si>
  <si>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</si>
  <si>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</si>
  <si>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</si>
  <si>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</si>
  <si>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</si>
  <si>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</si>
  <si>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</si>
  <si>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</si>
  <si>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</si>
  <si>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</si>
  <si>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</si>
  <si>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</si>
  <si>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</si>
  <si>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</si>
  <si>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</si>
  <si>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</si>
  <si>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</si>
  <si>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</si>
  <si>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</si>
  <si>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</si>
  <si>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</si>
  <si>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</si>
  <si>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</si>
  <si>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</si>
  <si>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</si>
  <si>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</si>
  <si>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</si>
  <si>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</si>
  <si>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</si>
  <si>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</si>
  <si>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</si>
  <si>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</si>
  <si>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</si>
  <si>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</si>
  <si>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</si>
  <si>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</si>
  <si>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</si>
  <si>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</si>
  <si>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</si>
  <si>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</si>
  <si>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</si>
  <si>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</si>
  <si>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</si>
  <si>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</si>
  <si>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</si>
  <si>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</si>
  <si>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</si>
  <si>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</si>
  <si>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</si>
  <si>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</si>
  <si>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</si>
  <si>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</si>
  <si>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</si>
  <si>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</si>
  <si>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</si>
  <si>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</si>
  <si>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</si>
  <si>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</si>
  <si>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</si>
  <si>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</si>
  <si>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</si>
  <si>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</si>
  <si>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</si>
  <si>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</si>
  <si>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</si>
  <si>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</si>
  <si>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</si>
  <si>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</si>
  <si>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</si>
  <si>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</si>
  <si>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</si>
  <si>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</si>
  <si>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</si>
  <si>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</si>
  <si>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</si>
  <si>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</si>
  <si>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</si>
  <si>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</si>
  <si>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</si>
  <si>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</si>
  <si>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</si>
  <si>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</si>
  <si>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</si>
  <si>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</si>
  <si>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</si>
  <si>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</si>
  <si>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</si>
  <si>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</si>
  <si>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</si>
  <si>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</si>
  <si>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</si>
  <si>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</si>
  <si>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</si>
  <si>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</si>
  <si>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</si>
  <si>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</si>
  <si>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</si>
  <si>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</si>
  <si>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</si>
  <si>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</si>
  <si>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</si>
  <si>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</si>
  <si>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</si>
  <si>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</si>
  <si>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</si>
  <si>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</si>
  <si>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</si>
  <si>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</si>
  <si>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</si>
  <si>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</si>
  <si>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</si>
  <si>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</si>
  <si>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</si>
  <si>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</si>
  <si>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</si>
  <si>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</si>
  <si>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</si>
  <si>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</si>
  <si>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</si>
  <si>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</si>
  <si>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</si>
  <si>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</si>
  <si>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</si>
  <si>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</si>
  <si>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</si>
  <si>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</si>
  <si>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</si>
  <si>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</si>
  <si>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</si>
  <si>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</si>
  <si>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</si>
  <si>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</si>
  <si>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</si>
  <si>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</si>
  <si>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</si>
  <si>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</si>
  <si>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</si>
  <si>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</si>
  <si>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</si>
  <si>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</si>
  <si>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</si>
  <si>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</si>
  <si>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</si>
  <si>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</si>
  <si>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</si>
  <si>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</si>
  <si>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</si>
  <si>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</si>
  <si>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</si>
  <si>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</si>
  <si>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</si>
  <si>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</si>
  <si>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</si>
  <si>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</si>
  <si>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</si>
  <si>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</si>
  <si>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</si>
  <si>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</si>
  <si>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</si>
  <si>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</si>
  <si>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</si>
  <si>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</si>
  <si>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</si>
  <si>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</si>
  <si>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</si>
  <si>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</si>
  <si>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</si>
  <si>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</si>
  <si>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</si>
  <si>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</si>
  <si>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</si>
  <si>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</si>
  <si>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</si>
  <si>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</si>
  <si>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</si>
  <si>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</si>
  <si>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</si>
  <si>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</si>
  <si>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</si>
  <si>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</si>
  <si>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</si>
  <si>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</si>
  <si>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</si>
  <si>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</si>
  <si>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</si>
  <si>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</si>
  <si>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</si>
  <si>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</si>
  <si>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</si>
  <si>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</si>
  <si>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</si>
  <si>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</si>
  <si>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</si>
  <si>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</si>
  <si>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</si>
  <si>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</si>
  <si>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</si>
  <si>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</si>
  <si>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</si>
  <si>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</si>
  <si>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</si>
  <si>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</si>
  <si>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</si>
  <si>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</si>
  <si>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</si>
  <si>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</si>
  <si>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</si>
  <si>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</si>
  <si>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</si>
  <si>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</si>
  <si>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</si>
  <si>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</si>
  <si>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</si>
  <si>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</si>
  <si>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</si>
  <si>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</si>
  <si>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</si>
  <si>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</si>
  <si>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</si>
  <si>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</si>
  <si>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</si>
  <si>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</si>
  <si>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</si>
  <si>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</si>
  <si>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</si>
  <si>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</si>
  <si>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</si>
  <si>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</si>
  <si>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</si>
  <si>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</si>
  <si>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</si>
  <si>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</si>
  <si>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</si>
  <si>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</si>
  <si>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</si>
  <si>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</si>
  <si>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</si>
  <si>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</si>
  <si>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</si>
  <si>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</si>
  <si>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</si>
  <si>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</si>
  <si>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</si>
  <si>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</si>
  <si>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</si>
  <si>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</si>
  <si>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</si>
  <si>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</si>
  <si>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</si>
  <si>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</si>
  <si>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</si>
  <si>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</si>
  <si>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</si>
  <si>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</si>
  <si>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</si>
  <si>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</si>
  <si>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</si>
  <si>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</si>
  <si>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</si>
  <si>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</si>
  <si>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</si>
  <si>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</si>
  <si>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</si>
  <si>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</si>
  <si>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</si>
  <si>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</si>
  <si>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</si>
  <si>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</si>
  <si>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</si>
  <si>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</si>
  <si>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</si>
  <si>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</si>
  <si>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</si>
  <si>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</si>
  <si>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</si>
  <si>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</si>
  <si>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</si>
  <si>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</si>
  <si>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</si>
  <si>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</si>
  <si>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</si>
  <si>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</si>
  <si>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</si>
  <si>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</si>
  <si>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</si>
  <si>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</si>
  <si>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</si>
  <si>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</si>
  <si>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</si>
  <si>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</si>
  <si>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</si>
  <si>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</si>
  <si>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</si>
  <si>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</si>
  <si>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</si>
  <si>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</si>
  <si>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</si>
  <si>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</si>
  <si>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</si>
  <si>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</si>
  <si>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</si>
  <si>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</si>
  <si>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</si>
  <si>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</si>
  <si>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</si>
  <si>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</si>
  <si>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</si>
  <si>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</si>
  <si>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</si>
  <si>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</si>
  <si>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</si>
  <si>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</si>
  <si>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</si>
  <si>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</si>
  <si>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</si>
  <si>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</si>
  <si>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</si>
  <si>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</si>
  <si>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</si>
  <si>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</si>
  <si>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</si>
  <si>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</si>
  <si>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</si>
  <si>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</si>
  <si>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</si>
  <si>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</si>
  <si>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</si>
  <si>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</si>
  <si>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</si>
  <si>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</si>
  <si>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</si>
  <si>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</si>
  <si>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</si>
  <si>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</si>
  <si>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</si>
  <si>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</si>
  <si>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</si>
  <si>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</si>
  <si>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</si>
  <si>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</si>
  <si>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</si>
  <si>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</si>
  <si>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</si>
  <si>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</si>
  <si>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</si>
  <si>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</si>
  <si>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</si>
  <si>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</si>
  <si>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</si>
  <si>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</si>
  <si>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</si>
  <si>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</si>
  <si>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</si>
  <si>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</si>
  <si>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</si>
  <si>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</si>
  <si>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</si>
  <si>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</si>
  <si>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</si>
  <si>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</si>
  <si>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</si>
  <si>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</si>
  <si>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</si>
  <si>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</si>
  <si>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</si>
  <si>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</si>
  <si>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</si>
  <si>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</si>
  <si>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</si>
  <si>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</si>
  <si>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</si>
  <si>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</si>
  <si>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</si>
  <si>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</si>
  <si>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</si>
  <si>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</si>
  <si>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</si>
  <si>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</si>
  <si>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</si>
  <si>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</si>
  <si>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</si>
  <si>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</si>
  <si>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</si>
  <si>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</si>
  <si>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</si>
  <si>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</si>
  <si>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</si>
  <si>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</si>
  <si>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</si>
  <si>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</si>
  <si>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</si>
  <si>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</si>
  <si>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</si>
  <si>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</si>
  <si>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</si>
  <si>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</si>
  <si>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</si>
  <si>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</si>
  <si>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</si>
  <si>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</si>
  <si>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</si>
  <si>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</si>
  <si>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</si>
  <si>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</si>
  <si>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</si>
  <si>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</si>
  <si>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</si>
  <si>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</si>
  <si>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</si>
  <si>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</si>
  <si>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</si>
  <si>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</si>
  <si>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</si>
  <si>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</si>
  <si>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</si>
  <si>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</si>
  <si>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</si>
  <si>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</si>
  <si>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</si>
  <si>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</si>
  <si>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</si>
  <si>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</si>
  <si>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</si>
  <si>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</si>
  <si>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</si>
  <si>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</si>
  <si>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</si>
  <si>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</si>
  <si>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</si>
  <si>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</si>
  <si>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</si>
  <si>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</si>
  <si>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</si>
  <si>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</si>
  <si>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</si>
  <si>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</si>
  <si>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</si>
  <si>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</si>
  <si>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</si>
  <si>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</si>
  <si>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</si>
  <si>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</si>
  <si>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</si>
  <si>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</si>
  <si>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</si>
  <si>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</si>
  <si>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</si>
  <si>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</si>
  <si>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</si>
  <si>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</si>
  <si>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</si>
  <si>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</si>
  <si>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</si>
  <si>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</si>
  <si>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</si>
  <si>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</si>
  <si>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</si>
  <si>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</si>
  <si>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</si>
  <si>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</si>
  <si>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</si>
  <si>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</si>
  <si>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</si>
  <si>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</si>
  <si>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</si>
  <si>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</si>
  <si>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</si>
  <si>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</si>
  <si>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</si>
  <si>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</si>
  <si>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</si>
  <si>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</si>
  <si>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</si>
  <si>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</si>
  <si>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</si>
  <si>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</si>
  <si>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</si>
  <si>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</si>
  <si>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</si>
  <si>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</si>
  <si>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</si>
  <si>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</si>
  <si>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</si>
  <si>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</si>
  <si>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</si>
  <si>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</si>
  <si>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</si>
  <si>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</si>
  <si>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</si>
  <si>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</si>
  <si>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</si>
  <si>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</si>
  <si>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</si>
  <si>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</si>
  <si>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</si>
  <si>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</si>
  <si>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</si>
  <si>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</si>
  <si>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</si>
  <si>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</si>
  <si>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</si>
  <si>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</si>
  <si>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</si>
  <si>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</si>
  <si>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</si>
  <si>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</si>
  <si>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</si>
  <si>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</si>
  <si>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</si>
  <si>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</si>
  <si>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</si>
  <si>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</si>
  <si>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</si>
  <si>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</si>
  <si>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</si>
  <si>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</si>
  <si>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</si>
  <si>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</si>
  <si>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</si>
  <si>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</si>
  <si>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</si>
  <si>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</si>
  <si>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</si>
  <si>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</si>
  <si>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</si>
  <si>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</si>
  <si>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</si>
  <si>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</si>
  <si>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</si>
  <si>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</si>
  <si>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</si>
  <si>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</si>
  <si>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</si>
  <si>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</si>
  <si>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</si>
  <si>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</si>
  <si>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</si>
  <si>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</si>
  <si>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</si>
  <si>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</si>
  <si>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</si>
  <si>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</si>
  <si>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</si>
  <si>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</si>
  <si>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</si>
  <si>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</si>
  <si>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</si>
  <si>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</si>
  <si>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</si>
  <si>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</si>
  <si>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</si>
  <si>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</si>
  <si>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</si>
  <si>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</si>
  <si>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</si>
  <si>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</si>
  <si>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</si>
  <si>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</si>
  <si>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</si>
  <si>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</si>
  <si>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</si>
  <si>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</si>
  <si>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</si>
  <si>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</si>
  <si>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</si>
  <si>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</si>
  <si>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</si>
  <si>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</si>
  <si>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</si>
  <si>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</si>
  <si>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</si>
  <si>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</si>
  <si>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</si>
  <si>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</si>
  <si>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</si>
  <si>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</si>
  <si>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</si>
  <si>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</si>
  <si>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</si>
  <si>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</si>
  <si>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</si>
  <si>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</si>
  <si>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</si>
  <si>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</si>
  <si>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</si>
  <si>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</si>
  <si>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</si>
  <si>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</si>
  <si>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</si>
  <si>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</si>
  <si>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</si>
  <si>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</si>
  <si>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</si>
  <si>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</si>
  <si>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</si>
  <si>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</si>
  <si>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</si>
  <si>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</si>
  <si>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</si>
  <si>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</si>
  <si>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</si>
  <si>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</si>
  <si>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</si>
  <si>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</si>
  <si>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</si>
  <si>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</si>
  <si>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</si>
  <si>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</si>
  <si>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</si>
  <si>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</si>
  <si>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</si>
  <si>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</si>
  <si>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</si>
  <si>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</si>
  <si>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</si>
  <si>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</si>
  <si>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</si>
  <si>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</si>
  <si>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</si>
  <si>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</si>
  <si>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</si>
  <si>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</si>
  <si>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</si>
  <si>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</si>
  <si>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</si>
  <si>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</si>
  <si>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</si>
  <si>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</si>
  <si>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</si>
  <si>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</si>
  <si>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</si>
  <si>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</si>
  <si>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</si>
  <si>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</si>
  <si>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</si>
  <si>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</si>
  <si>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</si>
  <si>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</si>
  <si>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</si>
  <si>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</si>
  <si>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</si>
  <si>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</si>
  <si>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</si>
  <si>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</si>
  <si>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</si>
  <si>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</si>
  <si>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</si>
  <si>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</si>
  <si>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</si>
  <si>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</si>
  <si>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</si>
  <si>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</si>
  <si>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</si>
  <si>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</si>
  <si>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</si>
  <si>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</si>
  <si>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</si>
  <si>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</si>
  <si>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</si>
  <si>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</si>
  <si>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</si>
  <si>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</si>
  <si>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</si>
  <si>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</si>
  <si>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</si>
  <si>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</si>
  <si>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</si>
  <si>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</si>
  <si>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</si>
  <si>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</si>
  <si>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</si>
  <si>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</si>
  <si>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</si>
  <si>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</si>
  <si>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</si>
  <si>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</si>
  <si>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</si>
  <si>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</si>
  <si>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</si>
  <si>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</si>
  <si>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</si>
  <si>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</si>
  <si>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</si>
  <si>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</si>
  <si>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</si>
  <si>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</si>
  <si>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</si>
  <si>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</si>
  <si>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</si>
  <si>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</si>
  <si>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</si>
  <si>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</si>
  <si>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</si>
  <si>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</si>
  <si>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</si>
  <si>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</si>
  <si>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</si>
  <si>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</si>
  <si>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</si>
  <si>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</si>
  <si>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</si>
  <si>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</si>
  <si>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</si>
  <si>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</si>
  <si>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</si>
  <si>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</si>
  <si>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</si>
  <si>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</si>
  <si>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</si>
  <si>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</si>
  <si>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</si>
  <si>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</si>
  <si>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</si>
  <si>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</si>
  <si>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</si>
  <si>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</si>
  <si>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</si>
  <si>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</si>
  <si>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</si>
  <si>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</si>
  <si>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</si>
  <si>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</si>
  <si>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</si>
  <si>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</si>
  <si>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</si>
  <si>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</si>
  <si>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</si>
  <si>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</si>
  <si>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</si>
  <si>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</si>
  <si>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</si>
  <si>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</si>
  <si>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</si>
  <si>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</si>
  <si>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</si>
  <si>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</si>
  <si>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</si>
  <si>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</si>
  <si>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</si>
  <si>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</si>
  <si>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</si>
  <si>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</si>
  <si>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</si>
  <si>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</si>
  <si>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</si>
  <si>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</si>
  <si>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</si>
  <si>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</si>
  <si>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</si>
  <si>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</si>
  <si>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</si>
  <si>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</si>
  <si>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</si>
  <si>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</si>
  <si>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</si>
  <si>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</si>
  <si>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</si>
  <si>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</si>
  <si>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</si>
  <si>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</si>
  <si>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</si>
  <si>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</si>
  <si>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</si>
  <si>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</si>
  <si>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</si>
  <si>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</si>
  <si>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</si>
  <si>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</si>
  <si>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</si>
  <si>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</si>
  <si>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</si>
  <si>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</si>
  <si>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</si>
  <si>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</si>
  <si>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</si>
  <si>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</si>
  <si>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</si>
  <si>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</si>
  <si>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</si>
  <si>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</si>
  <si>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</si>
  <si>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</si>
  <si>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</si>
  <si>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</si>
  <si>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</si>
  <si>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</si>
  <si>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</si>
  <si>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</si>
  <si>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</si>
  <si>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</si>
  <si>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</si>
  <si>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</si>
  <si>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</si>
  <si>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</si>
  <si>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</si>
  <si>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</si>
  <si>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</si>
  <si>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</si>
  <si>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</si>
  <si>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</si>
  <si>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</si>
  <si>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</si>
  <si>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</si>
  <si>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</si>
  <si>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</si>
  <si>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</si>
  <si>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</si>
  <si>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</si>
  <si>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</si>
  <si>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</si>
  <si>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</si>
  <si>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</si>
  <si>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</si>
  <si>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</si>
  <si>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</si>
  <si>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</si>
  <si>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</si>
  <si>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</si>
  <si>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</si>
  <si>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</si>
  <si>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</si>
  <si>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</si>
  <si>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</si>
  <si>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</si>
  <si>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</si>
  <si>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</si>
  <si>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</si>
  <si>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</si>
  <si>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</si>
  <si>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</si>
  <si>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</si>
  <si>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</si>
  <si>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</si>
  <si>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</si>
  <si>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</si>
  <si>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</si>
  <si>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</si>
  <si>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</si>
  <si>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</si>
  <si>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</si>
  <si>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</si>
  <si>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</si>
  <si>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</si>
  <si>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</si>
  <si>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</si>
  <si>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</si>
  <si>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</si>
  <si>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</si>
  <si>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</si>
  <si>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</si>
  <si>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</si>
  <si>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</si>
  <si>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</si>
  <si>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</si>
  <si>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</si>
  <si>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</si>
  <si>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</si>
  <si>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</si>
  <si>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</si>
  <si>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</si>
  <si>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</si>
  <si>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</si>
  <si>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</si>
  <si>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</si>
  <si>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</si>
  <si>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</si>
  <si>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</si>
  <si>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</si>
  <si>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</si>
  <si>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</si>
  <si>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</si>
  <si>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</si>
  <si>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</si>
  <si>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</si>
  <si>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</si>
  <si>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</si>
  <si>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</si>
  <si>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</si>
  <si>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</si>
  <si>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</si>
  <si>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</si>
  <si>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</si>
  <si>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</si>
  <si>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</si>
  <si>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</si>
  <si>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</si>
  <si>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</si>
  <si>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</si>
  <si>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</si>
  <si>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</si>
  <si>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</si>
  <si>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</si>
  <si>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</si>
  <si>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</si>
  <si>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</si>
  <si>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</si>
  <si>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</si>
  <si>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</si>
  <si>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</si>
  <si>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</si>
  <si>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</si>
  <si>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</si>
  <si>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</si>
  <si>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</si>
  <si>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</si>
  <si>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</si>
  <si>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</si>
  <si>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</si>
  <si>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</si>
  <si>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</si>
  <si>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</si>
  <si>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</si>
  <si>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</si>
  <si>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</si>
  <si>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</si>
  <si>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</si>
  <si>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</si>
  <si>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</si>
  <si>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</si>
  <si>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</si>
  <si>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</si>
  <si>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</si>
  <si>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</si>
  <si>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</si>
  <si>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</si>
  <si>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</si>
  <si>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</si>
  <si>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</si>
  <si>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</si>
  <si>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</si>
  <si>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</si>
  <si>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</si>
  <si>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</si>
  <si>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</si>
  <si>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</si>
  <si>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</si>
  <si>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</si>
  <si>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</si>
  <si>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</si>
  <si>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</si>
  <si>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</si>
  <si>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</si>
  <si>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</si>
  <si>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</si>
  <si>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</si>
  <si>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</si>
  <si>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</si>
  <si>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</si>
  <si>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</si>
  <si>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</si>
  <si>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</si>
  <si>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</si>
  <si>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</si>
  <si>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</si>
  <si>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</si>
  <si>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</si>
  <si>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</si>
  <si>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</si>
  <si>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</si>
  <si>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</si>
  <si>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</si>
  <si>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</si>
  <si>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</si>
  <si>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</si>
  <si>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</si>
  <si>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</si>
  <si>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</si>
  <si>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</si>
  <si>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</si>
  <si>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</si>
  <si>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</si>
  <si>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</si>
  <si>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</si>
  <si>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</si>
  <si>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</si>
  <si>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</si>
  <si>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</si>
  <si>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</si>
  <si>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</si>
  <si>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</si>
  <si>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</si>
  <si>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</si>
  <si>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</si>
  <si>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</si>
  <si>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</si>
  <si>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</si>
  <si>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</si>
  <si>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</si>
  <si>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</si>
  <si>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</si>
  <si>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</si>
  <si>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</si>
  <si>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</si>
  <si>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</si>
  <si>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</si>
  <si>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</si>
  <si>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</si>
  <si>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</si>
  <si>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</si>
  <si>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</si>
  <si>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</si>
  <si>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</si>
  <si>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</si>
  <si>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</si>
  <si>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</si>
  <si>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</si>
  <si>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</si>
  <si>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</si>
  <si>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</si>
  <si>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</si>
  <si>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</si>
  <si>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</si>
  <si>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</si>
  <si>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</si>
  <si>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</si>
  <si>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</si>
  <si>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</si>
  <si>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</si>
  <si>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</si>
  <si>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</si>
  <si>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</si>
  <si>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</si>
  <si>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</si>
  <si>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</si>
  <si>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</si>
  <si>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</si>
  <si>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</si>
  <si>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</si>
  <si>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</si>
  <si>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</si>
  <si>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</si>
  <si>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</si>
  <si>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</si>
  <si>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</si>
  <si>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</si>
  <si>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</si>
  <si>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</si>
  <si>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</si>
  <si>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</si>
  <si>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</si>
  <si>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</si>
  <si>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</si>
  <si>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</si>
  <si>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</si>
  <si>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</si>
  <si>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</si>
  <si>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</si>
  <si>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</si>
  <si>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</si>
  <si>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</si>
  <si>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</si>
  <si>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</si>
  <si>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</si>
  <si>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</si>
  <si>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</si>
  <si>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</si>
  <si>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</si>
  <si>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</si>
  <si>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</si>
  <si>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</si>
  <si>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</si>
  <si>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</si>
  <si>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</si>
  <si>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</si>
  <si>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</si>
  <si>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</si>
  <si>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</si>
  <si>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</si>
  <si>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</si>
  <si>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</si>
  <si>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</si>
  <si>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</si>
  <si>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</si>
  <si>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</si>
  <si>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</si>
  <si>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</si>
  <si>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</si>
  <si>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</si>
  <si>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</si>
  <si>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</si>
  <si>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</si>
  <si>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</si>
  <si>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</si>
  <si>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</si>
  <si>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</si>
  <si>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</si>
  <si>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</si>
  <si>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</si>
  <si>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</si>
  <si>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</si>
  <si>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</si>
  <si>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</si>
  <si>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</si>
  <si>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</si>
  <si>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</si>
  <si>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</si>
  <si>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</si>
  <si>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</si>
  <si>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</si>
  <si>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</si>
  <si>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</si>
  <si>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</si>
  <si>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</si>
  <si>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</si>
  <si>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</si>
  <si>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</si>
  <si>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</si>
  <si>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</si>
  <si>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</si>
  <si>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</si>
  <si>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</si>
  <si>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</si>
  <si>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</si>
  <si>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</si>
  <si>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</si>
  <si>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</si>
  <si>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</si>
  <si>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</si>
  <si>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</si>
  <si>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</si>
  <si>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</si>
  <si>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</si>
  <si>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</si>
  <si>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</si>
  <si>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</si>
  <si>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</si>
  <si>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</si>
  <si>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</si>
  <si>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</si>
  <si>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</si>
  <si>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</si>
  <si>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</si>
  <si>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</si>
  <si>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</si>
  <si>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</si>
  <si>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</si>
  <si>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</si>
  <si>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</si>
  <si>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</si>
  <si>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</si>
  <si>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</si>
  <si>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</si>
  <si>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</si>
  <si>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</si>
  <si>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</si>
  <si>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</si>
  <si>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</si>
  <si>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</si>
  <si>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</si>
  <si>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</si>
  <si>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</si>
  <si>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</si>
  <si>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</si>
  <si>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</si>
  <si>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</si>
  <si>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</si>
  <si>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</si>
  <si>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</si>
  <si>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</si>
  <si>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</si>
  <si>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</si>
  <si>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</si>
  <si>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</si>
  <si>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</si>
  <si>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</si>
  <si>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</si>
  <si>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</si>
  <si>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</si>
  <si>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</si>
  <si>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</si>
  <si>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</si>
  <si>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</si>
  <si>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</si>
  <si>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</si>
  <si>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</si>
  <si>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</si>
  <si>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</si>
  <si>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</si>
  <si>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</si>
  <si>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</si>
  <si>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</si>
  <si>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</si>
  <si>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</si>
  <si>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</si>
  <si>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</si>
  <si>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</si>
  <si>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</si>
  <si>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</si>
  <si>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</si>
  <si>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</si>
  <si>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</si>
  <si>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</si>
  <si>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</si>
  <si>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</si>
  <si>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</si>
  <si>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</si>
  <si>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</si>
  <si>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</si>
  <si>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</si>
  <si>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</si>
  <si>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</si>
  <si>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</si>
  <si>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</si>
  <si>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</si>
  <si>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</si>
  <si>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</si>
  <si>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</si>
  <si>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</si>
  <si>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</si>
  <si>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</si>
  <si>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</si>
  <si>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</si>
  <si>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</si>
  <si>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</si>
  <si>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</si>
  <si>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</si>
  <si>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</si>
  <si>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</si>
  <si>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</si>
  <si>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</si>
  <si>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</si>
  <si>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</si>
  <si>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</si>
  <si>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</si>
  <si>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</si>
  <si>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</si>
  <si>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</si>
  <si>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</si>
  <si>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</si>
  <si>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</si>
  <si>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</si>
  <si>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</si>
  <si>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</si>
  <si>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</si>
  <si>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</si>
  <si>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</si>
  <si>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</si>
  <si>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</si>
  <si>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</si>
  <si>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</si>
  <si>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</si>
  <si>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</si>
  <si>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</si>
  <si>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</si>
  <si>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</si>
  <si>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</si>
  <si>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</si>
  <si>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</si>
  <si>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</si>
  <si>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</si>
  <si>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</si>
  <si>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</si>
  <si>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</si>
  <si>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</si>
  <si>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</si>
  <si>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</si>
  <si>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</si>
  <si>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</si>
  <si>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</si>
  <si>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</si>
  <si>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</si>
  <si>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</si>
  <si>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</si>
  <si>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</si>
  <si>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</si>
  <si>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</si>
  <si>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</si>
  <si>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</si>
  <si>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</si>
  <si>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</si>
  <si>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</si>
  <si>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</si>
  <si>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</si>
  <si>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</si>
  <si>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</si>
  <si>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</si>
  <si>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</si>
  <si>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</si>
  <si>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</si>
  <si>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</si>
  <si>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</si>
  <si>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</si>
  <si>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</si>
  <si>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</si>
  <si>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</si>
  <si>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</si>
  <si>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</si>
  <si>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</si>
  <si>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</si>
  <si>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</si>
  <si>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</si>
  <si>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</si>
  <si>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</si>
  <si>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</si>
  <si>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</si>
  <si>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</si>
  <si>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</si>
  <si>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</si>
  <si>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</si>
  <si>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</si>
  <si>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</si>
  <si>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</si>
  <si>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</si>
  <si>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</si>
  <si>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</si>
  <si>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</si>
  <si>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</si>
  <si>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</si>
  <si>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</si>
  <si>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</si>
  <si>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</si>
  <si>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</si>
  <si>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</si>
  <si>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</si>
  <si>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</si>
  <si>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</si>
  <si>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</si>
  <si>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</si>
  <si>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</si>
  <si>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</si>
  <si>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</si>
  <si>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</si>
  <si>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</si>
  <si>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</si>
  <si>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</si>
  <si>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</si>
  <si>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</si>
  <si>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</si>
  <si>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</si>
  <si>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</si>
  <si>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</si>
  <si>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</si>
  <si>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</si>
  <si>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</si>
  <si>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</si>
  <si>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</si>
  <si>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</si>
  <si>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</si>
  <si>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</si>
  <si>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</si>
  <si>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</si>
  <si>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</si>
  <si>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</si>
  <si>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</si>
  <si>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</si>
  <si>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</si>
  <si>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</si>
  <si>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</si>
  <si>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</si>
  <si>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</si>
  <si>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</si>
  <si>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</si>
  <si>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</si>
  <si>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</si>
  <si>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</si>
  <si>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</si>
  <si>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</si>
  <si>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</si>
  <si>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</si>
  <si>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</si>
  <si>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</si>
  <si>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</si>
  <si>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</si>
  <si>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</si>
  <si>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</si>
  <si>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</si>
  <si>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</si>
  <si>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</si>
  <si>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</si>
  <si>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</si>
  <si>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</si>
  <si>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</si>
  <si>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</si>
  <si>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</si>
  <si>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</si>
  <si>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</si>
  <si>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</si>
  <si>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</si>
  <si>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</si>
  <si>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</si>
  <si>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</si>
  <si>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</si>
  <si>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</si>
  <si>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</si>
  <si>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</si>
  <si>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</si>
  <si>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</si>
  <si>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</si>
  <si>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</si>
  <si>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</si>
  <si>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</si>
  <si>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</si>
  <si>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</si>
  <si>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</si>
  <si>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</si>
  <si>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</si>
  <si>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</si>
  <si>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</si>
  <si>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</si>
  <si>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</si>
  <si>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</si>
  <si>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</si>
  <si>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</si>
  <si>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</si>
  <si>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</si>
  <si>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</si>
  <si>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</si>
  <si>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</si>
  <si>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</si>
  <si>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</si>
  <si>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</si>
  <si>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</si>
  <si>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</si>
  <si>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</si>
  <si>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</si>
  <si>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</si>
  <si>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</si>
  <si>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</si>
  <si>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</si>
  <si>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</si>
  <si>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</si>
  <si>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</si>
  <si>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</si>
  <si>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</si>
  <si>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</si>
  <si>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</si>
  <si>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</si>
  <si>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</si>
  <si>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</si>
  <si>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</si>
  <si>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</si>
  <si>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</si>
  <si>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</si>
  <si>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</si>
  <si>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</si>
  <si>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</si>
  <si>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</si>
  <si>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</si>
  <si>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</si>
  <si>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</si>
  <si>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</si>
  <si>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</si>
  <si>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</si>
  <si>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</si>
  <si>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</si>
  <si>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</si>
  <si>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</si>
  <si>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</si>
  <si>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</si>
  <si>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</si>
  <si>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</si>
  <si>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</si>
  <si>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</si>
  <si>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</si>
  <si>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</si>
  <si>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</si>
  <si>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</si>
  <si>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</si>
  <si>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</si>
  <si>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</si>
  <si>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</si>
  <si>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</si>
  <si>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</si>
  <si>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</si>
  <si>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</si>
  <si>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</si>
  <si>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</si>
  <si>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</si>
  <si>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</si>
  <si>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</si>
  <si>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</si>
  <si>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</si>
  <si>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</si>
  <si>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</si>
  <si>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</si>
  <si>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</si>
  <si>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</si>
  <si>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</si>
  <si>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</si>
  <si>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</si>
  <si>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</si>
  <si>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</si>
  <si>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</si>
  <si>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</si>
  <si>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</si>
  <si>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</si>
  <si>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</si>
  <si>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</si>
  <si>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</si>
  <si>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</si>
  <si>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</si>
  <si>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</si>
  <si>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</si>
  <si>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</si>
  <si>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</si>
  <si>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</si>
  <si>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</si>
  <si>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</si>
  <si>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</si>
  <si>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</si>
  <si>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</si>
  <si>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</si>
  <si>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</si>
  <si>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</si>
  <si>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</si>
  <si>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</si>
  <si>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</si>
  <si>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</si>
  <si>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</si>
  <si>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</si>
  <si>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</si>
  <si>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</si>
  <si>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</si>
  <si>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</si>
  <si>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</si>
  <si>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</si>
  <si>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</si>
  <si>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</si>
  <si>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</si>
  <si>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</si>
  <si>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</si>
  <si>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</si>
  <si>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</si>
  <si>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</si>
  <si>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</si>
  <si>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</si>
  <si>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</si>
  <si>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</si>
  <si>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</si>
  <si>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</si>
  <si>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</si>
  <si>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</si>
  <si>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</si>
  <si>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</si>
  <si>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</si>
  <si>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</si>
  <si>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</si>
  <si>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</si>
  <si>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</si>
  <si>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</si>
  <si>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</si>
  <si>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</si>
  <si>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</si>
  <si>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</si>
  <si>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</si>
  <si>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</si>
  <si>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</si>
  <si>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</si>
  <si>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</si>
  <si>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</si>
  <si>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</si>
  <si>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</si>
  <si>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</si>
  <si>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</si>
  <si>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</si>
  <si>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</si>
  <si>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</si>
  <si>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</si>
  <si>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</si>
  <si>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</si>
  <si>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</si>
  <si>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</si>
  <si>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</si>
  <si>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</si>
  <si>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</si>
  <si>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</si>
  <si>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</si>
  <si>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</si>
  <si>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</si>
  <si>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</si>
  <si>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</si>
  <si>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</si>
  <si>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</si>
  <si>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</si>
  <si>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</si>
  <si>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</si>
  <si>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</si>
  <si>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</si>
  <si>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</si>
  <si>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</si>
  <si>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</si>
  <si>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</si>
  <si>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</si>
  <si>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</si>
  <si>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</si>
  <si>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</si>
  <si>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</si>
  <si>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</si>
  <si>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</si>
  <si>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</si>
  <si>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</si>
  <si>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Coffee Type Name</t>
  </si>
  <si>
    <t>Robusta</t>
  </si>
  <si>
    <t>Exelsa</t>
  </si>
  <si>
    <t>Arabica</t>
  </si>
  <si>
    <t>Librica</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</si>
  <si>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</si>
  <si>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</si>
  <si>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</si>
  <si>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</si>
  <si>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</si>
  <si>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</si>
  <si>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</si>
  <si>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</si>
  <si>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</si>
  <si>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</si>
  <si>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</si>
  <si>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</si>
  <si>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</si>
  <si>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</si>
  <si>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</si>
  <si>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</si>
  <si>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</si>
  <si>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</si>
  <si>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</si>
  <si>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Excelsa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</si>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</sst>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0" formatCode="dd\-mmm\-yyyy"/>
    <numFmt numFmtId="171" formatCode="0.0&quot;kg&quot;"/>
    <numFmt numFmtId="172" formatCode="_-[$$-409]* #,##0.00_ ;_-[$$-409]* \-#,##0.00\ ;_-[$$-409]* &quot;-&quot;??_ ;_-@_ "/>
    <numFmt numFmtId="173"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70" fontId="1" fillId="0" borderId="0" xfId="0" applyNumberFormat="1" applyFont="1" applyAlignment="1">
      <alignment vertical="center"/>
    </xf>
    <xf numFmtId="171" fontId="0" fillId="0" borderId="0" xfId="0" applyNumberFormat="1"/>
    <xf numFmtId="172" fontId="0" fillId="0" borderId="0" xfId="0" applyNumberFormat="1"/>
    <xf numFmtId="0" fontId="0" fillId="0" borderId="0" xfId="0" pivotButton="1"/>
    <xf numFmtId="173" fontId="0" fillId="0" borderId="0" xfId="0" applyNumberFormat="1"/>
  </cellXfs>
  <cellStyles count="1">
    <cellStyle name="Normal" xfId="0" builtinId="0"/>
  </cellStyles>
  <dxfs count="20">
    <dxf>
      <font>
        <b/>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font>
        <color theme="0"/>
      </font>
      <fill>
        <patternFill patternType="solid">
          <fgColor theme="0"/>
          <bgColor rgb="FF3C1464"/>
        </patternFill>
      </fill>
      <border>
        <left style="thin">
          <color theme="0"/>
        </left>
        <right style="thin">
          <color theme="0"/>
        </right>
        <top style="thin">
          <color theme="0"/>
        </top>
        <bottom style="thin">
          <color theme="0"/>
        </bottom>
      </border>
    </dxf>
    <dxf>
      <font>
        <b/>
        <i val="0"/>
        <sz val="10"/>
        <color rgb="FFF2B8F6"/>
        <name val="Calibri"/>
        <family val="2"/>
        <scheme val="minor"/>
      </font>
      <fill>
        <patternFill patternType="solid">
          <bgColor rgb="FF9933FF"/>
        </patternFill>
      </fill>
    </dxf>
    <dxf>
      <font>
        <b/>
        <i val="0"/>
        <sz val="10"/>
        <color rgb="FFCFAFE7"/>
        <name val="Calibri"/>
        <family val="2"/>
        <scheme val="minor"/>
      </font>
      <fill>
        <patternFill patternType="solid">
          <fgColor theme="0"/>
          <bgColor rgb="FF9E09C7"/>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_-[$$-409]* #,##0.00_ ;_-[$$-409]* \-#,##0.00\ ;_-[$$-409]* &quot;-&quot;??_ ;_-@_ "/>
    </dxf>
    <dxf>
      <numFmt numFmtId="172" formatCode="_-[$$-409]* #,##0.00_ ;_-[$$-409]* \-#,##0.00\ ;_-[$$-409]* &quot;-&quot;??_ ;_-@_ "/>
    </dxf>
    <dxf>
      <numFmt numFmtId="171"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am" pivot="0" table="0" count="6" xr9:uid="{2464F78E-6D51-4BF0-B6EB-79454152EBEE}">
      <tableStyleElement type="wholeTable" dxfId="1"/>
      <tableStyleElement type="headerRow" dxfId="0"/>
    </tableStyle>
    <tableStyle name="Sam Purple 2" pivot="0" table="0" count="9" xr9:uid="{F7A9F4BC-33D0-493B-B3F9-D92ABB545E02}">
      <tableStyleElement type="wholeTable" dxfId="6"/>
      <tableStyleElement type="headerRow" dxfId="5"/>
    </tableStyle>
    <tableStyle name="Sam Slicer" pivot="0" table="0" count="9" xr9:uid="{22206FC6-5A27-45AA-AC34-7EF0C553CC9F}">
      <tableStyleElement type="wholeTable" dxfId="3"/>
      <tableStyleElement type="headerRow" dxfId="2"/>
    </tableStyle>
    <tableStyle name="Samson Purple" pivot="0" table="0" count="9" xr9:uid="{F1A64C83-559B-40B3-BF66-C8A368CE94F4}">
      <tableStyleElement type="wholeTable" dxfId="8"/>
      <tableStyleElement type="headerRow" dxfId="7"/>
    </tableStyle>
  </tableStyles>
  <colors>
    <mruColors>
      <color rgb="FFFFFFFF"/>
      <color rgb="FFCB8DCC"/>
      <color rgb="FF820EC2"/>
      <color rgb="FF050757"/>
      <color rgb="FF3C1464"/>
      <color rgb="FFCC66FF"/>
      <color rgb="FFFF99FF"/>
      <color rgb="FF9933FF"/>
      <color rgb="FF9E09C7"/>
      <color rgb="FF6C428E"/>
    </mruColors>
  </colors>
  <extLst>
    <ext xmlns:x14="http://schemas.microsoft.com/office/spreadsheetml/2009/9/main" uri="{46F421CA-312F-682f-3DD2-61675219B42D}">
      <x14:dxfs count="23">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style="thin">
              <color rgb="FFFFFFFF"/>
            </left>
            <right style="thin">
              <color rgb="FFFFFFFF"/>
            </right>
            <top style="thin">
              <color rgb="FFFFFFFF"/>
            </top>
            <bottom style="thin">
              <color rgb="FFFFFFFF"/>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style="thin">
              <color rgb="FFFFFFFF"/>
            </left>
            <right style="thin">
              <color rgb="FFFFFFFF"/>
            </right>
            <top style="thin">
              <color rgb="FFFFFFFF"/>
            </top>
            <bottom style="thin">
              <color rgb="FFFFFFFF"/>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diagonalUp="0" diagonalDown="0">
            <left/>
            <right/>
            <top/>
            <bottom/>
            <vertical/>
            <horizontal/>
          </border>
        </dxf>
        <dxf>
          <font>
            <b/>
            <i val="0"/>
            <color theme="0"/>
            <name val="Calibri"/>
            <family val="2"/>
            <scheme val="minor"/>
          </font>
          <border>
            <left style="thin">
              <color rgb="FFFFFFFF"/>
            </left>
            <right style="thin">
              <color rgb="FFFFFFFF"/>
            </right>
            <top style="thin">
              <color rgb="FFFFFFFF"/>
            </top>
            <bottom style="thin">
              <color rgb="FFFFFFFF"/>
            </bottom>
          </border>
        </dxf>
        <dxf>
          <font>
            <b/>
            <i val="0"/>
            <color theme="0"/>
            <name val="Calibri"/>
            <family val="2"/>
            <scheme val="minor"/>
          </font>
          <border>
            <left style="thin">
              <color rgb="FFFFFFFF"/>
            </left>
            <right style="thin">
              <color rgb="FFFFFFFF"/>
            </right>
            <top style="thin">
              <color rgb="FFFFFFFF"/>
            </top>
            <bottom style="thin">
              <color rgb="FFFFFFFF"/>
            </bottom>
          </border>
        </dxf>
        <dxf>
          <font>
            <b val="0"/>
            <i/>
            <strike/>
            <color theme="0"/>
            <name val="Calibri"/>
            <family val="2"/>
            <scheme val="minor"/>
          </font>
          <border>
            <left style="thin">
              <color rgb="FFFFFFFF"/>
            </left>
            <right style="thin">
              <color rgb="FFFFFFFF"/>
            </right>
            <top style="thin">
              <color rgb="FFFFFFFF"/>
            </top>
            <bottom style="thin">
              <color rgb="FFFFFFFF"/>
            </bottom>
          </border>
        </dxf>
        <dxf>
          <font>
            <b val="0"/>
            <i val="0"/>
            <strike val="0"/>
            <color theme="0" tint="-0.14993743705557422"/>
            <name val="Calibri"/>
            <family val="2"/>
            <scheme val="minor"/>
          </font>
          <border>
            <left style="thin">
              <color rgb="FFFFFFFF"/>
            </left>
            <right style="thin">
              <color rgb="FFFFFFFF"/>
            </right>
            <top style="thin">
              <color rgb="FFFFFFFF"/>
            </top>
            <bottom style="thin">
              <color rgb="FFFFFFFF"/>
            </bottom>
          </border>
        </dxf>
        <dxf>
          <font>
            <b/>
            <i val="0"/>
            <strike val="0"/>
            <color theme="0"/>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val="0"/>
            <color theme="0"/>
            <name val="Calibri"/>
            <family val="2"/>
            <scheme val="minor"/>
          </font>
          <border>
            <left style="thin">
              <color rgb="FFFFFFFF"/>
            </left>
            <right style="thin">
              <color rgb="FFFFFFFF"/>
            </right>
            <top style="thin">
              <color rgb="FFFFFFFF"/>
            </top>
            <bottom style="thin">
              <color rgb="FFFFFFFF"/>
            </bottom>
          </border>
        </dxf>
        <dxf>
          <font>
            <strike val="0"/>
          </font>
          <border diagonalUp="0" diagonalDown="0">
            <left style="thin">
              <color rgb="FFFFFFFF"/>
            </left>
            <right style="thin">
              <color rgb="FFFFFFFF"/>
            </right>
            <top style="thin">
              <color rgb="FFFFFFFF"/>
            </top>
            <bottom style="thin">
              <color rgb="FFFFFFFF"/>
            </bottom>
            <vertical/>
            <horizontal/>
          </border>
        </dxf>
        <dxf>
          <font>
            <b/>
            <i val="0"/>
            <strike val="0"/>
            <u val="none"/>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val="0"/>
            <u val="none"/>
            <name val="Calibri"/>
            <family val="2"/>
            <scheme val="minor"/>
          </font>
          <fill>
            <patternFill>
              <bgColor rgb="FF3C1464"/>
            </patternFill>
          </fill>
          <border>
            <left style="thin">
              <color rgb="FFFFFFFF"/>
            </left>
            <right style="thin">
              <color rgb="FFFFFFFF"/>
            </right>
            <top style="thin">
              <color rgb="FFFFFFFF"/>
            </top>
            <bottom style="thin">
              <color rgb="FFFFFFFF"/>
            </bottom>
          </border>
        </dxf>
        <dxf>
          <font>
            <b/>
            <i val="0"/>
            <strike/>
            <name val="Calibri"/>
            <family val="2"/>
            <scheme val="minor"/>
          </font>
          <border>
            <left style="thin">
              <color auto="1"/>
            </left>
            <right style="thin">
              <color auto="1"/>
            </right>
            <top style="thin">
              <color auto="1"/>
            </top>
            <bottom style="thin">
              <color auto="1"/>
            </bottom>
          </border>
        </dxf>
        <dxf>
          <font>
            <b val="0"/>
            <i val="0"/>
            <strike/>
            <u/>
            <name val="Calibri"/>
            <family val="2"/>
            <scheme val="minor"/>
          </font>
          <fill>
            <patternFill>
              <bgColor rgb="FF3C1464"/>
            </patternFill>
          </fill>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am">
        <x14:slicerStyle name="Sam">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am Slicer">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SelectedItemWithNoData" dxfId="16"/>
          </x14:slicerStyleElements>
        </x14:slicerStyle>
      </x14:slicerStyles>
    </ext>
    <ext xmlns:x15="http://schemas.microsoft.com/office/spreadsheetml/2010/11/main" uri="{A0A4C193-F2C1-4fcb-8827-314CF55A85BB}">
      <x15:dxfs count="13">
        <dxf>
          <fill>
            <patternFill patternType="solid">
              <fgColor theme="0" tint="-0.14996795556505021"/>
              <bgColor theme="0" tint="-0.14996795556505021"/>
            </patternFill>
          </fill>
        </dxf>
        <dxf>
          <fill>
            <patternFill patternType="solid">
              <fgColor theme="0"/>
              <bgColor rgb="FFCC66FF"/>
            </patternFill>
          </fill>
        </dxf>
        <dxf>
          <font>
            <sz val="10"/>
            <color theme="0"/>
            <name val="Calibri"/>
            <family val="2"/>
            <scheme val="minor"/>
          </font>
        </dxf>
        <dxf>
          <font>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bgColor rgb="FF820EC2"/>
            </patternFill>
          </fill>
        </dxf>
        <dxf>
          <font>
            <sz val="9"/>
            <color theme="0"/>
            <name val="Calibri"/>
            <family val="2"/>
            <scheme val="minor"/>
          </font>
        </dxf>
        <dxf>
          <font>
            <sz val="9"/>
            <color theme="0"/>
            <name val="Calibri"/>
            <family val="2"/>
            <scheme val="minor"/>
          </font>
        </dxf>
        <dxf>
          <font>
            <b/>
            <i val="0"/>
            <sz val="10"/>
            <color theme="3" tint="0.39994506668294322"/>
            <name val="Calibri"/>
            <family val="2"/>
            <scheme val="minor"/>
          </font>
        </dxf>
        <dxf>
          <font>
            <sz val="10"/>
            <color theme="3"/>
            <name val="Calibri"/>
            <family val="2"/>
            <scheme val="minor"/>
          </font>
        </dxf>
        <dxf>
          <fill>
            <patternFill patternType="solid">
              <fgColor theme="0" tint="-0.14996795556505021"/>
              <bgColor theme="0"/>
            </patternFill>
          </fill>
        </dxf>
        <dxf>
          <fill>
            <patternFill patternType="solid">
              <fgColor theme="0"/>
              <bgColor rgb="FFFF99FF"/>
            </patternFill>
          </fill>
        </dxf>
      </x15:dxfs>
    </ext>
    <ext xmlns:x15="http://schemas.microsoft.com/office/spreadsheetml/2010/11/main" uri="{9260A510-F301-46a8-8635-F512D64BE5F5}">
      <x15:timelineStyles defaultTimelineStyle="TimeSlicerStyleLight1">
        <x15:timelineStyle name="Sam Purp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Samson Purp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 type="selectedTimeBlockSpace"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[coffeeOrders_ProjectwithData.xlsx]Total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layout>
        <c:manualLayout>
          <c:xMode val="edge"/>
          <c:yMode val="edge"/>
          <c:x val="0.28148013290246238"/>
          <c:y val="3.51454586128260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D150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316A-499C-89EA-050299306785}"/>
            </c:ext>
          </c:extLst>
        </c:ser>
        <c:ser>
          <c:idx val="1"/>
          <c:order val="1"/>
          <c:tx>
            <c:strRef>
              <c:f>'Total Sales'!$D$3:$D$4</c:f>
              <c:strCache>
                <c:ptCount val="1"/>
                <c:pt idx="0">
                  <c:v>Excelsa</c:v>
                </c:pt>
              </c:strCache>
            </c:strRef>
          </c:tx>
          <c:spPr>
            <a:ln w="19050" cap="rnd">
              <a:solidFill>
                <a:srgbClr val="D1504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16A-499C-89EA-050299306785}"/>
            </c:ext>
          </c:extLst>
        </c:ser>
        <c:ser>
          <c:idx val="2"/>
          <c:order val="2"/>
          <c:tx>
            <c:strRef>
              <c:f>'Total Sales'!$E$3:$E$4</c:f>
              <c:strCache>
                <c:ptCount val="1"/>
                <c:pt idx="0">
                  <c:v>Librica</c:v>
                </c:pt>
              </c:strCache>
            </c:strRef>
          </c:tx>
          <c:spPr>
            <a:ln w="19050"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16A-499C-89EA-050299306785}"/>
            </c:ext>
          </c:extLst>
        </c:ser>
        <c:ser>
          <c:idx val="3"/>
          <c:order val="3"/>
          <c:tx>
            <c:strRef>
              <c:f>'Total Sales'!$F$3:$F$4</c:f>
              <c:strCache>
                <c:ptCount val="1"/>
                <c:pt idx="0">
                  <c:v>Robusta</c:v>
                </c:pt>
              </c:strCache>
            </c:strRef>
          </c:tx>
          <c:spPr>
            <a:ln w="19050"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16A-499C-89EA-050299306785}"/>
            </c:ext>
          </c:extLst>
        </c:ser>
        <c:dLbls>
          <c:showLegendKey val="0"/>
          <c:showVal val="0"/>
          <c:showCatName val="0"/>
          <c:showSerName val="0"/>
          <c:showPercent val="0"/>
          <c:showBubbleSize val="0"/>
        </c:dLbls>
        <c:smooth val="0"/>
        <c:axId val="2061880816"/>
        <c:axId val="2061879376"/>
      </c:lineChart>
      <c:catAx>
        <c:axId val="2061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79376"/>
        <c:crosses val="autoZero"/>
        <c:auto val="1"/>
        <c:lblAlgn val="ctr"/>
        <c:lblOffset val="100"/>
        <c:noMultiLvlLbl val="0"/>
      </c:catAx>
      <c:valAx>
        <c:axId val="206187937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8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[coffeeOrders_ProjectwithData.xlsx]Countries Bar Chart!PivotTable1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4586015457745201"/>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5">
                <a:lumMod val="60000"/>
                <a:lumOff val="40000"/>
              </a:schemeClr>
            </a:solidFill>
          </a:ln>
          <a:effectLst/>
        </c:spPr>
      </c:pivotFmt>
      <c:pivotFmt>
        <c:idx val="2"/>
        <c:spPr>
          <a:solidFill>
            <a:schemeClr val="accent1">
              <a:lumMod val="75000"/>
            </a:schemeClr>
          </a:solidFill>
          <a:ln>
            <a:solidFill>
              <a:schemeClr val="accent5">
                <a:lumMod val="50000"/>
              </a:schemeClr>
            </a:solid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accent5">
                <a:lumMod val="60000"/>
                <a:lumOff val="40000"/>
              </a:schemeClr>
            </a:solidFill>
          </a:ln>
          <a:effectLst/>
        </c:spPr>
      </c:pivotFmt>
      <c:pivotFmt>
        <c:idx val="5"/>
        <c:spPr>
          <a:solidFill>
            <a:schemeClr val="accent1">
              <a:lumMod val="75000"/>
            </a:schemeClr>
          </a:solidFill>
          <a:ln>
            <a:solidFill>
              <a:schemeClr val="accent5">
                <a:lumMod val="50000"/>
              </a:schemeClr>
            </a:solid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solidFill>
              <a:schemeClr val="accent5">
                <a:lumMod val="60000"/>
                <a:lumOff val="40000"/>
              </a:schemeClr>
            </a:solidFill>
          </a:ln>
          <a:effectLst/>
        </c:spPr>
      </c:pivotFmt>
      <c:pivotFmt>
        <c:idx val="8"/>
        <c:spPr>
          <a:solidFill>
            <a:schemeClr val="accent1">
              <a:lumMod val="75000"/>
            </a:schemeClr>
          </a:solidFill>
          <a:ln>
            <a:solidFill>
              <a:schemeClr val="accent5">
                <a:lumMod val="50000"/>
              </a:schemeClr>
            </a:solidFill>
          </a:ln>
          <a:effectLst/>
        </c:spPr>
      </c:pivotFmt>
    </c:pivotFmts>
    <c:plotArea>
      <c:layout/>
      <c:barChart>
        <c:barDir val="bar"/>
        <c:grouping val="clustered"/>
        <c:varyColors val="0"/>
        <c:ser>
          <c:idx val="0"/>
          <c:order val="0"/>
          <c:tx>
            <c:strRef>
              <c:f>'Countries Bar Chart'!$B$3</c:f>
              <c:strCache>
                <c:ptCount val="1"/>
                <c:pt idx="0">
                  <c:v>Total</c:v>
                </c:pt>
              </c:strCache>
            </c:strRef>
          </c:tx>
          <c:spPr>
            <a:solidFill>
              <a:srgbClr val="00B0F0"/>
            </a:solidFill>
            <a:ln>
              <a:noFill/>
            </a:ln>
            <a:effectLst/>
          </c:spPr>
          <c:invertIfNegative val="0"/>
          <c:dPt>
            <c:idx val="1"/>
            <c:invertIfNegative val="0"/>
            <c:bubble3D val="0"/>
            <c:spPr>
              <a:solidFill>
                <a:schemeClr val="accent1">
                  <a:lumMod val="60000"/>
                  <a:lumOff val="40000"/>
                </a:schemeClr>
              </a:solidFill>
              <a:ln>
                <a:solidFill>
                  <a:schemeClr val="accent5">
                    <a:lumMod val="60000"/>
                    <a:lumOff val="40000"/>
                  </a:schemeClr>
                </a:solidFill>
              </a:ln>
              <a:effectLst/>
            </c:spPr>
            <c:extLst>
              <c:ext xmlns:c16="http://schemas.microsoft.com/office/drawing/2014/chart" uri="{C3380CC4-5D6E-409C-BE32-E72D297353CC}">
                <c16:uniqueId val="{00000001-B973-4CA3-BE9B-A3F3C957B48D}"/>
              </c:ext>
            </c:extLst>
          </c:dPt>
          <c:dPt>
            <c:idx val="2"/>
            <c:invertIfNegative val="0"/>
            <c:bubble3D val="0"/>
            <c:spPr>
              <a:solidFill>
                <a:schemeClr val="accent1">
                  <a:lumMod val="75000"/>
                </a:schemeClr>
              </a:solidFill>
              <a:ln>
                <a:solidFill>
                  <a:schemeClr val="accent5">
                    <a:lumMod val="50000"/>
                  </a:schemeClr>
                </a:solidFill>
              </a:ln>
              <a:effectLst/>
            </c:spPr>
            <c:extLst>
              <c:ext xmlns:c16="http://schemas.microsoft.com/office/drawing/2014/chart" uri="{C3380CC4-5D6E-409C-BE32-E72D297353CC}">
                <c16:uniqueId val="{00000003-B973-4CA3-BE9B-A3F3C957B48D}"/>
              </c:ext>
            </c:extLst>
          </c:dPt>
          <c:cat>
            <c:strRef>
              <c:f>'Countries Bar Chart'!$A$4:$A$6</c:f>
              <c:strCache>
                <c:ptCount val="3"/>
                <c:pt idx="0">
                  <c:v>United Kingdom</c:v>
                </c:pt>
                <c:pt idx="1">
                  <c:v>Ireland</c:v>
                </c:pt>
                <c:pt idx="2">
                  <c:v>United States</c:v>
                </c:pt>
              </c:strCache>
            </c:strRef>
          </c:cat>
          <c:val>
            <c:numRef>
              <c:f>'Countries Bar 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973-4CA3-BE9B-A3F3C957B48D}"/>
            </c:ext>
          </c:extLst>
        </c:ser>
        <c:dLbls>
          <c:showLegendKey val="0"/>
          <c:showVal val="0"/>
          <c:showCatName val="0"/>
          <c:showSerName val="0"/>
          <c:showPercent val="0"/>
          <c:showBubbleSize val="0"/>
        </c:dLbls>
        <c:gapWidth val="182"/>
        <c:axId val="187799888"/>
        <c:axId val="187800368"/>
      </c:barChart>
      <c:catAx>
        <c:axId val="18779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0368"/>
        <c:crosses val="autoZero"/>
        <c:auto val="1"/>
        <c:lblAlgn val="ctr"/>
        <c:lblOffset val="100"/>
        <c:noMultiLvlLbl val="0"/>
      </c:catAx>
      <c:valAx>
        <c:axId val="187800368"/>
        <c:scaling>
          <c:orientation val="minMax"/>
        </c:scaling>
        <c:delete val="0"/>
        <c:axPos val="b"/>
        <c:majorGridlines>
          <c:spPr>
            <a:ln w="9525" cap="flat" cmpd="sng" algn="ctr">
              <a:solidFill>
                <a:srgbClr val="FFFFFF">
                  <a:alpha val="22000"/>
                </a:srgb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[coffeeOrders_ProjectwithData.xlsx]Top 5 Customers!PivotTable1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F4-4752-9044-953C3FDAA716}"/>
            </c:ext>
          </c:extLst>
        </c:ser>
        <c:dLbls>
          <c:showLegendKey val="0"/>
          <c:showVal val="0"/>
          <c:showCatName val="0"/>
          <c:showSerName val="0"/>
          <c:showPercent val="0"/>
          <c:showBubbleSize val="0"/>
        </c:dLbls>
        <c:gapWidth val="182"/>
        <c:axId val="313006976"/>
        <c:axId val="313007456"/>
      </c:barChart>
      <c:catAx>
        <c:axId val="31300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07456"/>
        <c:crosses val="autoZero"/>
        <c:auto val="1"/>
        <c:lblAlgn val="ctr"/>
        <c:lblOffset val="100"/>
        <c:noMultiLvlLbl val="0"/>
      </c:catAx>
      <c:valAx>
        <c:axId val="313007456"/>
        <c:scaling>
          <c:orientation val="minMax"/>
        </c:scaling>
        <c:delete val="0"/>
        <c:axPos val="b"/>
        <c:majorGridlines>
          <c:spPr>
            <a:ln w="9525" cap="flat" cmpd="sng" algn="ctr">
              <a:solidFill>
                <a:srgbClr val="FFFFFF">
                  <a:alpha val="28000"/>
                </a:srgb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8D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591207</xdr:colOff>
      <xdr:row>5</xdr:row>
      <xdr:rowOff>0</xdr:rowOff>
    </xdr:to>
    <xdr:sp macro="" textlink="">
      <xdr:nvSpPr>
        <xdr:cNvPr id="3" name="Rectangle 2">
          <a:extLst>
            <a:ext uri="{FF2B5EF4-FFF2-40B4-BE49-F238E27FC236}">
              <a16:creationId xmlns:a16="http://schemas.microsoft.com/office/drawing/2014/main" id="{29DAC15B-BB18-9985-E71E-5288C8DC7162}"/>
            </a:ext>
          </a:extLst>
        </xdr:cNvPr>
        <xdr:cNvSpPr/>
      </xdr:nvSpPr>
      <xdr:spPr>
        <a:xfrm>
          <a:off x="109483" y="65690"/>
          <a:ext cx="12853276" cy="74448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GB" sz="4400"/>
            <a:t>COFFEE SALES DASHBOARD</a:t>
          </a:r>
        </a:p>
      </xdr:txBody>
    </xdr:sp>
    <xdr:clientData/>
  </xdr:twoCellAnchor>
  <xdr:twoCellAnchor>
    <xdr:from>
      <xdr:col>1</xdr:col>
      <xdr:colOff>6217</xdr:colOff>
      <xdr:row>16</xdr:row>
      <xdr:rowOff>109028</xdr:rowOff>
    </xdr:from>
    <xdr:to>
      <xdr:col>12</xdr:col>
      <xdr:colOff>519545</xdr:colOff>
      <xdr:row>39</xdr:row>
      <xdr:rowOff>9622</xdr:rowOff>
    </xdr:to>
    <xdr:graphicFrame macro="">
      <xdr:nvGraphicFramePr>
        <xdr:cNvPr id="4" name="Chart 3">
          <a:extLst>
            <a:ext uri="{FF2B5EF4-FFF2-40B4-BE49-F238E27FC236}">
              <a16:creationId xmlns:a16="http://schemas.microsoft.com/office/drawing/2014/main" id="{E1CF4E7D-5B4C-4CC3-AEAC-259DB1FA6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5</xdr:row>
      <xdr:rowOff>154356</xdr:rowOff>
    </xdr:from>
    <xdr:to>
      <xdr:col>12</xdr:col>
      <xdr:colOff>538787</xdr:colOff>
      <xdr:row>16</xdr:row>
      <xdr:rowOff>15679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8FF9B2A-A08A-48B0-84E7-70A428F73C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805" y="952917"/>
              <a:ext cx="7199937" cy="187215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7008</xdr:colOff>
      <xdr:row>10</xdr:row>
      <xdr:rowOff>45328</xdr:rowOff>
    </xdr:from>
    <xdr:to>
      <xdr:col>17</xdr:col>
      <xdr:colOff>218965</xdr:colOff>
      <xdr:row>15</xdr:row>
      <xdr:rowOff>175173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14C4BA1-3911-482E-BC98-41D29C37B1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96099" y="1757904"/>
              <a:ext cx="2636502" cy="1043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596515</xdr:colOff>
      <xdr:row>5</xdr:row>
      <xdr:rowOff>173641</xdr:rowOff>
    </xdr:from>
    <xdr:to>
      <xdr:col>21</xdr:col>
      <xdr:colOff>525518</xdr:colOff>
      <xdr:row>10</xdr:row>
      <xdr:rowOff>2004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CD8CA9E-7169-4CD6-AF4B-0B68AAFCC9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79470" y="972202"/>
              <a:ext cx="5384230" cy="7423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262760</xdr:colOff>
      <xdr:row>10</xdr:row>
      <xdr:rowOff>52332</xdr:rowOff>
    </xdr:from>
    <xdr:to>
      <xdr:col>21</xdr:col>
      <xdr:colOff>547414</xdr:colOff>
      <xdr:row>15</xdr:row>
      <xdr:rowOff>175173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DBBACF5-4DB4-43EF-938B-6DF75AC1DF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76396" y="1764908"/>
              <a:ext cx="2709200" cy="1036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569310</xdr:colOff>
      <xdr:row>16</xdr:row>
      <xdr:rowOff>105833</xdr:rowOff>
    </xdr:from>
    <xdr:to>
      <xdr:col>21</xdr:col>
      <xdr:colOff>525517</xdr:colOff>
      <xdr:row>27</xdr:row>
      <xdr:rowOff>105834</xdr:rowOff>
    </xdr:to>
    <xdr:graphicFrame macro="">
      <xdr:nvGraphicFramePr>
        <xdr:cNvPr id="9" name="Chart 8">
          <a:extLst>
            <a:ext uri="{FF2B5EF4-FFF2-40B4-BE49-F238E27FC236}">
              <a16:creationId xmlns:a16="http://schemas.microsoft.com/office/drawing/2014/main" id="{F629E56F-2B22-43C3-8D3F-D9F1C52F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558360</xdr:colOff>
      <xdr:row>28</xdr:row>
      <xdr:rowOff>0</xdr:rowOff>
    </xdr:from>
    <xdr:to>
      <xdr:col>21</xdr:col>
      <xdr:colOff>514568</xdr:colOff>
      <xdr:row>39</xdr:row>
      <xdr:rowOff>9621</xdr:rowOff>
    </xdr:to>
    <xdr:graphicFrame macro="">
      <xdr:nvGraphicFramePr>
        <xdr:cNvPr id="10" name="Chart 9">
          <a:extLst>
            <a:ext uri="{FF2B5EF4-FFF2-40B4-BE49-F238E27FC236}">
              <a16:creationId xmlns:a16="http://schemas.microsoft.com/office/drawing/2014/main" id="{80E53845-0FAD-4AF1-92B1-E5E12F3E7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on Orodele" refreshedDate="45716.860182523145" createdVersion="8" refreshedVersion="8" minRefreshableVersion="3" recordCount="1000" xr:uid="{3B912C7E-7FCC-43CC-9F9F-226E54DFFBD0}">
  <cacheSource type="worksheet">
    <worksheetSource name="Table2"/>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1096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2446BC-F291-4BB3-912A-41AD38D78632}"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1" numFmtId="173"/>
  </dataFields>
  <chartFormats count="2">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2AACD-929A-4383-ADD9-9365E1CD8689}"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3"/>
  </dataFields>
  <chartFormats count="12">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93E48-728A-47D3-978B-D0B2283211C4}"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73"/>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4940B7-ABDA-473B-920D-0A69A87999C9}" sourceName="Size">
  <pivotTables>
    <pivotTable tabId="19" name="PivotTable1"/>
    <pivotTable tabId="20" name="PivotTable1"/>
    <pivotTable tabId="21" name="PivotTable1"/>
  </pivotTables>
  <data>
    <tabular pivotCacheId="9810963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11F893-449D-4071-B38D-50A490F8AD23}" sourceName="Roast Type Name">
  <pivotTables>
    <pivotTable tabId="19" name="PivotTable1"/>
    <pivotTable tabId="20" name="PivotTable1"/>
    <pivotTable tabId="21" name="PivotTable1"/>
  </pivotTables>
  <data>
    <tabular pivotCacheId="9810963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0E4913-EF80-487C-BC9A-6A50EF963877}" sourceName="Loyalty Card">
  <pivotTables>
    <pivotTable tabId="19" name="PivotTable1"/>
    <pivotTable tabId="20" name="PivotTable1"/>
    <pivotTable tabId="21" name="PivotTable1"/>
  </pivotTables>
  <data>
    <tabular pivotCacheId="9810963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EAF58A2-95E1-4513-8F14-8F0030AE015F}" cache="Slicer_Size" caption="Size" columnCount="2" rowHeight="241300"/>
  <slicer name="Roast Type Name" xr10:uid="{7861230B-AB5E-4EB6-8552-4CEA9C35E306}" cache="Slicer_Roast_Type_Name" caption="Roast Type Name" columnCount="3" rowHeight="241300"/>
  <slicer name="Loyalty Card" xr10:uid="{74CBB074-2466-4681-B29A-0FB6E5FD193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02A92-46C6-486F-BA97-02DC54BD635D}" name="Table2" displayName="Table2" ref="A1:P1001" totalsRowShown="0" headerRowDxfId="9">
  <autoFilter ref="A1:P1001" xr:uid="{DEC02A92-46C6-486F-BA97-02DC54BD635D}"/>
  <tableColumns count="16">
    <tableColumn id="1" xr3:uid="{E07AADC5-6E05-4788-8BED-3122C8640D59}" name="Order ID" dataDxfId="19"/>
    <tableColumn id="2" xr3:uid="{AEDAC7C6-22D6-4AA6-BCED-B9E6594355B1}" name="Order Date" dataDxfId="18"/>
    <tableColumn id="3" xr3:uid="{ACAA1A74-3E96-4A3A-A600-4EF35E620711}" name="Customer ID" dataDxfId="17"/>
    <tableColumn id="4" xr3:uid="{A5A0E295-86F6-46DF-BCEB-62B517EA1DB2}" name="Product ID"/>
    <tableColumn id="5" xr3:uid="{9BFBC24A-0B26-4B91-84A2-37CEE7357351}" name="Quantity" dataDxfId="16"/>
    <tableColumn id="6" xr3:uid="{3B851D4F-5608-4204-B19F-33F1FDA93005}" name="Customer Name" dataDxfId="15">
      <calculatedColumnFormula>_xlfn.XLOOKUP(C2,customers!$A$1:$A$1001,customers!$B$1:$B$1001,,)</calculatedColumnFormula>
    </tableColumn>
    <tableColumn id="7" xr3:uid="{2EE784C1-C9B1-46E8-BD3E-20418425A339}" name="Email" dataDxfId="14">
      <calculatedColumnFormula>IF(_xlfn.XLOOKUP(C2,customers!$A$1:$A$1001,customers!$C$1:$C$1001,,0)=0,"",_xlfn.XLOOKUP(C2,customers!$A$1:$A$1001,customers!$C$1:$C$1001,,0))</calculatedColumnFormula>
    </tableColumn>
    <tableColumn id="8" xr3:uid="{AC1A6B0F-1819-4375-8E4E-AC9FC0325F5F}" name="Country" dataDxfId="13">
      <calculatedColumnFormula>_xlfn.XLOOKUP(C2,customers!$A$1:$A$1001,customers!$G$1:$G$1001,,)</calculatedColumnFormula>
    </tableColumn>
    <tableColumn id="9" xr3:uid="{1EFCA11F-7AA0-46A8-B258-EC20FC6084CA}" name="Coffee Type">
      <calculatedColumnFormula>INDEX(products!$A$1:$G$49,MATCH(orders!$D2,products!$A$1:$A$49,0),MATCH(orders!I$1,products!$A$1:$G$1,0))</calculatedColumnFormula>
    </tableColumn>
    <tableColumn id="10" xr3:uid="{796C4FCA-EF0A-4E46-A9FD-C9009D3914B2}" name="Roast Type">
      <calculatedColumnFormula>INDEX(products!$A$1:$G$49,MATCH(orders!$D2,products!$A$1:$A$49,0),MATCH(orders!J$1,products!$A$1:$G$1,0))</calculatedColumnFormula>
    </tableColumn>
    <tableColumn id="11" xr3:uid="{C4E2671C-3A7E-4982-ABB3-949DD5BE052F}" name="Size" dataDxfId="12">
      <calculatedColumnFormula>INDEX(products!$A$1:$G$49,MATCH(orders!$D2,products!$A$1:$A$49,0),MATCH(orders!K$1,products!$A$1:$G$1,0))</calculatedColumnFormula>
    </tableColumn>
    <tableColumn id="12" xr3:uid="{DB36B4C5-35B5-4832-928A-1700569DF42A}" name="Unit Price" dataDxfId="11">
      <calculatedColumnFormula>INDEX(products!$A$1:$G$49,MATCH(orders!$D2,products!$A$1:$A$49,0),MATCH(orders!L$1,products!$A$1:$G$1,0))</calculatedColumnFormula>
    </tableColumn>
    <tableColumn id="13" xr3:uid="{E7F2BB63-51DE-43ED-8047-F613F09C7C09}" name="Sales" dataDxfId="10">
      <calculatedColumnFormula>E2*L2</calculatedColumnFormula>
    </tableColumn>
    <tableColumn id="14" xr3:uid="{CBFCDA4F-D559-4DDD-8FE8-7B545DC8F5F3}" name="Cofee Type Name">
      <calculatedColumnFormula>IF(I2="Rob","Robusta",IF(I2="Exc", "Excelsa", IF(I2="Ara","Arabica", IF(I2="Lib","Librica",""))))</calculatedColumnFormula>
    </tableColumn>
    <tableColumn id="15" xr3:uid="{E1E7A678-6989-43DF-A8EF-B0CDF4811DD2}" name="Roast Type Name">
      <calculatedColumnFormula>IF(J2="M","Medium",IF(J2="L","Light",IF(J2="D","Dark","")))</calculatedColumnFormula>
    </tableColumn>
    <tableColumn id="16" xr3:uid="{882EB6BF-40BA-491C-A28F-51ADA051D5B9}" name="Loyalty Card" dataDxfId="4">
      <calculatedColumnFormula>_xlfn.XLOOKUP(Table2[[#This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97CC40-2C09-456F-A69C-421DC506D130}" sourceName="Order Date">
  <pivotTables>
    <pivotTable tabId="19" name="PivotTable1"/>
    <pivotTable tabId="20" name="PivotTable1"/>
    <pivotTable tabId="21" name="PivotTable1"/>
  </pivotTables>
  <state minimalRefreshVersion="6" lastRefreshVersion="6" pivotCacheId="9810963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343657-0DB5-46AF-BE72-7CA663F797B4}" cache="NativeTimeline_Order_Date" caption="Order Date" level="2" selectionLevel="2" scrollPosition="2020-02-29T00:00:00" style="Sam Purp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7000-2B52-4C93-99FA-8FF761719E49}">
  <dimension ref="A3:B8"/>
  <sheetViews>
    <sheetView topLeftCell="C1" workbookViewId="0">
      <selection activeCell="L8" sqref="L8"/>
    </sheetView>
  </sheetViews>
  <sheetFormatPr defaultRowHeight="14.5" x14ac:dyDescent="0.35"/>
  <cols>
    <col min="1" max="1" width="16.7265625" bestFit="1" customWidth="1"/>
    <col min="2" max="2" width="11.26953125" bestFit="1" customWidth="1"/>
    <col min="3" max="3" width="6.81640625" bestFit="1" customWidth="1"/>
    <col min="4" max="4" width="6.1796875" bestFit="1" customWidth="1"/>
    <col min="5" max="7" width="7.7265625" bestFit="1" customWidth="1"/>
  </cols>
  <sheetData>
    <row r="3" spans="1:2" x14ac:dyDescent="0.35">
      <c r="A3" s="6" t="s">
        <v>4</v>
      </c>
      <c r="B3" t="s">
        <v>6222</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7B807-D458-47A3-A676-2AF76F6999E6}">
  <dimension ref="A3:F48"/>
  <sheetViews>
    <sheetView topLeftCell="N1" workbookViewId="0">
      <selection activeCell="R20" sqref="R20"/>
    </sheetView>
  </sheetViews>
  <sheetFormatPr defaultRowHeight="14.5" x14ac:dyDescent="0.35"/>
  <cols>
    <col min="1" max="1" width="12.36328125" bestFit="1" customWidth="1"/>
    <col min="2" max="2" width="20.90625" bestFit="1" customWidth="1"/>
    <col min="3" max="3" width="17.81640625" bestFit="1" customWidth="1"/>
    <col min="4" max="4" width="6.81640625" bestFit="1" customWidth="1"/>
    <col min="5" max="5" width="6.1796875" bestFit="1" customWidth="1"/>
    <col min="6" max="6" width="7.7265625" bestFit="1" customWidth="1"/>
  </cols>
  <sheetData>
    <row r="3" spans="1:6" x14ac:dyDescent="0.35">
      <c r="A3" s="6" t="s">
        <v>6222</v>
      </c>
      <c r="C3" s="6" t="s">
        <v>6196</v>
      </c>
    </row>
    <row r="4" spans="1:6" x14ac:dyDescent="0.35">
      <c r="A4" s="6" t="s">
        <v>6219</v>
      </c>
      <c r="B4" s="6" t="s">
        <v>6220</v>
      </c>
      <c r="C4" t="s">
        <v>6200</v>
      </c>
      <c r="D4" t="s">
        <v>6221</v>
      </c>
      <c r="E4" t="s">
        <v>6201</v>
      </c>
      <c r="F4" t="s">
        <v>6198</v>
      </c>
    </row>
    <row r="5" spans="1:6" x14ac:dyDescent="0.35">
      <c r="A5" t="s">
        <v>6203</v>
      </c>
      <c r="B5" t="s">
        <v>6207</v>
      </c>
      <c r="C5" s="7">
        <v>186.85499999999999</v>
      </c>
      <c r="D5" s="7">
        <v>305.97000000000003</v>
      </c>
      <c r="E5" s="7">
        <v>213.15999999999997</v>
      </c>
      <c r="F5" s="7">
        <v>123</v>
      </c>
    </row>
    <row r="6" spans="1:6" x14ac:dyDescent="0.35">
      <c r="B6" t="s">
        <v>6208</v>
      </c>
      <c r="C6" s="7">
        <v>251.96499999999997</v>
      </c>
      <c r="D6" s="7">
        <v>129.46</v>
      </c>
      <c r="E6" s="7">
        <v>434.03999999999996</v>
      </c>
      <c r="F6" s="7">
        <v>171.93999999999997</v>
      </c>
    </row>
    <row r="7" spans="1:6" x14ac:dyDescent="0.35">
      <c r="B7" t="s">
        <v>6209</v>
      </c>
      <c r="C7" s="7">
        <v>224.94499999999999</v>
      </c>
      <c r="D7" s="7">
        <v>349.12</v>
      </c>
      <c r="E7" s="7">
        <v>321.04000000000002</v>
      </c>
      <c r="F7" s="7">
        <v>126.035</v>
      </c>
    </row>
    <row r="8" spans="1:6" x14ac:dyDescent="0.35">
      <c r="B8" t="s">
        <v>6210</v>
      </c>
      <c r="C8" s="7">
        <v>307.12</v>
      </c>
      <c r="D8" s="7">
        <v>681.07499999999993</v>
      </c>
      <c r="E8" s="7">
        <v>533.70499999999993</v>
      </c>
      <c r="F8" s="7">
        <v>158.85</v>
      </c>
    </row>
    <row r="9" spans="1:6" x14ac:dyDescent="0.35">
      <c r="B9" t="s">
        <v>6211</v>
      </c>
      <c r="C9" s="7">
        <v>53.664999999999992</v>
      </c>
      <c r="D9" s="7">
        <v>83.025000000000006</v>
      </c>
      <c r="E9" s="7">
        <v>193.83499999999998</v>
      </c>
      <c r="F9" s="7">
        <v>68.039999999999992</v>
      </c>
    </row>
    <row r="10" spans="1:6" x14ac:dyDescent="0.35">
      <c r="B10" t="s">
        <v>6212</v>
      </c>
      <c r="C10" s="7">
        <v>163.01999999999998</v>
      </c>
      <c r="D10" s="7">
        <v>678.3599999999999</v>
      </c>
      <c r="E10" s="7">
        <v>171.04500000000002</v>
      </c>
      <c r="F10" s="7">
        <v>372.255</v>
      </c>
    </row>
    <row r="11" spans="1:6" x14ac:dyDescent="0.35">
      <c r="B11" t="s">
        <v>6213</v>
      </c>
      <c r="C11" s="7">
        <v>345.02</v>
      </c>
      <c r="D11" s="7">
        <v>273.86999999999995</v>
      </c>
      <c r="E11" s="7">
        <v>184.12999999999997</v>
      </c>
      <c r="F11" s="7">
        <v>201.11499999999998</v>
      </c>
    </row>
    <row r="12" spans="1:6" x14ac:dyDescent="0.35">
      <c r="B12" t="s">
        <v>6214</v>
      </c>
      <c r="C12" s="7">
        <v>334.89</v>
      </c>
      <c r="D12" s="7">
        <v>70.95</v>
      </c>
      <c r="E12" s="7">
        <v>134.23000000000002</v>
      </c>
      <c r="F12" s="7">
        <v>166.27499999999998</v>
      </c>
    </row>
    <row r="13" spans="1:6" x14ac:dyDescent="0.35">
      <c r="B13" t="s">
        <v>6215</v>
      </c>
      <c r="C13" s="7">
        <v>178.70999999999998</v>
      </c>
      <c r="D13" s="7">
        <v>166.1</v>
      </c>
      <c r="E13" s="7">
        <v>439.30999999999995</v>
      </c>
      <c r="F13" s="7">
        <v>492.9</v>
      </c>
    </row>
    <row r="14" spans="1:6" x14ac:dyDescent="0.35">
      <c r="B14" t="s">
        <v>6216</v>
      </c>
      <c r="C14" s="7">
        <v>301.98500000000001</v>
      </c>
      <c r="D14" s="7">
        <v>153.76499999999999</v>
      </c>
      <c r="E14" s="7">
        <v>215.55499999999998</v>
      </c>
      <c r="F14" s="7">
        <v>213.66499999999999</v>
      </c>
    </row>
    <row r="15" spans="1:6" x14ac:dyDescent="0.35">
      <c r="B15" t="s">
        <v>6217</v>
      </c>
      <c r="C15" s="7">
        <v>312.83499999999998</v>
      </c>
      <c r="D15" s="7">
        <v>63.249999999999993</v>
      </c>
      <c r="E15" s="7">
        <v>350.89500000000004</v>
      </c>
      <c r="F15" s="7">
        <v>96.405000000000001</v>
      </c>
    </row>
    <row r="16" spans="1:6" x14ac:dyDescent="0.35">
      <c r="B16" t="s">
        <v>6218</v>
      </c>
      <c r="C16" s="7">
        <v>265.62</v>
      </c>
      <c r="D16" s="7">
        <v>526.51499999999987</v>
      </c>
      <c r="E16" s="7">
        <v>187.06</v>
      </c>
      <c r="F16" s="7">
        <v>210.58999999999997</v>
      </c>
    </row>
    <row r="17" spans="1:6" x14ac:dyDescent="0.35">
      <c r="A17" t="s">
        <v>6204</v>
      </c>
      <c r="B17" t="s">
        <v>6207</v>
      </c>
      <c r="C17" s="7">
        <v>47.25</v>
      </c>
      <c r="D17" s="7">
        <v>65.805000000000007</v>
      </c>
      <c r="E17" s="7">
        <v>274.67500000000001</v>
      </c>
      <c r="F17" s="7">
        <v>179.22</v>
      </c>
    </row>
    <row r="18" spans="1:6" x14ac:dyDescent="0.35">
      <c r="B18" t="s">
        <v>6208</v>
      </c>
      <c r="C18" s="7">
        <v>745.44999999999993</v>
      </c>
      <c r="D18" s="7">
        <v>428.88499999999999</v>
      </c>
      <c r="E18" s="7">
        <v>194.17499999999998</v>
      </c>
      <c r="F18" s="7">
        <v>429.82999999999993</v>
      </c>
    </row>
    <row r="19" spans="1:6" x14ac:dyDescent="0.35">
      <c r="B19" t="s">
        <v>6209</v>
      </c>
      <c r="C19" s="7">
        <v>130.47</v>
      </c>
      <c r="D19" s="7">
        <v>271.48500000000001</v>
      </c>
      <c r="E19" s="7">
        <v>281.20499999999998</v>
      </c>
      <c r="F19" s="7">
        <v>231.63000000000002</v>
      </c>
    </row>
    <row r="20" spans="1:6" x14ac:dyDescent="0.35">
      <c r="B20" t="s">
        <v>6210</v>
      </c>
      <c r="C20" s="7">
        <v>27</v>
      </c>
      <c r="D20" s="7">
        <v>347.26</v>
      </c>
      <c r="E20" s="7">
        <v>147.51</v>
      </c>
      <c r="F20" s="7">
        <v>240.04</v>
      </c>
    </row>
    <row r="21" spans="1:6" x14ac:dyDescent="0.35">
      <c r="B21" t="s">
        <v>6211</v>
      </c>
      <c r="C21" s="7">
        <v>255.11499999999995</v>
      </c>
      <c r="D21" s="7">
        <v>541.73</v>
      </c>
      <c r="E21" s="7">
        <v>83.43</v>
      </c>
      <c r="F21" s="7">
        <v>59.079999999999991</v>
      </c>
    </row>
    <row r="22" spans="1:6" x14ac:dyDescent="0.35">
      <c r="B22" t="s">
        <v>6212</v>
      </c>
      <c r="C22" s="7">
        <v>584.78999999999985</v>
      </c>
      <c r="D22" s="7">
        <v>357.42999999999995</v>
      </c>
      <c r="E22" s="7">
        <v>355.34</v>
      </c>
      <c r="F22" s="7">
        <v>140.88</v>
      </c>
    </row>
    <row r="23" spans="1:6" x14ac:dyDescent="0.35">
      <c r="B23" t="s">
        <v>6213</v>
      </c>
      <c r="C23" s="7">
        <v>430.62</v>
      </c>
      <c r="D23" s="7">
        <v>227.42500000000001</v>
      </c>
      <c r="E23" s="7">
        <v>236.315</v>
      </c>
      <c r="F23" s="7">
        <v>414.58499999999992</v>
      </c>
    </row>
    <row r="24" spans="1:6" x14ac:dyDescent="0.35">
      <c r="B24" t="s">
        <v>6214</v>
      </c>
      <c r="C24" s="7">
        <v>22.5</v>
      </c>
      <c r="D24" s="7">
        <v>77.72</v>
      </c>
      <c r="E24" s="7">
        <v>60.5</v>
      </c>
      <c r="F24" s="7">
        <v>139.67999999999998</v>
      </c>
    </row>
    <row r="25" spans="1:6" x14ac:dyDescent="0.35">
      <c r="B25" t="s">
        <v>6215</v>
      </c>
      <c r="C25" s="7">
        <v>126.14999999999999</v>
      </c>
      <c r="D25" s="7">
        <v>195.11</v>
      </c>
      <c r="E25" s="7">
        <v>89.13</v>
      </c>
      <c r="F25" s="7">
        <v>302.65999999999997</v>
      </c>
    </row>
    <row r="26" spans="1:6" x14ac:dyDescent="0.35">
      <c r="B26" t="s">
        <v>6216</v>
      </c>
      <c r="C26" s="7">
        <v>376.03</v>
      </c>
      <c r="D26" s="7">
        <v>523.24</v>
      </c>
      <c r="E26" s="7">
        <v>440.96499999999997</v>
      </c>
      <c r="F26" s="7">
        <v>174.46999999999997</v>
      </c>
    </row>
    <row r="27" spans="1:6" x14ac:dyDescent="0.35">
      <c r="B27" t="s">
        <v>6217</v>
      </c>
      <c r="C27" s="7">
        <v>515.17999999999995</v>
      </c>
      <c r="D27" s="7">
        <v>142.56</v>
      </c>
      <c r="E27" s="7">
        <v>347.03999999999996</v>
      </c>
      <c r="F27" s="7">
        <v>104.08499999999999</v>
      </c>
    </row>
    <row r="28" spans="1:6" x14ac:dyDescent="0.35">
      <c r="B28" t="s">
        <v>6218</v>
      </c>
      <c r="C28" s="7">
        <v>95.859999999999985</v>
      </c>
      <c r="D28" s="7">
        <v>484.76</v>
      </c>
      <c r="E28" s="7">
        <v>94.17</v>
      </c>
      <c r="F28" s="7">
        <v>77.10499999999999</v>
      </c>
    </row>
    <row r="29" spans="1:6" x14ac:dyDescent="0.35">
      <c r="A29" t="s">
        <v>6205</v>
      </c>
      <c r="B29" t="s">
        <v>6207</v>
      </c>
      <c r="C29" s="7">
        <v>258.34500000000003</v>
      </c>
      <c r="D29" s="7">
        <v>139.625</v>
      </c>
      <c r="E29" s="7">
        <v>279.52000000000004</v>
      </c>
      <c r="F29" s="7">
        <v>160.19499999999999</v>
      </c>
    </row>
    <row r="30" spans="1:6" x14ac:dyDescent="0.35">
      <c r="B30" t="s">
        <v>6208</v>
      </c>
      <c r="C30" s="7">
        <v>342.2</v>
      </c>
      <c r="D30" s="7">
        <v>284.24999999999994</v>
      </c>
      <c r="E30" s="7">
        <v>251.83</v>
      </c>
      <c r="F30" s="7">
        <v>80.550000000000011</v>
      </c>
    </row>
    <row r="31" spans="1:6" x14ac:dyDescent="0.35">
      <c r="B31" t="s">
        <v>6209</v>
      </c>
      <c r="C31" s="7">
        <v>418.30499999999989</v>
      </c>
      <c r="D31" s="7">
        <v>468.125</v>
      </c>
      <c r="E31" s="7">
        <v>405.05500000000006</v>
      </c>
      <c r="F31" s="7">
        <v>253.15499999999997</v>
      </c>
    </row>
    <row r="32" spans="1:6" x14ac:dyDescent="0.35">
      <c r="B32" t="s">
        <v>6210</v>
      </c>
      <c r="C32" s="7">
        <v>102.32999999999998</v>
      </c>
      <c r="D32" s="7">
        <v>242.14000000000001</v>
      </c>
      <c r="E32" s="7">
        <v>554.875</v>
      </c>
      <c r="F32" s="7">
        <v>106.23999999999998</v>
      </c>
    </row>
    <row r="33" spans="1:6" x14ac:dyDescent="0.35">
      <c r="B33" t="s">
        <v>6211</v>
      </c>
      <c r="C33" s="7">
        <v>234.71999999999997</v>
      </c>
      <c r="D33" s="7">
        <v>133.08000000000001</v>
      </c>
      <c r="E33" s="7">
        <v>267.2</v>
      </c>
      <c r="F33" s="7">
        <v>272.68999999999994</v>
      </c>
    </row>
    <row r="34" spans="1:6" x14ac:dyDescent="0.35">
      <c r="B34" t="s">
        <v>6212</v>
      </c>
      <c r="C34" s="7">
        <v>430.39</v>
      </c>
      <c r="D34" s="7">
        <v>136.20500000000001</v>
      </c>
      <c r="E34" s="7">
        <v>209.6</v>
      </c>
      <c r="F34" s="7">
        <v>88.334999999999994</v>
      </c>
    </row>
    <row r="35" spans="1:6" x14ac:dyDescent="0.35">
      <c r="B35" t="s">
        <v>6213</v>
      </c>
      <c r="C35" s="7">
        <v>109.005</v>
      </c>
      <c r="D35" s="7">
        <v>393.57499999999999</v>
      </c>
      <c r="E35" s="7">
        <v>61.034999999999997</v>
      </c>
      <c r="F35" s="7">
        <v>199.48999999999998</v>
      </c>
    </row>
    <row r="36" spans="1:6" x14ac:dyDescent="0.35">
      <c r="B36" t="s">
        <v>6214</v>
      </c>
      <c r="C36" s="7">
        <v>287.52499999999998</v>
      </c>
      <c r="D36" s="7">
        <v>288.67</v>
      </c>
      <c r="E36" s="7">
        <v>125.58</v>
      </c>
      <c r="F36" s="7">
        <v>374.13499999999999</v>
      </c>
    </row>
    <row r="37" spans="1:6" x14ac:dyDescent="0.35">
      <c r="B37" t="s">
        <v>6215</v>
      </c>
      <c r="C37" s="7">
        <v>840.92999999999984</v>
      </c>
      <c r="D37" s="7">
        <v>409.875</v>
      </c>
      <c r="E37" s="7">
        <v>171.32999999999998</v>
      </c>
      <c r="F37" s="7">
        <v>221.43999999999997</v>
      </c>
    </row>
    <row r="38" spans="1:6" x14ac:dyDescent="0.35">
      <c r="B38" t="s">
        <v>6216</v>
      </c>
      <c r="C38" s="7">
        <v>299.07</v>
      </c>
      <c r="D38" s="7">
        <v>260.32499999999999</v>
      </c>
      <c r="E38" s="7">
        <v>584.64</v>
      </c>
      <c r="F38" s="7">
        <v>256.36500000000001</v>
      </c>
    </row>
    <row r="39" spans="1:6" x14ac:dyDescent="0.35">
      <c r="B39" t="s">
        <v>6217</v>
      </c>
      <c r="C39" s="7">
        <v>323.32499999999999</v>
      </c>
      <c r="D39" s="7">
        <v>565.57000000000005</v>
      </c>
      <c r="E39" s="7">
        <v>537.80999999999995</v>
      </c>
      <c r="F39" s="7">
        <v>189.47499999999999</v>
      </c>
    </row>
    <row r="40" spans="1:6" x14ac:dyDescent="0.35">
      <c r="B40" t="s">
        <v>6218</v>
      </c>
      <c r="C40" s="7">
        <v>399.48499999999996</v>
      </c>
      <c r="D40" s="7">
        <v>148.19999999999999</v>
      </c>
      <c r="E40" s="7">
        <v>388.21999999999997</v>
      </c>
      <c r="F40" s="7">
        <v>212.07499999999999</v>
      </c>
    </row>
    <row r="41" spans="1:6" x14ac:dyDescent="0.35">
      <c r="A41" t="s">
        <v>6206</v>
      </c>
      <c r="B41" t="s">
        <v>6207</v>
      </c>
      <c r="C41" s="7">
        <v>112.69499999999999</v>
      </c>
      <c r="D41" s="7">
        <v>166.32</v>
      </c>
      <c r="E41" s="7">
        <v>843.71499999999992</v>
      </c>
      <c r="F41" s="7">
        <v>146.685</v>
      </c>
    </row>
    <row r="42" spans="1:6" x14ac:dyDescent="0.35">
      <c r="B42" t="s">
        <v>6208</v>
      </c>
      <c r="C42" s="7">
        <v>114.87999999999998</v>
      </c>
      <c r="D42" s="7">
        <v>133.815</v>
      </c>
      <c r="E42" s="7">
        <v>91.175000000000011</v>
      </c>
      <c r="F42" s="7">
        <v>53.759999999999991</v>
      </c>
    </row>
    <row r="43" spans="1:6" x14ac:dyDescent="0.35">
      <c r="B43" t="s">
        <v>6209</v>
      </c>
      <c r="C43" s="7">
        <v>277.76</v>
      </c>
      <c r="D43" s="7">
        <v>175.41</v>
      </c>
      <c r="E43" s="7">
        <v>462.50999999999993</v>
      </c>
      <c r="F43" s="7">
        <v>399.52499999999998</v>
      </c>
    </row>
    <row r="44" spans="1:6" x14ac:dyDescent="0.35">
      <c r="B44" t="s">
        <v>6210</v>
      </c>
      <c r="C44" s="7">
        <v>197.89499999999998</v>
      </c>
      <c r="D44" s="7">
        <v>289.755</v>
      </c>
      <c r="E44" s="7">
        <v>88.545000000000002</v>
      </c>
      <c r="F44" s="7">
        <v>200.25499999999997</v>
      </c>
    </row>
    <row r="45" spans="1:6" x14ac:dyDescent="0.35">
      <c r="B45" t="s">
        <v>6211</v>
      </c>
      <c r="C45" s="7">
        <v>193.11499999999998</v>
      </c>
      <c r="D45" s="7">
        <v>212.49499999999998</v>
      </c>
      <c r="E45" s="7">
        <v>292.29000000000002</v>
      </c>
      <c r="F45" s="7">
        <v>304.46999999999997</v>
      </c>
    </row>
    <row r="46" spans="1:6" x14ac:dyDescent="0.35">
      <c r="B46" t="s">
        <v>6212</v>
      </c>
      <c r="C46" s="7">
        <v>179.79</v>
      </c>
      <c r="D46" s="7">
        <v>426.2</v>
      </c>
      <c r="E46" s="7">
        <v>170.08999999999997</v>
      </c>
      <c r="F46" s="7">
        <v>379.31</v>
      </c>
    </row>
    <row r="47" spans="1:6" x14ac:dyDescent="0.35">
      <c r="B47" t="s">
        <v>6213</v>
      </c>
      <c r="C47" s="7">
        <v>247.28999999999996</v>
      </c>
      <c r="D47" s="7">
        <v>246.685</v>
      </c>
      <c r="E47" s="7">
        <v>271.05499999999995</v>
      </c>
      <c r="F47" s="7">
        <v>141.69999999999999</v>
      </c>
    </row>
    <row r="48" spans="1:6" x14ac:dyDescent="0.35">
      <c r="B48" t="s">
        <v>6214</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9FEB-FFD1-4EB6-AC3B-F0488CB6AFD9}">
  <dimension ref="A3:B6"/>
  <sheetViews>
    <sheetView topLeftCell="AP1" workbookViewId="0">
      <selection activeCell="M6" sqref="M6"/>
    </sheetView>
  </sheetViews>
  <sheetFormatPr defaultRowHeight="14.5" x14ac:dyDescent="0.35"/>
  <cols>
    <col min="1" max="1" width="14.1796875" bestFit="1" customWidth="1"/>
    <col min="2" max="3" width="11.26953125" bestFit="1" customWidth="1"/>
    <col min="4" max="5" width="7.36328125" bestFit="1" customWidth="1"/>
    <col min="6" max="7" width="7.7265625" bestFit="1" customWidth="1"/>
  </cols>
  <sheetData>
    <row r="3" spans="1:2" x14ac:dyDescent="0.35">
      <c r="A3" s="6" t="s">
        <v>7</v>
      </c>
      <c r="B3" t="s">
        <v>6222</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9" sqref="Q9"/>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2.1796875" customWidth="1"/>
    <col min="9" max="9" width="12.26953125" customWidth="1"/>
    <col min="10" max="10" width="11.453125" customWidth="1"/>
    <col min="11" max="11" width="5.7265625" customWidth="1"/>
    <col min="12" max="12" width="10.453125" customWidth="1"/>
    <col min="13" max="13" width="8.6328125" bestFit="1" customWidth="1"/>
    <col min="14" max="14" width="16.90625" customWidth="1"/>
    <col min="15" max="15" width="16.7265625" customWidth="1"/>
    <col min="16" max="16" width="13.36328125" bestFit="1" customWidth="1"/>
    <col min="17" max="17" width="10.7265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6202</v>
      </c>
      <c r="P1" s="2" t="s">
        <v>6189</v>
      </c>
    </row>
    <row r="2" spans="1:16" x14ac:dyDescent="0.3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 "Excelsa", IF(I2="Ara","Arabica", IF(I2="Lib","Librica",""))))</f>
        <v>Robusta</v>
      </c>
      <c r="O2" t="str">
        <f>IF(J2="M","Medium",IF(J2="L","Light",IF(J2="D","Dark","")))</f>
        <v>Medium</v>
      </c>
      <c r="P2" t="str">
        <f>_xlfn.XLOOKUP(Table2[[#This Row],[Customer ID]],customers!$A$1:$A$1001,customers!$I$1:$I$1001,,0)</f>
        <v>Yes</v>
      </c>
    </row>
    <row r="3" spans="1:16" x14ac:dyDescent="0.3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E3*L3</f>
        <v>41.25</v>
      </c>
      <c r="N3" t="str">
        <f t="shared" ref="N3:N66" si="0">IF(I3="Rob","Robusta",IF(I3="Exc", "Excelsa", IF(I3="Ara","Arabica", IF(I3="Lib","Librica",""))))</f>
        <v>Excelsa</v>
      </c>
      <c r="O3" t="str">
        <f t="shared" ref="O3:O66" si="1">IF(J3="M","Medium",IF(J3="L","Light",IF(J3="D","Dark","")))</f>
        <v>Medium</v>
      </c>
      <c r="P3" t="str">
        <f>_xlfn.XLOOKUP(Table2[[#This Row],[Customer ID]],customers!$A$1:$A$1001,customers!$I$1:$I$1001,,0)</f>
        <v>Yes</v>
      </c>
    </row>
    <row r="4" spans="1:16" x14ac:dyDescent="0.3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E4*L4</f>
        <v>12.95</v>
      </c>
      <c r="N4" t="str">
        <f t="shared" si="0"/>
        <v>Arabica</v>
      </c>
      <c r="O4" t="str">
        <f t="shared" si="1"/>
        <v>Light</v>
      </c>
      <c r="P4" t="str">
        <f>_xlfn.XLOOKUP(Table2[[#This Row],[Customer ID]],customers!$A$1:$A$1001,customers!$I$1:$I$1001,,0)</f>
        <v>Yes</v>
      </c>
    </row>
    <row r="5" spans="1:16" x14ac:dyDescent="0.3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_xlfn.XLOOKUP(Table2[[#This Row],[Customer ID]],customers!$A$1:$A$1001,customers!$I$1:$I$1001,,0)</f>
        <v>No</v>
      </c>
    </row>
    <row r="6" spans="1:16" x14ac:dyDescent="0.3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Light</v>
      </c>
      <c r="P6" t="str">
        <f>_xlfn.XLOOKUP(Table2[[#This Row],[Customer ID]],customers!$A$1:$A$1001,customers!$I$1:$I$1001,,0)</f>
        <v>No</v>
      </c>
    </row>
    <row r="7" spans="1:16" x14ac:dyDescent="0.3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E7*L7</f>
        <v>38.849999999999994</v>
      </c>
      <c r="N7" t="str">
        <f t="shared" si="0"/>
        <v>Librica</v>
      </c>
      <c r="O7" t="str">
        <f t="shared" si="1"/>
        <v>Dark</v>
      </c>
      <c r="P7" t="str">
        <f>_xlfn.XLOOKUP(Table2[[#This Row],[Customer ID]],customers!$A$1:$A$1001,customers!$I$1:$I$1001,,0)</f>
        <v>No</v>
      </c>
    </row>
    <row r="8" spans="1:16" x14ac:dyDescent="0.3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_xlfn.XLOOKUP(Table2[[#This Row],[Customer ID]],customers!$A$1:$A$1001,customers!$I$1:$I$1001,,0)</f>
        <v>Yes</v>
      </c>
    </row>
    <row r="9" spans="1:16" x14ac:dyDescent="0.3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Librica</v>
      </c>
      <c r="O9" t="str">
        <f t="shared" si="1"/>
        <v>Light</v>
      </c>
      <c r="P9" t="str">
        <f>_xlfn.XLOOKUP(Table2[[#This Row],[Customer ID]],customers!$A$1:$A$1001,customers!$I$1:$I$1001,,0)</f>
        <v>Yes</v>
      </c>
    </row>
    <row r="10" spans="1:16" x14ac:dyDescent="0.3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_xlfn.XLOOKUP(Table2[[#This Row],[Customer ID]],customers!$A$1:$A$1001,customers!$I$1:$I$1001,,0)</f>
        <v>No</v>
      </c>
    </row>
    <row r="11" spans="1:16" x14ac:dyDescent="0.3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_xlfn.XLOOKUP(Table2[[#This Row],[Customer ID]],customers!$A$1:$A$1001,customers!$I$1:$I$1001,,0)</f>
        <v>No</v>
      </c>
    </row>
    <row r="12" spans="1:16" x14ac:dyDescent="0.3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_xlfn.XLOOKUP(Table2[[#This Row],[Customer ID]],customers!$A$1:$A$1001,customers!$I$1:$I$1001,,0)</f>
        <v>No</v>
      </c>
    </row>
    <row r="13" spans="1:16" x14ac:dyDescent="0.3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Light</v>
      </c>
      <c r="P13" t="str">
        <f>_xlfn.XLOOKUP(Table2[[#This Row],[Customer ID]],customers!$A$1:$A$1001,customers!$I$1:$I$1001,,0)</f>
        <v>Yes</v>
      </c>
    </row>
    <row r="14" spans="1:16" x14ac:dyDescent="0.3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_xlfn.XLOOKUP(Table2[[#This Row],[Customer ID]],customers!$A$1:$A$1001,customers!$I$1:$I$1001,,0)</f>
        <v>No</v>
      </c>
    </row>
    <row r="15" spans="1:16" x14ac:dyDescent="0.3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_xlfn.XLOOKUP(Table2[[#This Row],[Customer ID]],customers!$A$1:$A$1001,customers!$I$1:$I$1001,,0)</f>
        <v>No</v>
      </c>
    </row>
    <row r="16" spans="1:16" x14ac:dyDescent="0.3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Librica</v>
      </c>
      <c r="O16" t="str">
        <f t="shared" si="1"/>
        <v>Dark</v>
      </c>
      <c r="P16" t="str">
        <f>_xlfn.XLOOKUP(Table2[[#This Row],[Customer ID]],customers!$A$1:$A$1001,customers!$I$1:$I$1001,,0)</f>
        <v>Yes</v>
      </c>
    </row>
    <row r="17" spans="1:16" x14ac:dyDescent="0.3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_xlfn.XLOOKUP(Table2[[#This Row],[Customer ID]],customers!$A$1:$A$1001,customers!$I$1:$I$1001,,0)</f>
        <v>No</v>
      </c>
    </row>
    <row r="18" spans="1:16" x14ac:dyDescent="0.3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_xlfn.XLOOKUP(Table2[[#This Row],[Customer ID]],customers!$A$1:$A$1001,customers!$I$1:$I$1001,,0)</f>
        <v>No</v>
      </c>
    </row>
    <row r="19" spans="1:16" x14ac:dyDescent="0.3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Light</v>
      </c>
      <c r="P19" t="str">
        <f>_xlfn.XLOOKUP(Table2[[#This Row],[Customer ID]],customers!$A$1:$A$1001,customers!$I$1:$I$1001,,0)</f>
        <v>No</v>
      </c>
    </row>
    <row r="20" spans="1:16" x14ac:dyDescent="0.3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_xlfn.XLOOKUP(Table2[[#This Row],[Customer ID]],customers!$A$1:$A$1001,customers!$I$1:$I$1001,,0)</f>
        <v>Yes</v>
      </c>
    </row>
    <row r="21" spans="1:16" x14ac:dyDescent="0.3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_xlfn.XLOOKUP(Table2[[#This Row],[Customer ID]],customers!$A$1:$A$1001,customers!$I$1:$I$1001,,0)</f>
        <v>Yes</v>
      </c>
    </row>
    <row r="22" spans="1:16" x14ac:dyDescent="0.3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_xlfn.XLOOKUP(Table2[[#This Row],[Customer ID]],customers!$A$1:$A$1001,customers!$I$1:$I$1001,,0)</f>
        <v>Yes</v>
      </c>
    </row>
    <row r="23" spans="1:16" x14ac:dyDescent="0.3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_xlfn.XLOOKUP(Table2[[#This Row],[Customer ID]],customers!$A$1:$A$1001,customers!$I$1:$I$1001,,0)</f>
        <v>No</v>
      </c>
    </row>
    <row r="24" spans="1:16" x14ac:dyDescent="0.3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_xlfn.XLOOKUP(Table2[[#This Row],[Customer ID]],customers!$A$1:$A$1001,customers!$I$1:$I$1001,,0)</f>
        <v>Yes</v>
      </c>
    </row>
    <row r="25" spans="1:16" x14ac:dyDescent="0.3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_xlfn.XLOOKUP(Table2[[#This Row],[Customer ID]],customers!$A$1:$A$1001,customers!$I$1:$I$1001,,0)</f>
        <v>Yes</v>
      </c>
    </row>
    <row r="26" spans="1:16" x14ac:dyDescent="0.3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_xlfn.XLOOKUP(Table2[[#This Row],[Customer ID]],customers!$A$1:$A$1001,customers!$I$1:$I$1001,,0)</f>
        <v>No</v>
      </c>
    </row>
    <row r="27" spans="1:16" x14ac:dyDescent="0.3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_xlfn.XLOOKUP(Table2[[#This Row],[Customer ID]],customers!$A$1:$A$1001,customers!$I$1:$I$1001,,0)</f>
        <v>Yes</v>
      </c>
    </row>
    <row r="28" spans="1:16" x14ac:dyDescent="0.3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_xlfn.XLOOKUP(Table2[[#This Row],[Customer ID]],customers!$A$1:$A$1001,customers!$I$1:$I$1001,,0)</f>
        <v>Yes</v>
      </c>
    </row>
    <row r="29" spans="1:16" x14ac:dyDescent="0.3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_xlfn.XLOOKUP(Table2[[#This Row],[Customer ID]],customers!$A$1:$A$1001,customers!$I$1:$I$1001,,0)</f>
        <v>No</v>
      </c>
    </row>
    <row r="30" spans="1:16" x14ac:dyDescent="0.3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_xlfn.XLOOKUP(Table2[[#This Row],[Customer ID]],customers!$A$1:$A$1001,customers!$I$1:$I$1001,,0)</f>
        <v>No</v>
      </c>
    </row>
    <row r="31" spans="1:16" x14ac:dyDescent="0.3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_xlfn.XLOOKUP(Table2[[#This Row],[Customer ID]],customers!$A$1:$A$1001,customers!$I$1:$I$1001,,0)</f>
        <v>Yes</v>
      </c>
    </row>
    <row r="32" spans="1:16" x14ac:dyDescent="0.3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Librica</v>
      </c>
      <c r="O32" t="str">
        <f t="shared" si="1"/>
        <v>Medium</v>
      </c>
      <c r="P32" t="str">
        <f>_xlfn.XLOOKUP(Table2[[#This Row],[Customer ID]],customers!$A$1:$A$1001,customers!$I$1:$I$1001,,0)</f>
        <v>No</v>
      </c>
    </row>
    <row r="33" spans="1:16" x14ac:dyDescent="0.3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_xlfn.XLOOKUP(Table2[[#This Row],[Customer ID]],customers!$A$1:$A$1001,customers!$I$1:$I$1001,,0)</f>
        <v>No</v>
      </c>
    </row>
    <row r="34" spans="1:16" x14ac:dyDescent="0.3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Librica</v>
      </c>
      <c r="O34" t="str">
        <f t="shared" si="1"/>
        <v>Medium</v>
      </c>
      <c r="P34" t="str">
        <f>_xlfn.XLOOKUP(Table2[[#This Row],[Customer ID]],customers!$A$1:$A$1001,customers!$I$1:$I$1001,,0)</f>
        <v>No</v>
      </c>
    </row>
    <row r="35" spans="1:16" x14ac:dyDescent="0.3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Librica</v>
      </c>
      <c r="O35" t="str">
        <f t="shared" si="1"/>
        <v>Light</v>
      </c>
      <c r="P35" t="str">
        <f>_xlfn.XLOOKUP(Table2[[#This Row],[Customer ID]],customers!$A$1:$A$1001,customers!$I$1:$I$1001,,0)</f>
        <v>No</v>
      </c>
    </row>
    <row r="36" spans="1:16" x14ac:dyDescent="0.3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Librica</v>
      </c>
      <c r="O36" t="str">
        <f t="shared" si="1"/>
        <v>Light</v>
      </c>
      <c r="P36" t="str">
        <f>_xlfn.XLOOKUP(Table2[[#This Row],[Customer ID]],customers!$A$1:$A$1001,customers!$I$1:$I$1001,,0)</f>
        <v>Yes</v>
      </c>
    </row>
    <row r="37" spans="1:16" x14ac:dyDescent="0.3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_xlfn.XLOOKUP(Table2[[#This Row],[Customer ID]],customers!$A$1:$A$1001,customers!$I$1:$I$1001,,0)</f>
        <v>No</v>
      </c>
    </row>
    <row r="38" spans="1:16" x14ac:dyDescent="0.3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Librica</v>
      </c>
      <c r="O38" t="str">
        <f t="shared" si="1"/>
        <v>Medium</v>
      </c>
      <c r="P38" t="str">
        <f>_xlfn.XLOOKUP(Table2[[#This Row],[Customer ID]],customers!$A$1:$A$1001,customers!$I$1:$I$1001,,0)</f>
        <v>No</v>
      </c>
    </row>
    <row r="39" spans="1:16" x14ac:dyDescent="0.3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Librica</v>
      </c>
      <c r="O39" t="str">
        <f t="shared" si="1"/>
        <v>Light</v>
      </c>
      <c r="P39" t="str">
        <f>_xlfn.XLOOKUP(Table2[[#This Row],[Customer ID]],customers!$A$1:$A$1001,customers!$I$1:$I$1001,,0)</f>
        <v>No</v>
      </c>
    </row>
    <row r="40" spans="1:16" x14ac:dyDescent="0.3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_xlfn.XLOOKUP(Table2[[#This Row],[Customer ID]],customers!$A$1:$A$1001,customers!$I$1:$I$1001,,0)</f>
        <v>No</v>
      </c>
    </row>
    <row r="41" spans="1:16" x14ac:dyDescent="0.3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_xlfn.XLOOKUP(Table2[[#This Row],[Customer ID]],customers!$A$1:$A$1001,customers!$I$1:$I$1001,,0)</f>
        <v>Yes</v>
      </c>
    </row>
    <row r="42" spans="1:16" x14ac:dyDescent="0.3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Librica</v>
      </c>
      <c r="O42" t="str">
        <f t="shared" si="1"/>
        <v>Medium</v>
      </c>
      <c r="P42" t="str">
        <f>_xlfn.XLOOKUP(Table2[[#This Row],[Customer ID]],customers!$A$1:$A$1001,customers!$I$1:$I$1001,,0)</f>
        <v>No</v>
      </c>
    </row>
    <row r="43" spans="1:16" x14ac:dyDescent="0.3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_xlfn.XLOOKUP(Table2[[#This Row],[Customer ID]],customers!$A$1:$A$1001,customers!$I$1:$I$1001,,0)</f>
        <v>Yes</v>
      </c>
    </row>
    <row r="44" spans="1:16" x14ac:dyDescent="0.3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_xlfn.XLOOKUP(Table2[[#This Row],[Customer ID]],customers!$A$1:$A$1001,customers!$I$1:$I$1001,,0)</f>
        <v>Yes</v>
      </c>
    </row>
    <row r="45" spans="1:16" x14ac:dyDescent="0.3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Librica</v>
      </c>
      <c r="O45" t="str">
        <f t="shared" si="1"/>
        <v>Light</v>
      </c>
      <c r="P45" t="str">
        <f>_xlfn.XLOOKUP(Table2[[#This Row],[Customer ID]],customers!$A$1:$A$1001,customers!$I$1:$I$1001,,0)</f>
        <v>No</v>
      </c>
    </row>
    <row r="46" spans="1:16" x14ac:dyDescent="0.3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_xlfn.XLOOKUP(Table2[[#This Row],[Customer ID]],customers!$A$1:$A$1001,customers!$I$1:$I$1001,,0)</f>
        <v>Yes</v>
      </c>
    </row>
    <row r="47" spans="1:16" x14ac:dyDescent="0.3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Librica</v>
      </c>
      <c r="O47" t="str">
        <f t="shared" si="1"/>
        <v>Dark</v>
      </c>
      <c r="P47" t="str">
        <f>_xlfn.XLOOKUP(Table2[[#This Row],[Customer ID]],customers!$A$1:$A$1001,customers!$I$1:$I$1001,,0)</f>
        <v>No</v>
      </c>
    </row>
    <row r="48" spans="1:16" x14ac:dyDescent="0.3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_xlfn.XLOOKUP(Table2[[#This Row],[Customer ID]],customers!$A$1:$A$1001,customers!$I$1:$I$1001,,0)</f>
        <v>Yes</v>
      </c>
    </row>
    <row r="49" spans="1:16" x14ac:dyDescent="0.3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Light</v>
      </c>
      <c r="P49" t="str">
        <f>_xlfn.XLOOKUP(Table2[[#This Row],[Customer ID]],customers!$A$1:$A$1001,customers!$I$1:$I$1001,,0)</f>
        <v>Yes</v>
      </c>
    </row>
    <row r="50" spans="1:16" x14ac:dyDescent="0.3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_xlfn.XLOOKUP(Table2[[#This Row],[Customer ID]],customers!$A$1:$A$1001,customers!$I$1:$I$1001,,0)</f>
        <v>No</v>
      </c>
    </row>
    <row r="51" spans="1:16" x14ac:dyDescent="0.3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Light</v>
      </c>
      <c r="P51" t="str">
        <f>_xlfn.XLOOKUP(Table2[[#This Row],[Customer ID]],customers!$A$1:$A$1001,customers!$I$1:$I$1001,,0)</f>
        <v>No</v>
      </c>
    </row>
    <row r="52" spans="1:16" x14ac:dyDescent="0.3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Librica</v>
      </c>
      <c r="O52" t="str">
        <f t="shared" si="1"/>
        <v>Dark</v>
      </c>
      <c r="P52" t="str">
        <f>_xlfn.XLOOKUP(Table2[[#This Row],[Customer ID]],customers!$A$1:$A$1001,customers!$I$1:$I$1001,,0)</f>
        <v>No</v>
      </c>
    </row>
    <row r="53" spans="1:16" x14ac:dyDescent="0.3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Librica</v>
      </c>
      <c r="O53" t="str">
        <f t="shared" si="1"/>
        <v>Light</v>
      </c>
      <c r="P53" t="str">
        <f>_xlfn.XLOOKUP(Table2[[#This Row],[Customer ID]],customers!$A$1:$A$1001,customers!$I$1:$I$1001,,0)</f>
        <v>Yes</v>
      </c>
    </row>
    <row r="54" spans="1:16" x14ac:dyDescent="0.3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_xlfn.XLOOKUP(Table2[[#This Row],[Customer ID]],customers!$A$1:$A$1001,customers!$I$1:$I$1001,,0)</f>
        <v>No</v>
      </c>
    </row>
    <row r="55" spans="1:16" x14ac:dyDescent="0.3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Librica</v>
      </c>
      <c r="O55" t="str">
        <f t="shared" si="1"/>
        <v>Light</v>
      </c>
      <c r="P55" t="str">
        <f>_xlfn.XLOOKUP(Table2[[#This Row],[Customer ID]],customers!$A$1:$A$1001,customers!$I$1:$I$1001,,0)</f>
        <v>No</v>
      </c>
    </row>
    <row r="56" spans="1:16" x14ac:dyDescent="0.3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Librica</v>
      </c>
      <c r="O56" t="str">
        <f t="shared" si="1"/>
        <v>Medium</v>
      </c>
      <c r="P56" t="str">
        <f>_xlfn.XLOOKUP(Table2[[#This Row],[Customer ID]],customers!$A$1:$A$1001,customers!$I$1:$I$1001,,0)</f>
        <v>No</v>
      </c>
    </row>
    <row r="57" spans="1:16" x14ac:dyDescent="0.3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Librica</v>
      </c>
      <c r="O57" t="str">
        <f t="shared" si="1"/>
        <v>Light</v>
      </c>
      <c r="P57" t="str">
        <f>_xlfn.XLOOKUP(Table2[[#This Row],[Customer ID]],customers!$A$1:$A$1001,customers!$I$1:$I$1001,,0)</f>
        <v>No</v>
      </c>
    </row>
    <row r="58" spans="1:16" x14ac:dyDescent="0.3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_xlfn.XLOOKUP(Table2[[#This Row],[Customer ID]],customers!$A$1:$A$1001,customers!$I$1:$I$1001,,0)</f>
        <v>Yes</v>
      </c>
    </row>
    <row r="59" spans="1:16" x14ac:dyDescent="0.3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Light</v>
      </c>
      <c r="P59" t="str">
        <f>_xlfn.XLOOKUP(Table2[[#This Row],[Customer ID]],customers!$A$1:$A$1001,customers!$I$1:$I$1001,,0)</f>
        <v>No</v>
      </c>
    </row>
    <row r="60" spans="1:16" x14ac:dyDescent="0.3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Librica</v>
      </c>
      <c r="O60" t="str">
        <f t="shared" si="1"/>
        <v>Dark</v>
      </c>
      <c r="P60" t="str">
        <f>_xlfn.XLOOKUP(Table2[[#This Row],[Customer ID]],customers!$A$1:$A$1001,customers!$I$1:$I$1001,,0)</f>
        <v>Yes</v>
      </c>
    </row>
    <row r="61" spans="1:16" x14ac:dyDescent="0.3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Librica</v>
      </c>
      <c r="O61" t="str">
        <f t="shared" si="1"/>
        <v>Medium</v>
      </c>
      <c r="P61" t="str">
        <f>_xlfn.XLOOKUP(Table2[[#This Row],[Customer ID]],customers!$A$1:$A$1001,customers!$I$1:$I$1001,,0)</f>
        <v>Yes</v>
      </c>
    </row>
    <row r="62" spans="1:16" x14ac:dyDescent="0.3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_xlfn.XLOOKUP(Table2[[#This Row],[Customer ID]],customers!$A$1:$A$1001,customers!$I$1:$I$1001,,0)</f>
        <v>No</v>
      </c>
    </row>
    <row r="63" spans="1:16" x14ac:dyDescent="0.3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_xlfn.XLOOKUP(Table2[[#This Row],[Customer ID]],customers!$A$1:$A$1001,customers!$I$1:$I$1001,,0)</f>
        <v>Yes</v>
      </c>
    </row>
    <row r="64" spans="1:16" x14ac:dyDescent="0.3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Librica</v>
      </c>
      <c r="O64" t="str">
        <f t="shared" si="1"/>
        <v>Light</v>
      </c>
      <c r="P64" t="str">
        <f>_xlfn.XLOOKUP(Table2[[#This Row],[Customer ID]],customers!$A$1:$A$1001,customers!$I$1:$I$1001,,0)</f>
        <v>Yes</v>
      </c>
    </row>
    <row r="65" spans="1:16" x14ac:dyDescent="0.3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_xlfn.XLOOKUP(Table2[[#This Row],[Customer ID]],customers!$A$1:$A$1001,customers!$I$1:$I$1001,,0)</f>
        <v>No</v>
      </c>
    </row>
    <row r="66" spans="1:16" x14ac:dyDescent="0.3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_xlfn.XLOOKUP(Table2[[#This Row],[Customer ID]],customers!$A$1:$A$1001,customers!$I$1:$I$1001,,0)</f>
        <v>Yes</v>
      </c>
    </row>
    <row r="67" spans="1:16" x14ac:dyDescent="0.3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 "Excelsa", IF(I67="Ara","Arabica", IF(I67="Lib","Librica",""))))</f>
        <v>Robusta</v>
      </c>
      <c r="O67" t="str">
        <f t="shared" ref="O67:O130" si="5">IF(J67="M","Medium",IF(J67="L","Light",IF(J67="D","Dark","")))</f>
        <v>Dark</v>
      </c>
      <c r="P67" t="str">
        <f>_xlfn.XLOOKUP(Table2[[#This Row],[Customer ID]],customers!$A$1:$A$1001,customers!$I$1:$I$1001,,0)</f>
        <v>Yes</v>
      </c>
    </row>
    <row r="68" spans="1:16" x14ac:dyDescent="0.3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3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_xlfn.XLOOKUP(Table2[[#This Row],[Customer ID]],customers!$A$1:$A$1001,customers!$I$1:$I$1001,,0)</f>
        <v>No</v>
      </c>
    </row>
    <row r="70" spans="1:16" x14ac:dyDescent="0.3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3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3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3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_xlfn.XLOOKUP(Table2[[#This Row],[Customer ID]],customers!$A$1:$A$1001,customers!$I$1:$I$1001,,0)</f>
        <v>No</v>
      </c>
    </row>
    <row r="74" spans="1:16" x14ac:dyDescent="0.3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3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_xlfn.XLOOKUP(Table2[[#This Row],[Customer ID]],customers!$A$1:$A$1001,customers!$I$1:$I$1001,,0)</f>
        <v>Yes</v>
      </c>
    </row>
    <row r="76" spans="1:16" x14ac:dyDescent="0.3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ID]],customers!$A$1:$A$1001,customers!$I$1:$I$1001,,0)</f>
        <v>Yes</v>
      </c>
    </row>
    <row r="77" spans="1:16" x14ac:dyDescent="0.3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3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3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ID]],customers!$A$1:$A$1001,customers!$I$1:$I$1001,,0)</f>
        <v>No</v>
      </c>
    </row>
    <row r="80" spans="1:16" x14ac:dyDescent="0.3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3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3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3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_xlfn.XLOOKUP(Table2[[#This Row],[Customer ID]],customers!$A$1:$A$1001,customers!$I$1:$I$1001,,0)</f>
        <v>Yes</v>
      </c>
    </row>
    <row r="84" spans="1:16" x14ac:dyDescent="0.3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_xlfn.XLOOKUP(Table2[[#This Row],[Customer ID]],customers!$A$1:$A$1001,customers!$I$1:$I$1001,,0)</f>
        <v>Yes</v>
      </c>
    </row>
    <row r="85" spans="1:16" x14ac:dyDescent="0.3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3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_xlfn.XLOOKUP(Table2[[#This Row],[Customer ID]],customers!$A$1:$A$1001,customers!$I$1:$I$1001,,0)</f>
        <v>No</v>
      </c>
    </row>
    <row r="87" spans="1:16" x14ac:dyDescent="0.3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3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3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3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3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3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3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3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ID]],customers!$A$1:$A$1001,customers!$I$1:$I$1001,,0)</f>
        <v>Yes</v>
      </c>
    </row>
    <row r="95" spans="1:16" x14ac:dyDescent="0.3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ID]],customers!$A$1:$A$1001,customers!$I$1:$I$1001,,0)</f>
        <v>Yes</v>
      </c>
    </row>
    <row r="96" spans="1:16" x14ac:dyDescent="0.3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3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3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3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3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3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_xlfn.XLOOKUP(Table2[[#This Row],[Customer ID]],customers!$A$1:$A$1001,customers!$I$1:$I$1001,,0)</f>
        <v>Yes</v>
      </c>
    </row>
    <row r="102" spans="1:16" x14ac:dyDescent="0.3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3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_xlfn.XLOOKUP(Table2[[#This Row],[Customer ID]],customers!$A$1:$A$1001,customers!$I$1:$I$1001,,0)</f>
        <v>Yes</v>
      </c>
    </row>
    <row r="104" spans="1:16" x14ac:dyDescent="0.3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_xlfn.XLOOKUP(Table2[[#This Row],[Customer ID]],customers!$A$1:$A$1001,customers!$I$1:$I$1001,,0)</f>
        <v>Yes</v>
      </c>
    </row>
    <row r="105" spans="1:16" x14ac:dyDescent="0.3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3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_xlfn.XLOOKUP(Table2[[#This Row],[Customer ID]],customers!$A$1:$A$1001,customers!$I$1:$I$1001,,0)</f>
        <v>No</v>
      </c>
    </row>
    <row r="107" spans="1:16" x14ac:dyDescent="0.3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3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ID]],customers!$A$1:$A$1001,customers!$I$1:$I$1001,,0)</f>
        <v>No</v>
      </c>
    </row>
    <row r="109" spans="1:16" x14ac:dyDescent="0.3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3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3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_xlfn.XLOOKUP(Table2[[#This Row],[Customer ID]],customers!$A$1:$A$1001,customers!$I$1:$I$1001,,0)</f>
        <v>Yes</v>
      </c>
    </row>
    <row r="112" spans="1:16" x14ac:dyDescent="0.3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3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3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3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_xlfn.XLOOKUP(Table2[[#This Row],[Customer ID]],customers!$A$1:$A$1001,customers!$I$1:$I$1001,,0)</f>
        <v>No</v>
      </c>
    </row>
    <row r="116" spans="1:16" x14ac:dyDescent="0.3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3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_xlfn.XLOOKUP(Table2[[#This Row],[Customer ID]],customers!$A$1:$A$1001,customers!$I$1:$I$1001,,0)</f>
        <v>No</v>
      </c>
    </row>
    <row r="118" spans="1:16" x14ac:dyDescent="0.3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_xlfn.XLOOKUP(Table2[[#This Row],[Customer ID]],customers!$A$1:$A$1001,customers!$I$1:$I$1001,,0)</f>
        <v>Yes</v>
      </c>
    </row>
    <row r="119" spans="1:16" x14ac:dyDescent="0.3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_xlfn.XLOOKUP(Table2[[#This Row],[Customer ID]],customers!$A$1:$A$1001,customers!$I$1:$I$1001,,0)</f>
        <v>No</v>
      </c>
    </row>
    <row r="120" spans="1:16" x14ac:dyDescent="0.3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ID]],customers!$A$1:$A$1001,customers!$I$1:$I$1001,,0)</f>
        <v>Yes</v>
      </c>
    </row>
    <row r="121" spans="1:16" x14ac:dyDescent="0.3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ID]],customers!$A$1:$A$1001,customers!$I$1:$I$1001,,0)</f>
        <v>No</v>
      </c>
    </row>
    <row r="122" spans="1:16" x14ac:dyDescent="0.3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3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ID]],customers!$A$1:$A$1001,customers!$I$1:$I$1001,,0)</f>
        <v>No</v>
      </c>
    </row>
    <row r="124" spans="1:16" x14ac:dyDescent="0.3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3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_xlfn.XLOOKUP(Table2[[#This Row],[Customer ID]],customers!$A$1:$A$1001,customers!$I$1:$I$1001,,0)</f>
        <v>No</v>
      </c>
    </row>
    <row r="126" spans="1:16" x14ac:dyDescent="0.3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_xlfn.XLOOKUP(Table2[[#This Row],[Customer ID]],customers!$A$1:$A$1001,customers!$I$1:$I$1001,,0)</f>
        <v>Yes</v>
      </c>
    </row>
    <row r="127" spans="1:16" x14ac:dyDescent="0.3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_xlfn.XLOOKUP(Table2[[#This Row],[Customer ID]],customers!$A$1:$A$1001,customers!$I$1:$I$1001,,0)</f>
        <v>Yes</v>
      </c>
    </row>
    <row r="128" spans="1:16" x14ac:dyDescent="0.3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3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_xlfn.XLOOKUP(Table2[[#This Row],[Customer ID]],customers!$A$1:$A$1001,customers!$I$1:$I$1001,,0)</f>
        <v>No</v>
      </c>
    </row>
    <row r="130" spans="1:16" x14ac:dyDescent="0.3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3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 "Excelsa", IF(I131="Ara","Arabica", IF(I131="Lib","Librica",""))))</f>
        <v>Excelsa</v>
      </c>
      <c r="O131" t="str">
        <f t="shared" ref="O131:O194" si="8">IF(J131="M","Medium",IF(J131="L","Light",IF(J131="D","Dark","")))</f>
        <v>Dark</v>
      </c>
      <c r="P131" t="str">
        <f>_xlfn.XLOOKUP(Table2[[#This Row],[Customer ID]],customers!$A$1:$A$1001,customers!$I$1:$I$1001,,0)</f>
        <v>Yes</v>
      </c>
    </row>
    <row r="132" spans="1:16" x14ac:dyDescent="0.3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3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ID]],customers!$A$1:$A$1001,customers!$I$1:$I$1001,,0)</f>
        <v>Yes</v>
      </c>
    </row>
    <row r="134" spans="1:16" x14ac:dyDescent="0.3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3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_xlfn.XLOOKUP(Table2[[#This Row],[Customer ID]],customers!$A$1:$A$1001,customers!$I$1:$I$1001,,0)</f>
        <v>No</v>
      </c>
    </row>
    <row r="136" spans="1:16" x14ac:dyDescent="0.3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3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3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3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3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ID]],customers!$A$1:$A$1001,customers!$I$1:$I$1001,,0)</f>
        <v>No</v>
      </c>
    </row>
    <row r="141" spans="1:16" x14ac:dyDescent="0.3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_xlfn.XLOOKUP(Table2[[#This Row],[Customer ID]],customers!$A$1:$A$1001,customers!$I$1:$I$1001,,0)</f>
        <v>Yes</v>
      </c>
    </row>
    <row r="142" spans="1:16" x14ac:dyDescent="0.3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_xlfn.XLOOKUP(Table2[[#This Row],[Customer ID]],customers!$A$1:$A$1001,customers!$I$1:$I$1001,,0)</f>
        <v>Yes</v>
      </c>
    </row>
    <row r="143" spans="1:16" x14ac:dyDescent="0.3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3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3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_xlfn.XLOOKUP(Table2[[#This Row],[Customer ID]],customers!$A$1:$A$1001,customers!$I$1:$I$1001,,0)</f>
        <v>No</v>
      </c>
    </row>
    <row r="146" spans="1:16" x14ac:dyDescent="0.3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3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_xlfn.XLOOKUP(Table2[[#This Row],[Customer ID]],customers!$A$1:$A$1001,customers!$I$1:$I$1001,,0)</f>
        <v>No</v>
      </c>
    </row>
    <row r="148" spans="1:16" x14ac:dyDescent="0.3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_xlfn.XLOOKUP(Table2[[#This Row],[Customer ID]],customers!$A$1:$A$1001,customers!$I$1:$I$1001,,0)</f>
        <v>No</v>
      </c>
    </row>
    <row r="149" spans="1:16" x14ac:dyDescent="0.3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ID]],customers!$A$1:$A$1001,customers!$I$1:$I$1001,,0)</f>
        <v>No</v>
      </c>
    </row>
    <row r="150" spans="1:16" x14ac:dyDescent="0.3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3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3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_xlfn.XLOOKUP(Table2[[#This Row],[Customer ID]],customers!$A$1:$A$1001,customers!$I$1:$I$1001,,0)</f>
        <v>Yes</v>
      </c>
    </row>
    <row r="153" spans="1:16" x14ac:dyDescent="0.3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3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3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3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3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3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3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3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3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_xlfn.XLOOKUP(Table2[[#This Row],[Customer ID]],customers!$A$1:$A$1001,customers!$I$1:$I$1001,,0)</f>
        <v>No</v>
      </c>
    </row>
    <row r="162" spans="1:16" x14ac:dyDescent="0.3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ID]],customers!$A$1:$A$1001,customers!$I$1:$I$1001,,0)</f>
        <v>No</v>
      </c>
    </row>
    <row r="163" spans="1:16" x14ac:dyDescent="0.3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3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ID]],customers!$A$1:$A$1001,customers!$I$1:$I$1001,,0)</f>
        <v>Yes</v>
      </c>
    </row>
    <row r="165" spans="1:16" x14ac:dyDescent="0.3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3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ID]],customers!$A$1:$A$1001,customers!$I$1:$I$1001,,0)</f>
        <v>No</v>
      </c>
    </row>
    <row r="167" spans="1:16" x14ac:dyDescent="0.3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3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3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ID]],customers!$A$1:$A$1001,customers!$I$1:$I$1001,,0)</f>
        <v>Yes</v>
      </c>
    </row>
    <row r="170" spans="1:16" x14ac:dyDescent="0.3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3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3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3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3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ID]],customers!$A$1:$A$1001,customers!$I$1:$I$1001,,0)</f>
        <v>No</v>
      </c>
    </row>
    <row r="175" spans="1:16" x14ac:dyDescent="0.3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3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3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3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3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3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3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3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3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3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3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ID]],customers!$A$1:$A$1001,customers!$I$1:$I$1001,,0)</f>
        <v>No</v>
      </c>
    </row>
    <row r="186" spans="1:16" x14ac:dyDescent="0.3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3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3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3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_xlfn.XLOOKUP(Table2[[#This Row],[Customer ID]],customers!$A$1:$A$1001,customers!$I$1:$I$1001,,0)</f>
        <v>Yes</v>
      </c>
    </row>
    <row r="190" spans="1:16" x14ac:dyDescent="0.3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3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_xlfn.XLOOKUP(Table2[[#This Row],[Customer ID]],customers!$A$1:$A$1001,customers!$I$1:$I$1001,,0)</f>
        <v>Yes</v>
      </c>
    </row>
    <row r="192" spans="1:16" x14ac:dyDescent="0.3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_xlfn.XLOOKUP(Table2[[#This Row],[Customer ID]],customers!$A$1:$A$1001,customers!$I$1:$I$1001,,0)</f>
        <v>Yes</v>
      </c>
    </row>
    <row r="193" spans="1:16" x14ac:dyDescent="0.3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_xlfn.XLOOKUP(Table2[[#This Row],[Customer ID]],customers!$A$1:$A$1001,customers!$I$1:$I$1001,,0)</f>
        <v>Yes</v>
      </c>
    </row>
    <row r="194" spans="1:16" x14ac:dyDescent="0.3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3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 "Excelsa", IF(I195="Ara","Arabica", IF(I195="Lib","Librica",""))))</f>
        <v>Excelsa</v>
      </c>
      <c r="O195" t="str">
        <f t="shared" ref="O195:O258" si="11">IF(J195="M","Medium",IF(J195="L","Light",IF(J195="D","Dark","")))</f>
        <v>Light</v>
      </c>
      <c r="P195" t="str">
        <f>_xlfn.XLOOKUP(Table2[[#This Row],[Customer ID]],customers!$A$1:$A$1001,customers!$I$1:$I$1001,,0)</f>
        <v>No</v>
      </c>
    </row>
    <row r="196" spans="1:16" x14ac:dyDescent="0.3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3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3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ID]],customers!$A$1:$A$1001,customers!$I$1:$I$1001,,0)</f>
        <v>No</v>
      </c>
    </row>
    <row r="199" spans="1:16" x14ac:dyDescent="0.3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_xlfn.XLOOKUP(Table2[[#This Row],[Customer ID]],customers!$A$1:$A$1001,customers!$I$1:$I$1001,,0)</f>
        <v>No</v>
      </c>
    </row>
    <row r="200" spans="1:16" x14ac:dyDescent="0.3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_xlfn.XLOOKUP(Table2[[#This Row],[Customer ID]],customers!$A$1:$A$1001,customers!$I$1:$I$1001,,0)</f>
        <v>No</v>
      </c>
    </row>
    <row r="201" spans="1:16" x14ac:dyDescent="0.3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_xlfn.XLOOKUP(Table2[[#This Row],[Customer ID]],customers!$A$1:$A$1001,customers!$I$1:$I$1001,,0)</f>
        <v>No</v>
      </c>
    </row>
    <row r="202" spans="1:16" x14ac:dyDescent="0.3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3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_xlfn.XLOOKUP(Table2[[#This Row],[Customer ID]],customers!$A$1:$A$1001,customers!$I$1:$I$1001,,0)</f>
        <v>No</v>
      </c>
    </row>
    <row r="204" spans="1:16" x14ac:dyDescent="0.3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_xlfn.XLOOKUP(Table2[[#This Row],[Customer ID]],customers!$A$1:$A$1001,customers!$I$1:$I$1001,,0)</f>
        <v>Yes</v>
      </c>
    </row>
    <row r="205" spans="1:16" x14ac:dyDescent="0.3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_xlfn.XLOOKUP(Table2[[#This Row],[Customer ID]],customers!$A$1:$A$1001,customers!$I$1:$I$1001,,0)</f>
        <v>No</v>
      </c>
    </row>
    <row r="206" spans="1:16" x14ac:dyDescent="0.3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ID]],customers!$A$1:$A$1001,customers!$I$1:$I$1001,,0)</f>
        <v>No</v>
      </c>
    </row>
    <row r="207" spans="1:16" x14ac:dyDescent="0.3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3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3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3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ID]],customers!$A$1:$A$1001,customers!$I$1:$I$1001,,0)</f>
        <v>Yes</v>
      </c>
    </row>
    <row r="211" spans="1:16" x14ac:dyDescent="0.3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3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_xlfn.XLOOKUP(Table2[[#This Row],[Customer ID]],customers!$A$1:$A$1001,customers!$I$1:$I$1001,,0)</f>
        <v>Yes</v>
      </c>
    </row>
    <row r="213" spans="1:16" x14ac:dyDescent="0.3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ID]],customers!$A$1:$A$1001,customers!$I$1:$I$1001,,0)</f>
        <v>No</v>
      </c>
    </row>
    <row r="214" spans="1:16" x14ac:dyDescent="0.3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ID]],customers!$A$1:$A$1001,customers!$I$1:$I$1001,,0)</f>
        <v>Yes</v>
      </c>
    </row>
    <row r="215" spans="1:16" x14ac:dyDescent="0.3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3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_xlfn.XLOOKUP(Table2[[#This Row],[Customer ID]],customers!$A$1:$A$1001,customers!$I$1:$I$1001,,0)</f>
        <v>No</v>
      </c>
    </row>
    <row r="217" spans="1:16" x14ac:dyDescent="0.3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_xlfn.XLOOKUP(Table2[[#This Row],[Customer ID]],customers!$A$1:$A$1001,customers!$I$1:$I$1001,,0)</f>
        <v>No</v>
      </c>
    </row>
    <row r="218" spans="1:16" x14ac:dyDescent="0.3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_xlfn.XLOOKUP(Table2[[#This Row],[Customer ID]],customers!$A$1:$A$1001,customers!$I$1:$I$1001,,0)</f>
        <v>Yes</v>
      </c>
    </row>
    <row r="219" spans="1:16" x14ac:dyDescent="0.3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ID]],customers!$A$1:$A$1001,customers!$I$1:$I$1001,,0)</f>
        <v>No</v>
      </c>
    </row>
    <row r="220" spans="1:16" x14ac:dyDescent="0.3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3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3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3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3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_xlfn.XLOOKUP(Table2[[#This Row],[Customer ID]],customers!$A$1:$A$1001,customers!$I$1:$I$1001,,0)</f>
        <v>No</v>
      </c>
    </row>
    <row r="225" spans="1:16" x14ac:dyDescent="0.3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ID]],customers!$A$1:$A$1001,customers!$I$1:$I$1001,,0)</f>
        <v>Yes</v>
      </c>
    </row>
    <row r="226" spans="1:16" x14ac:dyDescent="0.3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_xlfn.XLOOKUP(Table2[[#This Row],[Customer ID]],customers!$A$1:$A$1001,customers!$I$1:$I$1001,,0)</f>
        <v>Yes</v>
      </c>
    </row>
    <row r="227" spans="1:16" x14ac:dyDescent="0.3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3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3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3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3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_xlfn.XLOOKUP(Table2[[#This Row],[Customer ID]],customers!$A$1:$A$1001,customers!$I$1:$I$1001,,0)</f>
        <v>No</v>
      </c>
    </row>
    <row r="232" spans="1:16" x14ac:dyDescent="0.3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3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_xlfn.XLOOKUP(Table2[[#This Row],[Customer ID]],customers!$A$1:$A$1001,customers!$I$1:$I$1001,,0)</f>
        <v>Yes</v>
      </c>
    </row>
    <row r="234" spans="1:16" x14ac:dyDescent="0.3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_xlfn.XLOOKUP(Table2[[#This Row],[Customer ID]],customers!$A$1:$A$1001,customers!$I$1:$I$1001,,0)</f>
        <v>No</v>
      </c>
    </row>
    <row r="235" spans="1:16" x14ac:dyDescent="0.3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3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_xlfn.XLOOKUP(Table2[[#This Row],[Customer ID]],customers!$A$1:$A$1001,customers!$I$1:$I$1001,,0)</f>
        <v>No</v>
      </c>
    </row>
    <row r="237" spans="1:16" x14ac:dyDescent="0.3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_xlfn.XLOOKUP(Table2[[#This Row],[Customer ID]],customers!$A$1:$A$1001,customers!$I$1:$I$1001,,0)</f>
        <v>No</v>
      </c>
    </row>
    <row r="238" spans="1:16" x14ac:dyDescent="0.3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_xlfn.XLOOKUP(Table2[[#This Row],[Customer ID]],customers!$A$1:$A$1001,customers!$I$1:$I$1001,,0)</f>
        <v>No</v>
      </c>
    </row>
    <row r="239" spans="1:16" x14ac:dyDescent="0.3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3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3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ID]],customers!$A$1:$A$1001,customers!$I$1:$I$1001,,0)</f>
        <v>No</v>
      </c>
    </row>
    <row r="242" spans="1:16" x14ac:dyDescent="0.3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3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3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3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ID]],customers!$A$1:$A$1001,customers!$I$1:$I$1001,,0)</f>
        <v>Yes</v>
      </c>
    </row>
    <row r="246" spans="1:16" x14ac:dyDescent="0.3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_xlfn.XLOOKUP(Table2[[#This Row],[Customer ID]],customers!$A$1:$A$1001,customers!$I$1:$I$1001,,0)</f>
        <v>No</v>
      </c>
    </row>
    <row r="247" spans="1:16" x14ac:dyDescent="0.3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_xlfn.XLOOKUP(Table2[[#This Row],[Customer ID]],customers!$A$1:$A$1001,customers!$I$1:$I$1001,,0)</f>
        <v>Yes</v>
      </c>
    </row>
    <row r="248" spans="1:16" x14ac:dyDescent="0.3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_xlfn.XLOOKUP(Table2[[#This Row],[Customer ID]],customers!$A$1:$A$1001,customers!$I$1:$I$1001,,0)</f>
        <v>No</v>
      </c>
    </row>
    <row r="249" spans="1:16" x14ac:dyDescent="0.3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3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3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_xlfn.XLOOKUP(Table2[[#This Row],[Customer ID]],customers!$A$1:$A$1001,customers!$I$1:$I$1001,,0)</f>
        <v>Yes</v>
      </c>
    </row>
    <row r="252" spans="1:16" x14ac:dyDescent="0.3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3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3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3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_xlfn.XLOOKUP(Table2[[#This Row],[Customer ID]],customers!$A$1:$A$1001,customers!$I$1:$I$1001,,0)</f>
        <v>No</v>
      </c>
    </row>
    <row r="256" spans="1:16" x14ac:dyDescent="0.3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3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3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_xlfn.XLOOKUP(Table2[[#This Row],[Customer ID]],customers!$A$1:$A$1001,customers!$I$1:$I$1001,,0)</f>
        <v>Yes</v>
      </c>
    </row>
    <row r="259" spans="1:16" x14ac:dyDescent="0.3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 "Excelsa", IF(I259="Ara","Arabica", IF(I259="Lib","Librica",""))))</f>
        <v>Excelsa</v>
      </c>
      <c r="O259" t="str">
        <f t="shared" ref="O259:O322" si="14">IF(J259="M","Medium",IF(J259="L","Light",IF(J259="D","Dark","")))</f>
        <v>Dark</v>
      </c>
      <c r="P259" t="str">
        <f>_xlfn.XLOOKUP(Table2[[#This Row],[Customer ID]],customers!$A$1:$A$1001,customers!$I$1:$I$1001,,0)</f>
        <v>Yes</v>
      </c>
    </row>
    <row r="260" spans="1:16" x14ac:dyDescent="0.3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3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3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3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3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3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_xlfn.XLOOKUP(Table2[[#This Row],[Customer ID]],customers!$A$1:$A$1001,customers!$I$1:$I$1001,,0)</f>
        <v>No</v>
      </c>
    </row>
    <row r="266" spans="1:16" x14ac:dyDescent="0.3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3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3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ID]],customers!$A$1:$A$1001,customers!$I$1:$I$1001,,0)</f>
        <v>No</v>
      </c>
    </row>
    <row r="269" spans="1:16" x14ac:dyDescent="0.3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3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3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3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ID]],customers!$A$1:$A$1001,customers!$I$1:$I$1001,,0)</f>
        <v>Yes</v>
      </c>
    </row>
    <row r="273" spans="1:16" x14ac:dyDescent="0.3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3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3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3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3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3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3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ID]],customers!$A$1:$A$1001,customers!$I$1:$I$1001,,0)</f>
        <v>No</v>
      </c>
    </row>
    <row r="280" spans="1:16" x14ac:dyDescent="0.3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3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_xlfn.XLOOKUP(Table2[[#This Row],[Customer ID]],customers!$A$1:$A$1001,customers!$I$1:$I$1001,,0)</f>
        <v>Yes</v>
      </c>
    </row>
    <row r="282" spans="1:16" x14ac:dyDescent="0.3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3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3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3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3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3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_xlfn.XLOOKUP(Table2[[#This Row],[Customer ID]],customers!$A$1:$A$1001,customers!$I$1:$I$1001,,0)</f>
        <v>No</v>
      </c>
    </row>
    <row r="288" spans="1:16" x14ac:dyDescent="0.3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3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3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3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3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3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ID]],customers!$A$1:$A$1001,customers!$I$1:$I$1001,,0)</f>
        <v>No</v>
      </c>
    </row>
    <row r="294" spans="1:16" x14ac:dyDescent="0.3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3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3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3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3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3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3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3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3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3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_xlfn.XLOOKUP(Table2[[#This Row],[Customer ID]],customers!$A$1:$A$1001,customers!$I$1:$I$1001,,0)</f>
        <v>Yes</v>
      </c>
    </row>
    <row r="304" spans="1:16" x14ac:dyDescent="0.3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3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3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3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_xlfn.XLOOKUP(Table2[[#This Row],[Customer ID]],customers!$A$1:$A$1001,customers!$I$1:$I$1001,,0)</f>
        <v>No</v>
      </c>
    </row>
    <row r="308" spans="1:16" x14ac:dyDescent="0.3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3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3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3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_xlfn.XLOOKUP(Table2[[#This Row],[Customer ID]],customers!$A$1:$A$1001,customers!$I$1:$I$1001,,0)</f>
        <v>Yes</v>
      </c>
    </row>
    <row r="312" spans="1:16" x14ac:dyDescent="0.3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3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3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3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3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3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3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3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ID]],customers!$A$1:$A$1001,customers!$I$1:$I$1001,,0)</f>
        <v>No</v>
      </c>
    </row>
    <row r="320" spans="1:16" x14ac:dyDescent="0.3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3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3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3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 "Excelsa", IF(I323="Ara","Arabica", IF(I323="Lib","Librica",""))))</f>
        <v>Arabica</v>
      </c>
      <c r="O323" t="str">
        <f t="shared" ref="O323:O386" si="17">IF(J323="M","Medium",IF(J323="L","Light",IF(J323="D","Dark","")))</f>
        <v>Medium</v>
      </c>
      <c r="P323" t="str">
        <f>_xlfn.XLOOKUP(Table2[[#This Row],[Customer ID]],customers!$A$1:$A$1001,customers!$I$1:$I$1001,,0)</f>
        <v>Yes</v>
      </c>
    </row>
    <row r="324" spans="1:16" x14ac:dyDescent="0.3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_xlfn.XLOOKUP(Table2[[#This Row],[Customer ID]],customers!$A$1:$A$1001,customers!$I$1:$I$1001,,0)</f>
        <v>No</v>
      </c>
    </row>
    <row r="325" spans="1:16" x14ac:dyDescent="0.3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3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3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3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3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3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_xlfn.XLOOKUP(Table2[[#This Row],[Customer ID]],customers!$A$1:$A$1001,customers!$I$1:$I$1001,,0)</f>
        <v>Yes</v>
      </c>
    </row>
    <row r="331" spans="1:16" x14ac:dyDescent="0.3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3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3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3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3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3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3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_xlfn.XLOOKUP(Table2[[#This Row],[Customer ID]],customers!$A$1:$A$1001,customers!$I$1:$I$1001,,0)</f>
        <v>Yes</v>
      </c>
    </row>
    <row r="338" spans="1:16" x14ac:dyDescent="0.3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3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3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ID]],customers!$A$1:$A$1001,customers!$I$1:$I$1001,,0)</f>
        <v>No</v>
      </c>
    </row>
    <row r="341" spans="1:16" x14ac:dyDescent="0.3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ID]],customers!$A$1:$A$1001,customers!$I$1:$I$1001,,0)</f>
        <v>Yes</v>
      </c>
    </row>
    <row r="342" spans="1:16" x14ac:dyDescent="0.3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ID]],customers!$A$1:$A$1001,customers!$I$1:$I$1001,,0)</f>
        <v>Yes</v>
      </c>
    </row>
    <row r="343" spans="1:16" x14ac:dyDescent="0.3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ID]],customers!$A$1:$A$1001,customers!$I$1:$I$1001,,0)</f>
        <v>No</v>
      </c>
    </row>
    <row r="344" spans="1:16" x14ac:dyDescent="0.3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_xlfn.XLOOKUP(Table2[[#This Row],[Customer ID]],customers!$A$1:$A$1001,customers!$I$1:$I$1001,,0)</f>
        <v>No</v>
      </c>
    </row>
    <row r="345" spans="1:16" x14ac:dyDescent="0.3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3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3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3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3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_xlfn.XLOOKUP(Table2[[#This Row],[Customer ID]],customers!$A$1:$A$1001,customers!$I$1:$I$1001,,0)</f>
        <v>No</v>
      </c>
    </row>
    <row r="350" spans="1:16" x14ac:dyDescent="0.3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3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3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3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3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3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3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3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3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_xlfn.XLOOKUP(Table2[[#This Row],[Customer ID]],customers!$A$1:$A$1001,customers!$I$1:$I$1001,,0)</f>
        <v>Yes</v>
      </c>
    </row>
    <row r="359" spans="1:16" x14ac:dyDescent="0.3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3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3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3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3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3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3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_xlfn.XLOOKUP(Table2[[#This Row],[Customer ID]],customers!$A$1:$A$1001,customers!$I$1:$I$1001,,0)</f>
        <v>No</v>
      </c>
    </row>
    <row r="366" spans="1:16" x14ac:dyDescent="0.3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3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_xlfn.XLOOKUP(Table2[[#This Row],[Customer ID]],customers!$A$1:$A$1001,customers!$I$1:$I$1001,,0)</f>
        <v>No</v>
      </c>
    </row>
    <row r="368" spans="1:16" x14ac:dyDescent="0.3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ID]],customers!$A$1:$A$1001,customers!$I$1:$I$1001,,0)</f>
        <v>No</v>
      </c>
    </row>
    <row r="369" spans="1:16" x14ac:dyDescent="0.3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_xlfn.XLOOKUP(Table2[[#This Row],[Customer ID]],customers!$A$1:$A$1001,customers!$I$1:$I$1001,,0)</f>
        <v>Yes</v>
      </c>
    </row>
    <row r="370" spans="1:16" x14ac:dyDescent="0.3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3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ID]],customers!$A$1:$A$1001,customers!$I$1:$I$1001,,0)</f>
        <v>Yes</v>
      </c>
    </row>
    <row r="372" spans="1:16" x14ac:dyDescent="0.3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ID]],customers!$A$1:$A$1001,customers!$I$1:$I$1001,,0)</f>
        <v>Yes</v>
      </c>
    </row>
    <row r="373" spans="1:16" x14ac:dyDescent="0.3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3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3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3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_xlfn.XLOOKUP(Table2[[#This Row],[Customer ID]],customers!$A$1:$A$1001,customers!$I$1:$I$1001,,0)</f>
        <v>Yes</v>
      </c>
    </row>
    <row r="377" spans="1:16" x14ac:dyDescent="0.3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3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3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3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3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3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_xlfn.XLOOKUP(Table2[[#This Row],[Customer ID]],customers!$A$1:$A$1001,customers!$I$1:$I$1001,,0)</f>
        <v>No</v>
      </c>
    </row>
    <row r="383" spans="1:16" x14ac:dyDescent="0.3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3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ID]],customers!$A$1:$A$1001,customers!$I$1:$I$1001,,0)</f>
        <v>No</v>
      </c>
    </row>
    <row r="385" spans="1:16" x14ac:dyDescent="0.3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3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3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 "Excelsa", IF(I387="Ara","Arabica", IF(I387="Lib","Librica",""))))</f>
        <v>Librica</v>
      </c>
      <c r="O387" t="str">
        <f t="shared" ref="O387:O450" si="20">IF(J387="M","Medium",IF(J387="L","Light",IF(J387="D","Dark","")))</f>
        <v>Medium</v>
      </c>
      <c r="P387" t="str">
        <f>_xlfn.XLOOKUP(Table2[[#This Row],[Customer ID]],customers!$A$1:$A$1001,customers!$I$1:$I$1001,,0)</f>
        <v>Yes</v>
      </c>
    </row>
    <row r="388" spans="1:16" x14ac:dyDescent="0.3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3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3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_xlfn.XLOOKUP(Table2[[#This Row],[Customer ID]],customers!$A$1:$A$1001,customers!$I$1:$I$1001,,0)</f>
        <v>Yes</v>
      </c>
    </row>
    <row r="391" spans="1:16" x14ac:dyDescent="0.3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_xlfn.XLOOKUP(Table2[[#This Row],[Customer ID]],customers!$A$1:$A$1001,customers!$I$1:$I$1001,,0)</f>
        <v>Yes</v>
      </c>
    </row>
    <row r="392" spans="1:16" x14ac:dyDescent="0.3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ID]],customers!$A$1:$A$1001,customers!$I$1:$I$1001,,0)</f>
        <v>Yes</v>
      </c>
    </row>
    <row r="393" spans="1:16" x14ac:dyDescent="0.3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3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ID]],customers!$A$1:$A$1001,customers!$I$1:$I$1001,,0)</f>
        <v>No</v>
      </c>
    </row>
    <row r="395" spans="1:16" x14ac:dyDescent="0.3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3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3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_xlfn.XLOOKUP(Table2[[#This Row],[Customer ID]],customers!$A$1:$A$1001,customers!$I$1:$I$1001,,0)</f>
        <v>Yes</v>
      </c>
    </row>
    <row r="398" spans="1:16" x14ac:dyDescent="0.3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3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_xlfn.XLOOKUP(Table2[[#This Row],[Customer ID]],customers!$A$1:$A$1001,customers!$I$1:$I$1001,,0)</f>
        <v>Yes</v>
      </c>
    </row>
    <row r="400" spans="1:16" x14ac:dyDescent="0.3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3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3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_xlfn.XLOOKUP(Table2[[#This Row],[Customer ID]],customers!$A$1:$A$1001,customers!$I$1:$I$1001,,0)</f>
        <v>No</v>
      </c>
    </row>
    <row r="403" spans="1:16" x14ac:dyDescent="0.3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_xlfn.XLOOKUP(Table2[[#This Row],[Customer ID]],customers!$A$1:$A$1001,customers!$I$1:$I$1001,,0)</f>
        <v>Yes</v>
      </c>
    </row>
    <row r="404" spans="1:16" x14ac:dyDescent="0.3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3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_xlfn.XLOOKUP(Table2[[#This Row],[Customer ID]],customers!$A$1:$A$1001,customers!$I$1:$I$1001,,0)</f>
        <v>No</v>
      </c>
    </row>
    <row r="406" spans="1:16" x14ac:dyDescent="0.3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3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3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3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ID]],customers!$A$1:$A$1001,customers!$I$1:$I$1001,,0)</f>
        <v>No</v>
      </c>
    </row>
    <row r="410" spans="1:16" x14ac:dyDescent="0.3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3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_xlfn.XLOOKUP(Table2[[#This Row],[Customer ID]],customers!$A$1:$A$1001,customers!$I$1:$I$1001,,0)</f>
        <v>Yes</v>
      </c>
    </row>
    <row r="412" spans="1:16" x14ac:dyDescent="0.3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3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_xlfn.XLOOKUP(Table2[[#This Row],[Customer ID]],customers!$A$1:$A$1001,customers!$I$1:$I$1001,,0)</f>
        <v>Yes</v>
      </c>
    </row>
    <row r="414" spans="1:16" x14ac:dyDescent="0.3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3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_xlfn.XLOOKUP(Table2[[#This Row],[Customer ID]],customers!$A$1:$A$1001,customers!$I$1:$I$1001,,0)</f>
        <v>Yes</v>
      </c>
    </row>
    <row r="416" spans="1:16" x14ac:dyDescent="0.3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3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3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3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3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3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_xlfn.XLOOKUP(Table2[[#This Row],[Customer ID]],customers!$A$1:$A$1001,customers!$I$1:$I$1001,,0)</f>
        <v>Yes</v>
      </c>
    </row>
    <row r="422" spans="1:16" x14ac:dyDescent="0.3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_xlfn.XLOOKUP(Table2[[#This Row],[Customer ID]],customers!$A$1:$A$1001,customers!$I$1:$I$1001,,0)</f>
        <v>No</v>
      </c>
    </row>
    <row r="423" spans="1:16" x14ac:dyDescent="0.3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3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3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3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3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3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3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3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3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3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3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3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3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_xlfn.XLOOKUP(Table2[[#This Row],[Customer ID]],customers!$A$1:$A$1001,customers!$I$1:$I$1001,,0)</f>
        <v>Yes</v>
      </c>
    </row>
    <row r="436" spans="1:16" x14ac:dyDescent="0.3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3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ID]],customers!$A$1:$A$1001,customers!$I$1:$I$1001,,0)</f>
        <v>No</v>
      </c>
    </row>
    <row r="438" spans="1:16" x14ac:dyDescent="0.3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_xlfn.XLOOKUP(Table2[[#This Row],[Customer ID]],customers!$A$1:$A$1001,customers!$I$1:$I$1001,,0)</f>
        <v>Yes</v>
      </c>
    </row>
    <row r="439" spans="1:16" x14ac:dyDescent="0.3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_xlfn.XLOOKUP(Table2[[#This Row],[Customer ID]],customers!$A$1:$A$1001,customers!$I$1:$I$1001,,0)</f>
        <v>No</v>
      </c>
    </row>
    <row r="440" spans="1:16" x14ac:dyDescent="0.3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_xlfn.XLOOKUP(Table2[[#This Row],[Customer ID]],customers!$A$1:$A$1001,customers!$I$1:$I$1001,,0)</f>
        <v>No</v>
      </c>
    </row>
    <row r="441" spans="1:16" x14ac:dyDescent="0.3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ID]],customers!$A$1:$A$1001,customers!$I$1:$I$1001,,0)</f>
        <v>No</v>
      </c>
    </row>
    <row r="442" spans="1:16" x14ac:dyDescent="0.3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3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3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3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3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3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_xlfn.XLOOKUP(Table2[[#This Row],[Customer ID]],customers!$A$1:$A$1001,customers!$I$1:$I$1001,,0)</f>
        <v>Yes</v>
      </c>
    </row>
    <row r="448" spans="1:16" x14ac:dyDescent="0.3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_xlfn.XLOOKUP(Table2[[#This Row],[Customer ID]],customers!$A$1:$A$1001,customers!$I$1:$I$1001,,0)</f>
        <v>Yes</v>
      </c>
    </row>
    <row r="449" spans="1:16" x14ac:dyDescent="0.3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3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3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 "Excelsa", IF(I451="Ara","Arabica", IF(I451="Lib","Librica",""))))</f>
        <v>Robusta</v>
      </c>
      <c r="O451" t="str">
        <f t="shared" ref="O451:O514" si="23">IF(J451="M","Medium",IF(J451="L","Light",IF(J451="D","Dark","")))</f>
        <v>Dark</v>
      </c>
      <c r="P451" t="str">
        <f>_xlfn.XLOOKUP(Table2[[#This Row],[Customer ID]],customers!$A$1:$A$1001,customers!$I$1:$I$1001,,0)</f>
        <v>No</v>
      </c>
    </row>
    <row r="452" spans="1:16" x14ac:dyDescent="0.3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_xlfn.XLOOKUP(Table2[[#This Row],[Customer ID]],customers!$A$1:$A$1001,customers!$I$1:$I$1001,,0)</f>
        <v>No</v>
      </c>
    </row>
    <row r="453" spans="1:16" x14ac:dyDescent="0.3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3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3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_xlfn.XLOOKUP(Table2[[#This Row],[Customer ID]],customers!$A$1:$A$1001,customers!$I$1:$I$1001,,0)</f>
        <v>No</v>
      </c>
    </row>
    <row r="456" spans="1:16" x14ac:dyDescent="0.3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3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_xlfn.XLOOKUP(Table2[[#This Row],[Customer ID]],customers!$A$1:$A$1001,customers!$I$1:$I$1001,,0)</f>
        <v>Yes</v>
      </c>
    </row>
    <row r="458" spans="1:16" x14ac:dyDescent="0.3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3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_xlfn.XLOOKUP(Table2[[#This Row],[Customer ID]],customers!$A$1:$A$1001,customers!$I$1:$I$1001,,0)</f>
        <v>No</v>
      </c>
    </row>
    <row r="460" spans="1:16" x14ac:dyDescent="0.3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3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_xlfn.XLOOKUP(Table2[[#This Row],[Customer ID]],customers!$A$1:$A$1001,customers!$I$1:$I$1001,,0)</f>
        <v>No</v>
      </c>
    </row>
    <row r="462" spans="1:16" x14ac:dyDescent="0.3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3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3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3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3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_xlfn.XLOOKUP(Table2[[#This Row],[Customer ID]],customers!$A$1:$A$1001,customers!$I$1:$I$1001,,0)</f>
        <v>No</v>
      </c>
    </row>
    <row r="467" spans="1:16" x14ac:dyDescent="0.3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3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3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3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3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3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3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_xlfn.XLOOKUP(Table2[[#This Row],[Customer ID]],customers!$A$1:$A$1001,customers!$I$1:$I$1001,,0)</f>
        <v>Yes</v>
      </c>
    </row>
    <row r="474" spans="1:16" x14ac:dyDescent="0.3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3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3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3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_xlfn.XLOOKUP(Table2[[#This Row],[Customer ID]],customers!$A$1:$A$1001,customers!$I$1:$I$1001,,0)</f>
        <v>No</v>
      </c>
    </row>
    <row r="478" spans="1:16" x14ac:dyDescent="0.3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3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_xlfn.XLOOKUP(Table2[[#This Row],[Customer ID]],customers!$A$1:$A$1001,customers!$I$1:$I$1001,,0)</f>
        <v>No</v>
      </c>
    </row>
    <row r="480" spans="1:16" x14ac:dyDescent="0.3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3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3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3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3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3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_xlfn.XLOOKUP(Table2[[#This Row],[Customer ID]],customers!$A$1:$A$1001,customers!$I$1:$I$1001,,0)</f>
        <v>Yes</v>
      </c>
    </row>
    <row r="486" spans="1:16" x14ac:dyDescent="0.3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_xlfn.XLOOKUP(Table2[[#This Row],[Customer ID]],customers!$A$1:$A$1001,customers!$I$1:$I$1001,,0)</f>
        <v>No</v>
      </c>
    </row>
    <row r="487" spans="1:16" x14ac:dyDescent="0.3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3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_xlfn.XLOOKUP(Table2[[#This Row],[Customer ID]],customers!$A$1:$A$1001,customers!$I$1:$I$1001,,0)</f>
        <v>Yes</v>
      </c>
    </row>
    <row r="489" spans="1:16" x14ac:dyDescent="0.3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3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3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_xlfn.XLOOKUP(Table2[[#This Row],[Customer ID]],customers!$A$1:$A$1001,customers!$I$1:$I$1001,,0)</f>
        <v>No</v>
      </c>
    </row>
    <row r="492" spans="1:16" x14ac:dyDescent="0.3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_xlfn.XLOOKUP(Table2[[#This Row],[Customer ID]],customers!$A$1:$A$1001,customers!$I$1:$I$1001,,0)</f>
        <v>No</v>
      </c>
    </row>
    <row r="493" spans="1:16" x14ac:dyDescent="0.3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_xlfn.XLOOKUP(Table2[[#This Row],[Customer ID]],customers!$A$1:$A$1001,customers!$I$1:$I$1001,,0)</f>
        <v>No</v>
      </c>
    </row>
    <row r="494" spans="1:16" x14ac:dyDescent="0.3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3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3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_xlfn.XLOOKUP(Table2[[#This Row],[Customer ID]],customers!$A$1:$A$1001,customers!$I$1:$I$1001,,0)</f>
        <v>No</v>
      </c>
    </row>
    <row r="497" spans="1:16" x14ac:dyDescent="0.3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_xlfn.XLOOKUP(Table2[[#This Row],[Customer ID]],customers!$A$1:$A$1001,customers!$I$1:$I$1001,,0)</f>
        <v>Yes</v>
      </c>
    </row>
    <row r="498" spans="1:16" x14ac:dyDescent="0.3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3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3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3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3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3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3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3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_xlfn.XLOOKUP(Table2[[#This Row],[Customer ID]],customers!$A$1:$A$1001,customers!$I$1:$I$1001,,0)</f>
        <v>No</v>
      </c>
    </row>
    <row r="506" spans="1:16" x14ac:dyDescent="0.3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_xlfn.XLOOKUP(Table2[[#This Row],[Customer ID]],customers!$A$1:$A$1001,customers!$I$1:$I$1001,,0)</f>
        <v>No</v>
      </c>
    </row>
    <row r="507" spans="1:16" x14ac:dyDescent="0.3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_xlfn.XLOOKUP(Table2[[#This Row],[Customer ID]],customers!$A$1:$A$1001,customers!$I$1:$I$1001,,0)</f>
        <v>No</v>
      </c>
    </row>
    <row r="508" spans="1:16" x14ac:dyDescent="0.3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3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3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_xlfn.XLOOKUP(Table2[[#This Row],[Customer ID]],customers!$A$1:$A$1001,customers!$I$1:$I$1001,,0)</f>
        <v>No</v>
      </c>
    </row>
    <row r="511" spans="1:16" x14ac:dyDescent="0.3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3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3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3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_xlfn.XLOOKUP(Table2[[#This Row],[Customer ID]],customers!$A$1:$A$1001,customers!$I$1:$I$1001,,0)</f>
        <v>No</v>
      </c>
    </row>
    <row r="515" spans="1:16" x14ac:dyDescent="0.3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 "Excelsa", IF(I515="Ara","Arabica", IF(I515="Lib","Librica",""))))</f>
        <v>Librica</v>
      </c>
      <c r="O515" t="str">
        <f t="shared" ref="O515:O578" si="26">IF(J515="M","Medium",IF(J515="L","Light",IF(J515="D","Dark","")))</f>
        <v>Light</v>
      </c>
      <c r="P515" t="str">
        <f>_xlfn.XLOOKUP(Table2[[#This Row],[Customer ID]],customers!$A$1:$A$1001,customers!$I$1:$I$1001,,0)</f>
        <v>No</v>
      </c>
    </row>
    <row r="516" spans="1:16" x14ac:dyDescent="0.3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_xlfn.XLOOKUP(Table2[[#This Row],[Customer ID]],customers!$A$1:$A$1001,customers!$I$1:$I$1001,,0)</f>
        <v>Yes</v>
      </c>
    </row>
    <row r="517" spans="1:16" x14ac:dyDescent="0.3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3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3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_xlfn.XLOOKUP(Table2[[#This Row],[Customer ID]],customers!$A$1:$A$1001,customers!$I$1:$I$1001,,0)</f>
        <v>No</v>
      </c>
    </row>
    <row r="520" spans="1:16" x14ac:dyDescent="0.3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3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3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_xlfn.XLOOKUP(Table2[[#This Row],[Customer ID]],customers!$A$1:$A$1001,customers!$I$1:$I$1001,,0)</f>
        <v>No</v>
      </c>
    </row>
    <row r="523" spans="1:16" x14ac:dyDescent="0.3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3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3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_xlfn.XLOOKUP(Table2[[#This Row],[Customer ID]],customers!$A$1:$A$1001,customers!$I$1:$I$1001,,0)</f>
        <v>No</v>
      </c>
    </row>
    <row r="526" spans="1:16" x14ac:dyDescent="0.3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_xlfn.XLOOKUP(Table2[[#This Row],[Customer ID]],customers!$A$1:$A$1001,customers!$I$1:$I$1001,,0)</f>
        <v>No</v>
      </c>
    </row>
    <row r="527" spans="1:16" x14ac:dyDescent="0.3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3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3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3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ID]],customers!$A$1:$A$1001,customers!$I$1:$I$1001,,0)</f>
        <v>No</v>
      </c>
    </row>
    <row r="531" spans="1:16" x14ac:dyDescent="0.3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3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3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3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3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3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3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_xlfn.XLOOKUP(Table2[[#This Row],[Customer ID]],customers!$A$1:$A$1001,customers!$I$1:$I$1001,,0)</f>
        <v>No</v>
      </c>
    </row>
    <row r="538" spans="1:16" x14ac:dyDescent="0.3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3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3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3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3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_xlfn.XLOOKUP(Table2[[#This Row],[Customer ID]],customers!$A$1:$A$1001,customers!$I$1:$I$1001,,0)</f>
        <v>Yes</v>
      </c>
    </row>
    <row r="543" spans="1:16" x14ac:dyDescent="0.3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3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3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3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3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_xlfn.XLOOKUP(Table2[[#This Row],[Customer ID]],customers!$A$1:$A$1001,customers!$I$1:$I$1001,,0)</f>
        <v>No</v>
      </c>
    </row>
    <row r="548" spans="1:16" x14ac:dyDescent="0.3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3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3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3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3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_xlfn.XLOOKUP(Table2[[#This Row],[Customer ID]],customers!$A$1:$A$1001,customers!$I$1:$I$1001,,0)</f>
        <v>Yes</v>
      </c>
    </row>
    <row r="553" spans="1:16" x14ac:dyDescent="0.3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ID]],customers!$A$1:$A$1001,customers!$I$1:$I$1001,,0)</f>
        <v>No</v>
      </c>
    </row>
    <row r="554" spans="1:16" x14ac:dyDescent="0.3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3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3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3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3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_xlfn.XLOOKUP(Table2[[#This Row],[Customer ID]],customers!$A$1:$A$1001,customers!$I$1:$I$1001,,0)</f>
        <v>Yes</v>
      </c>
    </row>
    <row r="559" spans="1:16" x14ac:dyDescent="0.3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3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_xlfn.XLOOKUP(Table2[[#This Row],[Customer ID]],customers!$A$1:$A$1001,customers!$I$1:$I$1001,,0)</f>
        <v>Yes</v>
      </c>
    </row>
    <row r="561" spans="1:16" x14ac:dyDescent="0.3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3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3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3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_xlfn.XLOOKUP(Table2[[#This Row],[Customer ID]],customers!$A$1:$A$1001,customers!$I$1:$I$1001,,0)</f>
        <v>No</v>
      </c>
    </row>
    <row r="565" spans="1:16" x14ac:dyDescent="0.3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3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3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3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3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3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_xlfn.XLOOKUP(Table2[[#This Row],[Customer ID]],customers!$A$1:$A$1001,customers!$I$1:$I$1001,,0)</f>
        <v>Yes</v>
      </c>
    </row>
    <row r="571" spans="1:16" x14ac:dyDescent="0.3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3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3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ID]],customers!$A$1:$A$1001,customers!$I$1:$I$1001,,0)</f>
        <v>No</v>
      </c>
    </row>
    <row r="574" spans="1:16" x14ac:dyDescent="0.3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3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3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3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_xlfn.XLOOKUP(Table2[[#This Row],[Customer ID]],customers!$A$1:$A$1001,customers!$I$1:$I$1001,,0)</f>
        <v>No</v>
      </c>
    </row>
    <row r="578" spans="1:16" x14ac:dyDescent="0.3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3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 "Excelsa", IF(I579="Ara","Arabica", IF(I579="Lib","Librica",""))))</f>
        <v>Librica</v>
      </c>
      <c r="O579" t="str">
        <f t="shared" ref="O579:O642" si="29">IF(J579="M","Medium",IF(J579="L","Light",IF(J579="D","Dark","")))</f>
        <v>Medium</v>
      </c>
      <c r="P579" t="str">
        <f>_xlfn.XLOOKUP(Table2[[#This Row],[Customer ID]],customers!$A$1:$A$1001,customers!$I$1:$I$1001,,0)</f>
        <v>No</v>
      </c>
    </row>
    <row r="580" spans="1:16" x14ac:dyDescent="0.3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3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3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3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3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ID]],customers!$A$1:$A$1001,customers!$I$1:$I$1001,,0)</f>
        <v>No</v>
      </c>
    </row>
    <row r="585" spans="1:16" x14ac:dyDescent="0.3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3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3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3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3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_xlfn.XLOOKUP(Table2[[#This Row],[Customer ID]],customers!$A$1:$A$1001,customers!$I$1:$I$1001,,0)</f>
        <v>Yes</v>
      </c>
    </row>
    <row r="590" spans="1:16" x14ac:dyDescent="0.3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3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3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3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3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3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3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3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3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3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_xlfn.XLOOKUP(Table2[[#This Row],[Customer ID]],customers!$A$1:$A$1001,customers!$I$1:$I$1001,,0)</f>
        <v>Yes</v>
      </c>
    </row>
    <row r="600" spans="1:16" x14ac:dyDescent="0.3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3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3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_xlfn.XLOOKUP(Table2[[#This Row],[Customer ID]],customers!$A$1:$A$1001,customers!$I$1:$I$1001,,0)</f>
        <v>No</v>
      </c>
    </row>
    <row r="603" spans="1:16" x14ac:dyDescent="0.3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3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3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3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_xlfn.XLOOKUP(Table2[[#This Row],[Customer ID]],customers!$A$1:$A$1001,customers!$I$1:$I$1001,,0)</f>
        <v>No</v>
      </c>
    </row>
    <row r="607" spans="1:16" x14ac:dyDescent="0.3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3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_xlfn.XLOOKUP(Table2[[#This Row],[Customer ID]],customers!$A$1:$A$1001,customers!$I$1:$I$1001,,0)</f>
        <v>Yes</v>
      </c>
    </row>
    <row r="609" spans="1:16" x14ac:dyDescent="0.3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3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3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_xlfn.XLOOKUP(Table2[[#This Row],[Customer ID]],customers!$A$1:$A$1001,customers!$I$1:$I$1001,,0)</f>
        <v>Yes</v>
      </c>
    </row>
    <row r="612" spans="1:16" x14ac:dyDescent="0.3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3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3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3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3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3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_xlfn.XLOOKUP(Table2[[#This Row],[Customer ID]],customers!$A$1:$A$1001,customers!$I$1:$I$1001,,0)</f>
        <v>Yes</v>
      </c>
    </row>
    <row r="618" spans="1:16" x14ac:dyDescent="0.3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3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_xlfn.XLOOKUP(Table2[[#This Row],[Customer ID]],customers!$A$1:$A$1001,customers!$I$1:$I$1001,,0)</f>
        <v>No</v>
      </c>
    </row>
    <row r="620" spans="1:16" x14ac:dyDescent="0.3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3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_xlfn.XLOOKUP(Table2[[#This Row],[Customer ID]],customers!$A$1:$A$1001,customers!$I$1:$I$1001,,0)</f>
        <v>Yes</v>
      </c>
    </row>
    <row r="622" spans="1:16" x14ac:dyDescent="0.3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3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3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_xlfn.XLOOKUP(Table2[[#This Row],[Customer ID]],customers!$A$1:$A$1001,customers!$I$1:$I$1001,,0)</f>
        <v>No</v>
      </c>
    </row>
    <row r="625" spans="1:16" x14ac:dyDescent="0.3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ID]],customers!$A$1:$A$1001,customers!$I$1:$I$1001,,0)</f>
        <v>No</v>
      </c>
    </row>
    <row r="626" spans="1:16" x14ac:dyDescent="0.3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3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3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3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3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3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_xlfn.XLOOKUP(Table2[[#This Row],[Customer ID]],customers!$A$1:$A$1001,customers!$I$1:$I$1001,,0)</f>
        <v>Yes</v>
      </c>
    </row>
    <row r="632" spans="1:16" x14ac:dyDescent="0.3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3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3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ID]],customers!$A$1:$A$1001,customers!$I$1:$I$1001,,0)</f>
        <v>No</v>
      </c>
    </row>
    <row r="635" spans="1:16" x14ac:dyDescent="0.3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3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_xlfn.XLOOKUP(Table2[[#This Row],[Customer ID]],customers!$A$1:$A$1001,customers!$I$1:$I$1001,,0)</f>
        <v>No</v>
      </c>
    </row>
    <row r="637" spans="1:16" x14ac:dyDescent="0.3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3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_xlfn.XLOOKUP(Table2[[#This Row],[Customer ID]],customers!$A$1:$A$1001,customers!$I$1:$I$1001,,0)</f>
        <v>Yes</v>
      </c>
    </row>
    <row r="639" spans="1:16" x14ac:dyDescent="0.3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3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3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_xlfn.XLOOKUP(Table2[[#This Row],[Customer ID]],customers!$A$1:$A$1001,customers!$I$1:$I$1001,,0)</f>
        <v>Yes</v>
      </c>
    </row>
    <row r="642" spans="1:16" x14ac:dyDescent="0.3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3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 "Excelsa", IF(I643="Ara","Arabica", IF(I643="Lib","Librica",""))))</f>
        <v>Robusta</v>
      </c>
      <c r="O643" t="str">
        <f t="shared" ref="O643:O706" si="32">IF(J643="M","Medium",IF(J643="L","Light",IF(J643="D","Dark","")))</f>
        <v>Light</v>
      </c>
      <c r="P643" t="str">
        <f>_xlfn.XLOOKUP(Table2[[#This Row],[Customer ID]],customers!$A$1:$A$1001,customers!$I$1:$I$1001,,0)</f>
        <v>Yes</v>
      </c>
    </row>
    <row r="644" spans="1:16" x14ac:dyDescent="0.3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3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3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3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3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3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_xlfn.XLOOKUP(Table2[[#This Row],[Customer ID]],customers!$A$1:$A$1001,customers!$I$1:$I$1001,,0)</f>
        <v>Yes</v>
      </c>
    </row>
    <row r="650" spans="1:16" x14ac:dyDescent="0.3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3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_xlfn.XLOOKUP(Table2[[#This Row],[Customer ID]],customers!$A$1:$A$1001,customers!$I$1:$I$1001,,0)</f>
        <v>No</v>
      </c>
    </row>
    <row r="652" spans="1:16" x14ac:dyDescent="0.3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3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3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_xlfn.XLOOKUP(Table2[[#This Row],[Customer ID]],customers!$A$1:$A$1001,customers!$I$1:$I$1001,,0)</f>
        <v>No</v>
      </c>
    </row>
    <row r="655" spans="1:16" x14ac:dyDescent="0.3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3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3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3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_xlfn.XLOOKUP(Table2[[#This Row],[Customer ID]],customers!$A$1:$A$1001,customers!$I$1:$I$1001,,0)</f>
        <v>No</v>
      </c>
    </row>
    <row r="659" spans="1:16" x14ac:dyDescent="0.3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3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3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3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ID]],customers!$A$1:$A$1001,customers!$I$1:$I$1001,,0)</f>
        <v>No</v>
      </c>
    </row>
    <row r="663" spans="1:16" x14ac:dyDescent="0.3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3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_xlfn.XLOOKUP(Table2[[#This Row],[Customer ID]],customers!$A$1:$A$1001,customers!$I$1:$I$1001,,0)</f>
        <v>No</v>
      </c>
    </row>
    <row r="665" spans="1:16" x14ac:dyDescent="0.3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3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3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_xlfn.XLOOKUP(Table2[[#This Row],[Customer ID]],customers!$A$1:$A$1001,customers!$I$1:$I$1001,,0)</f>
        <v>No</v>
      </c>
    </row>
    <row r="668" spans="1:16" x14ac:dyDescent="0.3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3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3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3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_xlfn.XLOOKUP(Table2[[#This Row],[Customer ID]],customers!$A$1:$A$1001,customers!$I$1:$I$1001,,0)</f>
        <v>No</v>
      </c>
    </row>
    <row r="672" spans="1:16" x14ac:dyDescent="0.3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_xlfn.XLOOKUP(Table2[[#This Row],[Customer ID]],customers!$A$1:$A$1001,customers!$I$1:$I$1001,,0)</f>
        <v>Yes</v>
      </c>
    </row>
    <row r="673" spans="1:16" x14ac:dyDescent="0.3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3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_xlfn.XLOOKUP(Table2[[#This Row],[Customer ID]],customers!$A$1:$A$1001,customers!$I$1:$I$1001,,0)</f>
        <v>Yes</v>
      </c>
    </row>
    <row r="675" spans="1:16" x14ac:dyDescent="0.3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3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3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_xlfn.XLOOKUP(Table2[[#This Row],[Customer ID]],customers!$A$1:$A$1001,customers!$I$1:$I$1001,,0)</f>
        <v>Yes</v>
      </c>
    </row>
    <row r="678" spans="1:16" x14ac:dyDescent="0.3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_xlfn.XLOOKUP(Table2[[#This Row],[Customer ID]],customers!$A$1:$A$1001,customers!$I$1:$I$1001,,0)</f>
        <v>No</v>
      </c>
    </row>
    <row r="679" spans="1:16" x14ac:dyDescent="0.3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_xlfn.XLOOKUP(Table2[[#This Row],[Customer ID]],customers!$A$1:$A$1001,customers!$I$1:$I$1001,,0)</f>
        <v>No</v>
      </c>
    </row>
    <row r="680" spans="1:16" x14ac:dyDescent="0.3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3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3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3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_xlfn.XLOOKUP(Table2[[#This Row],[Customer ID]],customers!$A$1:$A$1001,customers!$I$1:$I$1001,,0)</f>
        <v>Yes</v>
      </c>
    </row>
    <row r="684" spans="1:16" x14ac:dyDescent="0.3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3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_xlfn.XLOOKUP(Table2[[#This Row],[Customer ID]],customers!$A$1:$A$1001,customers!$I$1:$I$1001,,0)</f>
        <v>No</v>
      </c>
    </row>
    <row r="686" spans="1:16" x14ac:dyDescent="0.3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3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_xlfn.XLOOKUP(Table2[[#This Row],[Customer ID]],customers!$A$1:$A$1001,customers!$I$1:$I$1001,,0)</f>
        <v>Yes</v>
      </c>
    </row>
    <row r="688" spans="1:16" x14ac:dyDescent="0.3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3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ID]],customers!$A$1:$A$1001,customers!$I$1:$I$1001,,0)</f>
        <v>No</v>
      </c>
    </row>
    <row r="690" spans="1:16" x14ac:dyDescent="0.3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3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3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_xlfn.XLOOKUP(Table2[[#This Row],[Customer ID]],customers!$A$1:$A$1001,customers!$I$1:$I$1001,,0)</f>
        <v>No</v>
      </c>
    </row>
    <row r="693" spans="1:16" x14ac:dyDescent="0.3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3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_xlfn.XLOOKUP(Table2[[#This Row],[Customer ID]],customers!$A$1:$A$1001,customers!$I$1:$I$1001,,0)</f>
        <v>No</v>
      </c>
    </row>
    <row r="695" spans="1:16" x14ac:dyDescent="0.3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3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3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_xlfn.XLOOKUP(Table2[[#This Row],[Customer ID]],customers!$A$1:$A$1001,customers!$I$1:$I$1001,,0)</f>
        <v>Yes</v>
      </c>
    </row>
    <row r="698" spans="1:16" x14ac:dyDescent="0.3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_xlfn.XLOOKUP(Table2[[#This Row],[Customer ID]],customers!$A$1:$A$1001,customers!$I$1:$I$1001,,0)</f>
        <v>No</v>
      </c>
    </row>
    <row r="699" spans="1:16" x14ac:dyDescent="0.3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3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_xlfn.XLOOKUP(Table2[[#This Row],[Customer ID]],customers!$A$1:$A$1001,customers!$I$1:$I$1001,,0)</f>
        <v>No</v>
      </c>
    </row>
    <row r="701" spans="1:16" x14ac:dyDescent="0.3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3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_xlfn.XLOOKUP(Table2[[#This Row],[Customer ID]],customers!$A$1:$A$1001,customers!$I$1:$I$1001,,0)</f>
        <v>No</v>
      </c>
    </row>
    <row r="703" spans="1:16" x14ac:dyDescent="0.3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3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3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_xlfn.XLOOKUP(Table2[[#This Row],[Customer ID]],customers!$A$1:$A$1001,customers!$I$1:$I$1001,,0)</f>
        <v>Yes</v>
      </c>
    </row>
    <row r="706" spans="1:16" x14ac:dyDescent="0.3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3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 "Excelsa", IF(I707="Ara","Arabica", IF(I707="Lib","Librica",""))))</f>
        <v>Excelsa</v>
      </c>
      <c r="O707" t="str">
        <f t="shared" ref="O707:O770" si="35">IF(J707="M","Medium",IF(J707="L","Light",IF(J707="D","Dark","")))</f>
        <v>Light</v>
      </c>
      <c r="P707" t="str">
        <f>_xlfn.XLOOKUP(Table2[[#This Row],[Customer ID]],customers!$A$1:$A$1001,customers!$I$1:$I$1001,,0)</f>
        <v>No</v>
      </c>
    </row>
    <row r="708" spans="1:16" x14ac:dyDescent="0.3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3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_xlfn.XLOOKUP(Table2[[#This Row],[Customer ID]],customers!$A$1:$A$1001,customers!$I$1:$I$1001,,0)</f>
        <v>No</v>
      </c>
    </row>
    <row r="710" spans="1:16" x14ac:dyDescent="0.3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3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3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3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3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ID]],customers!$A$1:$A$1001,customers!$I$1:$I$1001,,0)</f>
        <v>No</v>
      </c>
    </row>
    <row r="715" spans="1:16" x14ac:dyDescent="0.3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3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3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ID]],customers!$A$1:$A$1001,customers!$I$1:$I$1001,,0)</f>
        <v>No</v>
      </c>
    </row>
    <row r="718" spans="1:16" x14ac:dyDescent="0.3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3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3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_xlfn.XLOOKUP(Table2[[#This Row],[Customer ID]],customers!$A$1:$A$1001,customers!$I$1:$I$1001,,0)</f>
        <v>No</v>
      </c>
    </row>
    <row r="721" spans="1:16" x14ac:dyDescent="0.3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_xlfn.XLOOKUP(Table2[[#This Row],[Customer ID]],customers!$A$1:$A$1001,customers!$I$1:$I$1001,,0)</f>
        <v>Yes</v>
      </c>
    </row>
    <row r="722" spans="1:16" x14ac:dyDescent="0.3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3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3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ID]],customers!$A$1:$A$1001,customers!$I$1:$I$1001,,0)</f>
        <v>No</v>
      </c>
    </row>
    <row r="725" spans="1:16" x14ac:dyDescent="0.3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3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3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3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_xlfn.XLOOKUP(Table2[[#This Row],[Customer ID]],customers!$A$1:$A$1001,customers!$I$1:$I$1001,,0)</f>
        <v>No</v>
      </c>
    </row>
    <row r="729" spans="1:16" x14ac:dyDescent="0.3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3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ID]],customers!$A$1:$A$1001,customers!$I$1:$I$1001,,0)</f>
        <v>Yes</v>
      </c>
    </row>
    <row r="731" spans="1:16" x14ac:dyDescent="0.3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_xlfn.XLOOKUP(Table2[[#This Row],[Customer ID]],customers!$A$1:$A$1001,customers!$I$1:$I$1001,,0)</f>
        <v>No</v>
      </c>
    </row>
    <row r="732" spans="1:16" x14ac:dyDescent="0.3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_xlfn.XLOOKUP(Table2[[#This Row],[Customer ID]],customers!$A$1:$A$1001,customers!$I$1:$I$1001,,0)</f>
        <v>No</v>
      </c>
    </row>
    <row r="733" spans="1:16" x14ac:dyDescent="0.3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_xlfn.XLOOKUP(Table2[[#This Row],[Customer ID]],customers!$A$1:$A$1001,customers!$I$1:$I$1001,,0)</f>
        <v>Yes</v>
      </c>
    </row>
    <row r="734" spans="1:16" x14ac:dyDescent="0.3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3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_xlfn.XLOOKUP(Table2[[#This Row],[Customer ID]],customers!$A$1:$A$1001,customers!$I$1:$I$1001,,0)</f>
        <v>Yes</v>
      </c>
    </row>
    <row r="736" spans="1:16" x14ac:dyDescent="0.3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3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ID]],customers!$A$1:$A$1001,customers!$I$1:$I$1001,,0)</f>
        <v>No</v>
      </c>
    </row>
    <row r="738" spans="1:16" x14ac:dyDescent="0.3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_xlfn.XLOOKUP(Table2[[#This Row],[Customer ID]],customers!$A$1:$A$1001,customers!$I$1:$I$1001,,0)</f>
        <v>Yes</v>
      </c>
    </row>
    <row r="739" spans="1:16" x14ac:dyDescent="0.3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3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3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3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3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_xlfn.XLOOKUP(Table2[[#This Row],[Customer ID]],customers!$A$1:$A$1001,customers!$I$1:$I$1001,,0)</f>
        <v>No</v>
      </c>
    </row>
    <row r="744" spans="1:16" x14ac:dyDescent="0.3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_xlfn.XLOOKUP(Table2[[#This Row],[Customer ID]],customers!$A$1:$A$1001,customers!$I$1:$I$1001,,0)</f>
        <v>No</v>
      </c>
    </row>
    <row r="745" spans="1:16" x14ac:dyDescent="0.3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3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3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ID]],customers!$A$1:$A$1001,customers!$I$1:$I$1001,,0)</f>
        <v>No</v>
      </c>
    </row>
    <row r="748" spans="1:16" x14ac:dyDescent="0.3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3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_xlfn.XLOOKUP(Table2[[#This Row],[Customer ID]],customers!$A$1:$A$1001,customers!$I$1:$I$1001,,0)</f>
        <v>Yes</v>
      </c>
    </row>
    <row r="750" spans="1:16" x14ac:dyDescent="0.3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ID]],customers!$A$1:$A$1001,customers!$I$1:$I$1001,,0)</f>
        <v>No</v>
      </c>
    </row>
    <row r="751" spans="1:16" x14ac:dyDescent="0.3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3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3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_xlfn.XLOOKUP(Table2[[#This Row],[Customer ID]],customers!$A$1:$A$1001,customers!$I$1:$I$1001,,0)</f>
        <v>No</v>
      </c>
    </row>
    <row r="754" spans="1:16" x14ac:dyDescent="0.3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3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3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3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_xlfn.XLOOKUP(Table2[[#This Row],[Customer ID]],customers!$A$1:$A$1001,customers!$I$1:$I$1001,,0)</f>
        <v>No</v>
      </c>
    </row>
    <row r="758" spans="1:16" x14ac:dyDescent="0.3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3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3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3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_xlfn.XLOOKUP(Table2[[#This Row],[Customer ID]],customers!$A$1:$A$1001,customers!$I$1:$I$1001,,0)</f>
        <v>Yes</v>
      </c>
    </row>
    <row r="762" spans="1:16" x14ac:dyDescent="0.3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ID]],customers!$A$1:$A$1001,customers!$I$1:$I$1001,,0)</f>
        <v>No</v>
      </c>
    </row>
    <row r="763" spans="1:16" x14ac:dyDescent="0.3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3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_xlfn.XLOOKUP(Table2[[#This Row],[Customer ID]],customers!$A$1:$A$1001,customers!$I$1:$I$1001,,0)</f>
        <v>No</v>
      </c>
    </row>
    <row r="765" spans="1:16" x14ac:dyDescent="0.3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3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3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3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3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3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3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 "Excelsa", IF(I771="Ara","Arabica", IF(I771="Lib","Librica",""))))</f>
        <v>Robusta</v>
      </c>
      <c r="O771" t="str">
        <f t="shared" ref="O771:O834" si="38">IF(J771="M","Medium",IF(J771="L","Light",IF(J771="D","Dark","")))</f>
        <v>Medium</v>
      </c>
      <c r="P771" t="str">
        <f>_xlfn.XLOOKUP(Table2[[#This Row],[Customer ID]],customers!$A$1:$A$1001,customers!$I$1:$I$1001,,0)</f>
        <v>No</v>
      </c>
    </row>
    <row r="772" spans="1:16" x14ac:dyDescent="0.3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3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3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3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_xlfn.XLOOKUP(Table2[[#This Row],[Customer ID]],customers!$A$1:$A$1001,customers!$I$1:$I$1001,,0)</f>
        <v>No</v>
      </c>
    </row>
    <row r="776" spans="1:16" x14ac:dyDescent="0.3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3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3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3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3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_xlfn.XLOOKUP(Table2[[#This Row],[Customer ID]],customers!$A$1:$A$1001,customers!$I$1:$I$1001,,0)</f>
        <v>Yes</v>
      </c>
    </row>
    <row r="781" spans="1:16" x14ac:dyDescent="0.3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_xlfn.XLOOKUP(Table2[[#This Row],[Customer ID]],customers!$A$1:$A$1001,customers!$I$1:$I$1001,,0)</f>
        <v>Yes</v>
      </c>
    </row>
    <row r="782" spans="1:16" x14ac:dyDescent="0.3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3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_xlfn.XLOOKUP(Table2[[#This Row],[Customer ID]],customers!$A$1:$A$1001,customers!$I$1:$I$1001,,0)</f>
        <v>No</v>
      </c>
    </row>
    <row r="784" spans="1:16" x14ac:dyDescent="0.3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3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_xlfn.XLOOKUP(Table2[[#This Row],[Customer ID]],customers!$A$1:$A$1001,customers!$I$1:$I$1001,,0)</f>
        <v>Yes</v>
      </c>
    </row>
    <row r="786" spans="1:16" x14ac:dyDescent="0.3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_xlfn.XLOOKUP(Table2[[#This Row],[Customer ID]],customers!$A$1:$A$1001,customers!$I$1:$I$1001,,0)</f>
        <v>No</v>
      </c>
    </row>
    <row r="787" spans="1:16" x14ac:dyDescent="0.3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3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3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3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3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3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3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_xlfn.XLOOKUP(Table2[[#This Row],[Customer ID]],customers!$A$1:$A$1001,customers!$I$1:$I$1001,,0)</f>
        <v>Yes</v>
      </c>
    </row>
    <row r="794" spans="1:16" x14ac:dyDescent="0.3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_xlfn.XLOOKUP(Table2[[#This Row],[Customer ID]],customers!$A$1:$A$1001,customers!$I$1:$I$1001,,0)</f>
        <v>Yes</v>
      </c>
    </row>
    <row r="795" spans="1:16" x14ac:dyDescent="0.3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3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3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3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_xlfn.XLOOKUP(Table2[[#This Row],[Customer ID]],customers!$A$1:$A$1001,customers!$I$1:$I$1001,,0)</f>
        <v>No</v>
      </c>
    </row>
    <row r="799" spans="1:16" x14ac:dyDescent="0.3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3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3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3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3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3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3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3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3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3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_xlfn.XLOOKUP(Table2[[#This Row],[Customer ID]],customers!$A$1:$A$1001,customers!$I$1:$I$1001,,0)</f>
        <v>Yes</v>
      </c>
    </row>
    <row r="809" spans="1:16" x14ac:dyDescent="0.3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_xlfn.XLOOKUP(Table2[[#This Row],[Customer ID]],customers!$A$1:$A$1001,customers!$I$1:$I$1001,,0)</f>
        <v>No</v>
      </c>
    </row>
    <row r="810" spans="1:16" x14ac:dyDescent="0.3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3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3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_xlfn.XLOOKUP(Table2[[#This Row],[Customer ID]],customers!$A$1:$A$1001,customers!$I$1:$I$1001,,0)</f>
        <v>No</v>
      </c>
    </row>
    <row r="813" spans="1:16" x14ac:dyDescent="0.3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3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_xlfn.XLOOKUP(Table2[[#This Row],[Customer ID]],customers!$A$1:$A$1001,customers!$I$1:$I$1001,,0)</f>
        <v>Yes</v>
      </c>
    </row>
    <row r="815" spans="1:16" x14ac:dyDescent="0.3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3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3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3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_xlfn.XLOOKUP(Table2[[#This Row],[Customer ID]],customers!$A$1:$A$1001,customers!$I$1:$I$1001,,0)</f>
        <v>No</v>
      </c>
    </row>
    <row r="819" spans="1:16" x14ac:dyDescent="0.3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_xlfn.XLOOKUP(Table2[[#This Row],[Customer ID]],customers!$A$1:$A$1001,customers!$I$1:$I$1001,,0)</f>
        <v>No</v>
      </c>
    </row>
    <row r="820" spans="1:16" x14ac:dyDescent="0.3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_xlfn.XLOOKUP(Table2[[#This Row],[Customer ID]],customers!$A$1:$A$1001,customers!$I$1:$I$1001,,0)</f>
        <v>No</v>
      </c>
    </row>
    <row r="821" spans="1:16" x14ac:dyDescent="0.3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_xlfn.XLOOKUP(Table2[[#This Row],[Customer ID]],customers!$A$1:$A$1001,customers!$I$1:$I$1001,,0)</f>
        <v>Yes</v>
      </c>
    </row>
    <row r="822" spans="1:16" x14ac:dyDescent="0.3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3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3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3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_xlfn.XLOOKUP(Table2[[#This Row],[Customer ID]],customers!$A$1:$A$1001,customers!$I$1:$I$1001,,0)</f>
        <v>Yes</v>
      </c>
    </row>
    <row r="826" spans="1:16" x14ac:dyDescent="0.3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3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3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3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3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3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3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3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3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3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 "Excelsa", IF(I835="Ara","Arabica", IF(I835="Lib","Librica",""))))</f>
        <v>Robusta</v>
      </c>
      <c r="O835" t="str">
        <f t="shared" ref="O835:O898" si="41">IF(J835="M","Medium",IF(J835="L","Light",IF(J835="D","Dark","")))</f>
        <v>Dark</v>
      </c>
      <c r="P835" t="str">
        <f>_xlfn.XLOOKUP(Table2[[#This Row],[Customer ID]],customers!$A$1:$A$1001,customers!$I$1:$I$1001,,0)</f>
        <v>Yes</v>
      </c>
    </row>
    <row r="836" spans="1:16" x14ac:dyDescent="0.3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3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ID]],customers!$A$1:$A$1001,customers!$I$1:$I$1001,,0)</f>
        <v>Yes</v>
      </c>
    </row>
    <row r="838" spans="1:16" x14ac:dyDescent="0.3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3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_xlfn.XLOOKUP(Table2[[#This Row],[Customer ID]],customers!$A$1:$A$1001,customers!$I$1:$I$1001,,0)</f>
        <v>No</v>
      </c>
    </row>
    <row r="840" spans="1:16" x14ac:dyDescent="0.3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3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3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3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_xlfn.XLOOKUP(Table2[[#This Row],[Customer ID]],customers!$A$1:$A$1001,customers!$I$1:$I$1001,,0)</f>
        <v>No</v>
      </c>
    </row>
    <row r="844" spans="1:16" x14ac:dyDescent="0.3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3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3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3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3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3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3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ID]],customers!$A$1:$A$1001,customers!$I$1:$I$1001,,0)</f>
        <v>No</v>
      </c>
    </row>
    <row r="851" spans="1:16" x14ac:dyDescent="0.3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3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3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_xlfn.XLOOKUP(Table2[[#This Row],[Customer ID]],customers!$A$1:$A$1001,customers!$I$1:$I$1001,,0)</f>
        <v>Yes</v>
      </c>
    </row>
    <row r="854" spans="1:16" x14ac:dyDescent="0.3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_xlfn.XLOOKUP(Table2[[#This Row],[Customer ID]],customers!$A$1:$A$1001,customers!$I$1:$I$1001,,0)</f>
        <v>Yes</v>
      </c>
    </row>
    <row r="855" spans="1:16" x14ac:dyDescent="0.3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3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3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_xlfn.XLOOKUP(Table2[[#This Row],[Customer ID]],customers!$A$1:$A$1001,customers!$I$1:$I$1001,,0)</f>
        <v>No</v>
      </c>
    </row>
    <row r="858" spans="1:16" x14ac:dyDescent="0.3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_xlfn.XLOOKUP(Table2[[#This Row],[Customer ID]],customers!$A$1:$A$1001,customers!$I$1:$I$1001,,0)</f>
        <v>Yes</v>
      </c>
    </row>
    <row r="859" spans="1:16" x14ac:dyDescent="0.3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3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_xlfn.XLOOKUP(Table2[[#This Row],[Customer ID]],customers!$A$1:$A$1001,customers!$I$1:$I$1001,,0)</f>
        <v>No</v>
      </c>
    </row>
    <row r="861" spans="1:16" x14ac:dyDescent="0.3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3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3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_xlfn.XLOOKUP(Table2[[#This Row],[Customer ID]],customers!$A$1:$A$1001,customers!$I$1:$I$1001,,0)</f>
        <v>Yes</v>
      </c>
    </row>
    <row r="864" spans="1:16" x14ac:dyDescent="0.3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3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_xlfn.XLOOKUP(Table2[[#This Row],[Customer ID]],customers!$A$1:$A$1001,customers!$I$1:$I$1001,,0)</f>
        <v>Yes</v>
      </c>
    </row>
    <row r="866" spans="1:16" x14ac:dyDescent="0.3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3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3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3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3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3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3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ID]],customers!$A$1:$A$1001,customers!$I$1:$I$1001,,0)</f>
        <v>Yes</v>
      </c>
    </row>
    <row r="873" spans="1:16" x14ac:dyDescent="0.3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3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3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3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3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_xlfn.XLOOKUP(Table2[[#This Row],[Customer ID]],customers!$A$1:$A$1001,customers!$I$1:$I$1001,,0)</f>
        <v>No</v>
      </c>
    </row>
    <row r="878" spans="1:16" x14ac:dyDescent="0.3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3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_xlfn.XLOOKUP(Table2[[#This Row],[Customer ID]],customers!$A$1:$A$1001,customers!$I$1:$I$1001,,0)</f>
        <v>No</v>
      </c>
    </row>
    <row r="880" spans="1:16" x14ac:dyDescent="0.3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3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3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3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3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3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3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3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3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_xlfn.XLOOKUP(Table2[[#This Row],[Customer ID]],customers!$A$1:$A$1001,customers!$I$1:$I$1001,,0)</f>
        <v>No</v>
      </c>
    </row>
    <row r="889" spans="1:16" x14ac:dyDescent="0.3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3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3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3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3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3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3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_xlfn.XLOOKUP(Table2[[#This Row],[Customer ID]],customers!$A$1:$A$1001,customers!$I$1:$I$1001,,0)</f>
        <v>Yes</v>
      </c>
    </row>
    <row r="896" spans="1:16" x14ac:dyDescent="0.3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3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3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3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 "Excelsa", IF(I899="Ara","Arabica", IF(I899="Lib","Librica",""))))</f>
        <v>Excelsa</v>
      </c>
      <c r="O899" t="str">
        <f t="shared" ref="O899:O962" si="44">IF(J899="M","Medium",IF(J899="L","Light",IF(J899="D","Dark","")))</f>
        <v>Dark</v>
      </c>
      <c r="P899" t="str">
        <f>_xlfn.XLOOKUP(Table2[[#This Row],[Customer ID]],customers!$A$1:$A$1001,customers!$I$1:$I$1001,,0)</f>
        <v>No</v>
      </c>
    </row>
    <row r="900" spans="1:16" x14ac:dyDescent="0.3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3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_xlfn.XLOOKUP(Table2[[#This Row],[Customer ID]],customers!$A$1:$A$1001,customers!$I$1:$I$1001,,0)</f>
        <v>No</v>
      </c>
    </row>
    <row r="902" spans="1:16" x14ac:dyDescent="0.3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_xlfn.XLOOKUP(Table2[[#This Row],[Customer ID]],customers!$A$1:$A$1001,customers!$I$1:$I$1001,,0)</f>
        <v>No</v>
      </c>
    </row>
    <row r="903" spans="1:16" x14ac:dyDescent="0.3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3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3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_xlfn.XLOOKUP(Table2[[#This Row],[Customer ID]],customers!$A$1:$A$1001,customers!$I$1:$I$1001,,0)</f>
        <v>No</v>
      </c>
    </row>
    <row r="906" spans="1:16" x14ac:dyDescent="0.3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3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3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3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_xlfn.XLOOKUP(Table2[[#This Row],[Customer ID]],customers!$A$1:$A$1001,customers!$I$1:$I$1001,,0)</f>
        <v>No</v>
      </c>
    </row>
    <row r="910" spans="1:16" x14ac:dyDescent="0.3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3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3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3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3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3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3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3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3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3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3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ID]],customers!$A$1:$A$1001,customers!$I$1:$I$1001,,0)</f>
        <v>No</v>
      </c>
    </row>
    <row r="921" spans="1:16" x14ac:dyDescent="0.3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3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3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_xlfn.XLOOKUP(Table2[[#This Row],[Customer ID]],customers!$A$1:$A$1001,customers!$I$1:$I$1001,,0)</f>
        <v>No</v>
      </c>
    </row>
    <row r="924" spans="1:16" x14ac:dyDescent="0.3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3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3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3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3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3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3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3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3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3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3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ID]],customers!$A$1:$A$1001,customers!$I$1:$I$1001,,0)</f>
        <v>No</v>
      </c>
    </row>
    <row r="935" spans="1:16" x14ac:dyDescent="0.3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3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3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3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_xlfn.XLOOKUP(Table2[[#This Row],[Customer ID]],customers!$A$1:$A$1001,customers!$I$1:$I$1001,,0)</f>
        <v>Yes</v>
      </c>
    </row>
    <row r="939" spans="1:16" x14ac:dyDescent="0.3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3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3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_xlfn.XLOOKUP(Table2[[#This Row],[Customer ID]],customers!$A$1:$A$1001,customers!$I$1:$I$1001,,0)</f>
        <v>No</v>
      </c>
    </row>
    <row r="942" spans="1:16" x14ac:dyDescent="0.3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3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3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3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3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3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_xlfn.XLOOKUP(Table2[[#This Row],[Customer ID]],customers!$A$1:$A$1001,customers!$I$1:$I$1001,,0)</f>
        <v>No</v>
      </c>
    </row>
    <row r="948" spans="1:16" x14ac:dyDescent="0.3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_xlfn.XLOOKUP(Table2[[#This Row],[Customer ID]],customers!$A$1:$A$1001,customers!$I$1:$I$1001,,0)</f>
        <v>No</v>
      </c>
    </row>
    <row r="949" spans="1:16" x14ac:dyDescent="0.3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3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3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3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3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3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3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3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3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3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3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3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3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_xlfn.XLOOKUP(Table2[[#This Row],[Customer ID]],customers!$A$1:$A$1001,customers!$I$1:$I$1001,,0)</f>
        <v>Yes</v>
      </c>
    </row>
    <row r="962" spans="1:16" x14ac:dyDescent="0.3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_xlfn.XLOOKUP(Table2[[#This Row],[Customer ID]],customers!$A$1:$A$1001,customers!$I$1:$I$1001,,0)</f>
        <v>Yes</v>
      </c>
    </row>
    <row r="963" spans="1:16" x14ac:dyDescent="0.3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 "Excelsa", IF(I963="Ara","Arabica", IF(I963="Lib","Librica",""))))</f>
        <v>Arabica</v>
      </c>
      <c r="O963" t="str">
        <f t="shared" ref="O963:O1001" si="47">IF(J963="M","Medium",IF(J963="L","Light",IF(J963="D","Dark","")))</f>
        <v>Dark</v>
      </c>
      <c r="P963" t="str">
        <f>_xlfn.XLOOKUP(Table2[[#This Row],[Customer ID]],customers!$A$1:$A$1001,customers!$I$1:$I$1001,,0)</f>
        <v>Yes</v>
      </c>
    </row>
    <row r="964" spans="1:16" x14ac:dyDescent="0.3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3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3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3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3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3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3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3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_xlfn.XLOOKUP(Table2[[#This Row],[Customer ID]],customers!$A$1:$A$1001,customers!$I$1:$I$1001,,0)</f>
        <v>Yes</v>
      </c>
    </row>
    <row r="972" spans="1:16" x14ac:dyDescent="0.3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ID]],customers!$A$1:$A$1001,customers!$I$1:$I$1001,,0)</f>
        <v>No</v>
      </c>
    </row>
    <row r="973" spans="1:16" x14ac:dyDescent="0.3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3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3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_xlfn.XLOOKUP(Table2[[#This Row],[Customer ID]],customers!$A$1:$A$1001,customers!$I$1:$I$1001,,0)</f>
        <v>No</v>
      </c>
    </row>
    <row r="976" spans="1:16" x14ac:dyDescent="0.3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3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3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3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3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3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3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3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3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3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3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3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3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_xlfn.XLOOKUP(Table2[[#This Row],[Customer ID]],customers!$A$1:$A$1001,customers!$I$1:$I$1001,,0)</f>
        <v>No</v>
      </c>
    </row>
    <row r="989" spans="1:16" x14ac:dyDescent="0.3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3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3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3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3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_xlfn.XLOOKUP(Table2[[#This Row],[Customer ID]],customers!$A$1:$A$1001,customers!$I$1:$I$1001,,0)</f>
        <v>No</v>
      </c>
    </row>
    <row r="994" spans="1:16" x14ac:dyDescent="0.3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_xlfn.XLOOKUP(Table2[[#This Row],[Customer ID]],customers!$A$1:$A$1001,customers!$I$1:$I$1001,,0)</f>
        <v>No</v>
      </c>
    </row>
    <row r="995" spans="1:16" x14ac:dyDescent="0.3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3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3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3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3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3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3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ID]],customers!$A$1:$A$1001,customers!$I$1:$I$1001,,0)</f>
        <v>Yes</v>
      </c>
    </row>
  </sheetData>
  <sortState xmlns:xlrd2="http://schemas.microsoft.com/office/spreadsheetml/2017/richdata2" ref="Q7:R10">
    <sortCondition ref="Q7:Q10"/>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4" workbookViewId="0">
      <selection activeCell="A10" sqref="A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F83-856A-41AC-B24A-CF515931DAAC}">
  <dimension ref="A1:B5"/>
  <sheetViews>
    <sheetView workbookViewId="0">
      <selection sqref="A1:C5"/>
    </sheetView>
  </sheetViews>
  <sheetFormatPr defaultRowHeight="14.5" x14ac:dyDescent="0.35"/>
  <sheetData>
    <row r="1" spans="1:2" x14ac:dyDescent="0.35">
      <c r="A1" t="s">
        <v>9</v>
      </c>
      <c r="B1" t="s">
        <v>6197</v>
      </c>
    </row>
    <row r="2" spans="1:2" x14ac:dyDescent="0.35">
      <c r="A2" t="s">
        <v>6193</v>
      </c>
      <c r="B2" t="s">
        <v>6200</v>
      </c>
    </row>
    <row r="3" spans="1:2" x14ac:dyDescent="0.35">
      <c r="A3" t="s">
        <v>6194</v>
      </c>
      <c r="B3" t="s">
        <v>6199</v>
      </c>
    </row>
    <row r="4" spans="1:2" x14ac:dyDescent="0.35">
      <c r="A4" t="s">
        <v>6195</v>
      </c>
      <c r="B4" t="s">
        <v>6201</v>
      </c>
    </row>
    <row r="5" spans="1:2" x14ac:dyDescent="0.35">
      <c r="A5" t="s">
        <v>6192</v>
      </c>
      <c r="B5" t="s">
        <v>6198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0697-3336-4375-8218-16ED8D390A18}">
  <dimension ref="A1"/>
  <sheetViews>
    <sheetView showGridLines="0" tabSelected="1" zoomScale="66" zoomScaleNormal="66" workbookViewId="0">
      <selection activeCell="X25" sqref="X25"/>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5 Customers</vt:lpstr>
      <vt:lpstr>Total Sales</vt:lpstr>
      <vt:lpstr>Countries Bar Chart</vt:lpstr>
      <vt:lpstr>orders</vt:lpstr>
      <vt:lpstr>customers</vt:lpstr>
      <vt:lpstr>products</vt:lpstr>
      <vt:lpstr>Coffee Name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Samson Orodele</dc:creator>
  <cp:keywords/>
  <dc:description/>
  <cp:lastModifiedBy>IKAH, PRINCE (Student)</cp:lastModifiedBy>
  <cp:revision/>
  <dcterms:created xsi:type="dcterms:W3CDTF">2022-11-26T09:51:45Z</dcterms:created>
  <dcterms:modified xsi:type="dcterms:W3CDTF">2025-03-01T01:11:38Z</dcterms:modified>
  <cp:category/>
  <cp:contentStatus/>
</cp:coreProperties>
</file>