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lehak\OneDrive\Рабочий стол\4 курс\2 семестр\Машинное обучение и анализ данных\"/>
    </mc:Choice>
  </mc:AlternateContent>
  <xr:revisionPtr revIDLastSave="0" documentId="13_ncr:1_{4BFEE40C-07DE-45BF-BFCD-2564DBB152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G24" i="1" l="1"/>
  <c r="F24" i="1"/>
  <c r="E24" i="1"/>
  <c r="D24" i="1"/>
  <c r="C24" i="1"/>
  <c r="G23" i="1"/>
  <c r="F23" i="1"/>
  <c r="E23" i="1"/>
  <c r="D23" i="1"/>
  <c r="C23" i="1"/>
  <c r="B23" i="1"/>
  <c r="B24" i="1"/>
  <c r="J7" i="1"/>
  <c r="C8" i="1" s="1"/>
  <c r="C9" i="1" l="1"/>
  <c r="B8" i="1"/>
  <c r="D8" i="1"/>
  <c r="E8" i="1"/>
  <c r="F8" i="1"/>
  <c r="G8" i="1"/>
  <c r="H8" i="1"/>
  <c r="I8" i="1"/>
  <c r="J8" i="1" l="1"/>
  <c r="H9" i="1"/>
  <c r="G9" i="1"/>
  <c r="F9" i="1"/>
  <c r="E9" i="1"/>
  <c r="D9" i="1"/>
  <c r="B9" i="1"/>
  <c r="J9" i="1" s="1"/>
  <c r="I9" i="1"/>
  <c r="C10" i="1" l="1"/>
  <c r="C11" i="1" s="1"/>
  <c r="C12" i="1" s="1"/>
  <c r="B10" i="1"/>
  <c r="B11" i="1" s="1"/>
  <c r="I10" i="1"/>
  <c r="I11" i="1" s="1"/>
  <c r="I12" i="1" s="1"/>
  <c r="G10" i="1"/>
  <c r="G11" i="1" s="1"/>
  <c r="G12" i="1" s="1"/>
  <c r="F10" i="1"/>
  <c r="F11" i="1" s="1"/>
  <c r="F12" i="1" s="1"/>
  <c r="E10" i="1"/>
  <c r="E11" i="1" s="1"/>
  <c r="E12" i="1" s="1"/>
  <c r="D10" i="1"/>
  <c r="D11" i="1" s="1"/>
  <c r="D12" i="1" s="1"/>
  <c r="H10" i="1"/>
  <c r="H11" i="1" s="1"/>
  <c r="H12" i="1" s="1"/>
  <c r="B12" i="1" l="1"/>
  <c r="J12" i="1" s="1"/>
  <c r="B14" i="1" s="1"/>
  <c r="J11" i="1"/>
  <c r="J10" i="1"/>
  <c r="C15" i="1" l="1"/>
  <c r="C16" i="1"/>
</calcChain>
</file>

<file path=xl/sharedStrings.xml><?xml version="1.0" encoding="utf-8"?>
<sst xmlns="http://schemas.openxmlformats.org/spreadsheetml/2006/main" count="27" uniqueCount="25">
  <si>
    <t xml:space="preserve">n = </t>
  </si>
  <si>
    <t>x</t>
  </si>
  <si>
    <t>summ</t>
  </si>
  <si>
    <t>m</t>
  </si>
  <si>
    <t>p*x</t>
  </si>
  <si>
    <t>Матожидание</t>
  </si>
  <si>
    <t>Дисперсия</t>
  </si>
  <si>
    <t>СКО</t>
  </si>
  <si>
    <t>Границы доверительного интервала:</t>
  </si>
  <si>
    <t>µ-3*σ</t>
  </si>
  <si>
    <t>µ+3*σ</t>
  </si>
  <si>
    <r>
      <t>p = mi/</t>
    </r>
    <r>
      <rPr>
        <b/>
        <sz val="11"/>
        <color rgb="FFFFC000"/>
        <rFont val="XO Thames"/>
        <charset val="204"/>
        <scheme val="minor"/>
      </rPr>
      <t>n</t>
    </r>
  </si>
  <si>
    <r>
      <t>x-</t>
    </r>
    <r>
      <rPr>
        <b/>
        <sz val="11"/>
        <color rgb="FFFF0000"/>
        <rFont val="XO Thames"/>
        <charset val="204"/>
        <scheme val="minor"/>
      </rPr>
      <t>µ</t>
    </r>
  </si>
  <si>
    <r>
      <t>(x-</t>
    </r>
    <r>
      <rPr>
        <b/>
        <sz val="11"/>
        <color rgb="FFFF0000"/>
        <rFont val="XO Thames"/>
        <charset val="204"/>
        <scheme val="minor"/>
      </rPr>
      <t>µ</t>
    </r>
    <r>
      <rPr>
        <b/>
        <sz val="11"/>
        <color rgb="FF3F3F3F"/>
        <rFont val="XO Thames"/>
        <family val="2"/>
        <charset val="204"/>
        <scheme val="minor"/>
      </rPr>
      <t>)^2</t>
    </r>
  </si>
  <si>
    <r>
      <t>p*(x-</t>
    </r>
    <r>
      <rPr>
        <b/>
        <sz val="11"/>
        <color rgb="FFFF0000"/>
        <rFont val="XO Thames"/>
        <charset val="204"/>
        <scheme val="minor"/>
      </rPr>
      <t>µ</t>
    </r>
    <r>
      <rPr>
        <b/>
        <sz val="11"/>
        <color rgb="FF3F3F3F"/>
        <rFont val="XO Thames"/>
        <family val="2"/>
        <charset val="204"/>
        <scheme val="minor"/>
      </rPr>
      <t>)^2</t>
    </r>
  </si>
  <si>
    <t>Разряды</t>
  </si>
  <si>
    <t>p</t>
  </si>
  <si>
    <t>h = pi/∆</t>
  </si>
  <si>
    <t>[130,170]</t>
  </si>
  <si>
    <t>[170,210]</t>
  </si>
  <si>
    <t>[210,250]</t>
  </si>
  <si>
    <t>[250,290]</t>
  </si>
  <si>
    <t>[290,330]</t>
  </si>
  <si>
    <t>[330,370]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</si>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</sst>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;\-0.000"/>
  </numFmts>
  <fonts count="8">
    <font>
      <sz val="11"/>
      <name val="Calibri"/>
    </font>
    <font>
      <sz val="12"/>
      <name val="XO Thames"/>
    </font>
    <font>
      <b/>
      <sz val="11"/>
      <color rgb="FF3F3F3F"/>
      <name val="XO Thames"/>
      <family val="2"/>
      <charset val="204"/>
      <scheme val="minor"/>
    </font>
    <font>
      <b/>
      <sz val="11"/>
      <color rgb="FFFFC000"/>
      <name val="XO Thames"/>
      <charset val="204"/>
      <scheme val="minor"/>
    </font>
    <font>
      <b/>
      <sz val="11"/>
      <color rgb="FFFF0000"/>
      <name val="XO Thames"/>
      <charset val="204"/>
      <scheme val="minor"/>
    </font>
    <font>
      <b/>
      <sz val="11"/>
      <color theme="3" tint="0.39997558519241921"/>
      <name val="XO Thames"/>
      <family val="2"/>
      <charset val="204"/>
      <scheme val="minor"/>
    </font>
    <font>
      <b/>
      <sz val="11"/>
      <color rgb="FFFF0000"/>
      <name val="XO Thames"/>
      <family val="2"/>
      <charset val="204"/>
      <scheme val="minor"/>
    </font>
    <font>
      <b/>
      <sz val="11"/>
      <color rgb="FFFFC000"/>
      <name val="XO Thames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8">
    <xf numFmtId="0" fontId="1" fillId="0" borderId="0" xfId="0" applyFont="1"/>
    <xf numFmtId="0" fontId="2" fillId="2" borderId="1" xfId="1"/>
    <xf numFmtId="164" fontId="2" fillId="2" borderId="1" xfId="1" applyNumberFormat="1"/>
    <xf numFmtId="0" fontId="5" fillId="2" borderId="1" xfId="1" applyFont="1"/>
    <xf numFmtId="0" fontId="6" fillId="2" borderId="1" xfId="1" applyFont="1"/>
    <xf numFmtId="0" fontId="7" fillId="2" borderId="1" xfId="1" applyFont="1"/>
    <xf numFmtId="0" fontId="1" fillId="3" borderId="2" xfId="0" applyFont="1" applyFill="1" applyBorder="1"/>
    <xf numFmtId="2" fontId="1" fillId="3" borderId="2" xfId="0" applyNumberFormat="1" applyFont="1" applyFill="1" applyBorder="1"/>
  </cellXfs>
  <cellStyles count="2">
    <cellStyle name="Вывод" xfId="1" builtinId="21"/>
    <cellStyle name="Обычный" xfId="0" builtinId="0"/>
  </cellStyles>
  <dxfs count="0"/>
  <tableStyles count="0" defaultTableStyle="TableStyleMedium9" defaultPivotStyle="PivotStyleMedium4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Лист1!$B$21:$G$21</c:f>
              <c:numCache>
                <c:formatCode>General</c:formatCode>
                <c:ptCount val="6"/>
                <c:pt idx="0">
                  <c:v>150</c:v>
                </c:pt>
                <c:pt idx="1">
                  <c:v>190</c:v>
                </c:pt>
                <c:pt idx="2">
                  <c:v>230</c:v>
                </c:pt>
                <c:pt idx="3">
                  <c:v>270</c:v>
                </c:pt>
                <c:pt idx="4">
                  <c:v>310</c:v>
                </c:pt>
                <c:pt idx="5">
                  <c:v>350</c:v>
                </c:pt>
              </c:numCache>
            </c:numRef>
          </c:cat>
          <c:val>
            <c:numRef>
              <c:f>Лист1!$B$24:$G$24</c:f>
              <c:numCache>
                <c:formatCode>General</c:formatCode>
                <c:ptCount val="6"/>
                <c:pt idx="0">
                  <c:v>2.2499999999999998E-3</c:v>
                </c:pt>
                <c:pt idx="1">
                  <c:v>2.5000000000000001E-3</c:v>
                </c:pt>
                <c:pt idx="2">
                  <c:v>6.0000000000000001E-3</c:v>
                </c:pt>
                <c:pt idx="3">
                  <c:v>7.2499999999999995E-3</c:v>
                </c:pt>
                <c:pt idx="4">
                  <c:v>4.4999999999999997E-3</c:v>
                </c:pt>
                <c:pt idx="5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35-41C3-9091-6F3327AE6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242886960"/>
        <c:axId val="1245280304"/>
      </c:barChart>
      <c:catAx>
        <c:axId val="12428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5280304"/>
        <c:crosses val="autoZero"/>
        <c:auto val="1"/>
        <c:lblAlgn val="ctr"/>
        <c:lblOffset val="100"/>
        <c:noMultiLvlLbl val="0"/>
      </c:catAx>
      <c:valAx>
        <c:axId val="12452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288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657412</xdr:colOff>
      <xdr:row>28</xdr:row>
      <xdr:rowOff>29136</xdr:rowOff>
    </xdr:from>
    <xdr:to>
      <xdr:col>8</xdr:col>
      <xdr:colOff>702236</xdr:colOff>
      <xdr:row>42</xdr:row>
      <xdr:rowOff>53042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31E0F30-40E6-0DB7-F9F2-8E8B458F0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4"/>
  <sheetViews>
    <sheetView tabSelected="1" topLeftCell="A9" zoomScale="85" zoomScaleNormal="85" workbookViewId="0">
      <selection activeCell="J27" sqref="J27"/>
    </sheetView>
  </sheetViews>
  <sheetFormatPr defaultColWidth="10.81640625" defaultRowHeight="15.5"/>
  <cols>
    <col min="1" max="1" width="39.6328125" customWidth="1"/>
    <col min="2" max="2" width="13" bestFit="1" customWidth="1"/>
    <col min="3" max="10" width="10.81640625" bestFit="1" customWidth="1"/>
    <col min="11" max="11" width="15.54296875" customWidth="1"/>
    <col min="12" max="12" width="10.81640625" bestFit="1" customWidth="1"/>
  </cols>
  <sheetData>
    <row r="4" spans="1:11">
      <c r="A4" s="1" t="s">
        <v>0</v>
      </c>
      <c r="B4" s="1">
        <v>8</v>
      </c>
      <c r="C4" s="1"/>
      <c r="D4" s="1"/>
      <c r="E4" s="1"/>
      <c r="F4" s="1"/>
      <c r="G4" s="1"/>
      <c r="H4" s="1"/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 t="s">
        <v>1</v>
      </c>
      <c r="B6" s="1">
        <v>1</v>
      </c>
      <c r="C6" s="1">
        <v>3</v>
      </c>
      <c r="D6" s="1">
        <v>6</v>
      </c>
      <c r="E6" s="1">
        <v>10</v>
      </c>
      <c r="F6" s="1">
        <v>11</v>
      </c>
      <c r="G6" s="1">
        <v>12</v>
      </c>
      <c r="H6" s="1">
        <v>20</v>
      </c>
      <c r="I6" s="1">
        <v>23</v>
      </c>
      <c r="J6" s="1" t="s">
        <v>2</v>
      </c>
      <c r="K6" s="1"/>
    </row>
    <row r="7" spans="1:11">
      <c r="A7" s="1" t="s">
        <v>3</v>
      </c>
      <c r="B7" s="1">
        <v>5</v>
      </c>
      <c r="C7" s="1">
        <v>5</v>
      </c>
      <c r="D7" s="1">
        <v>3</v>
      </c>
      <c r="E7" s="1">
        <v>2</v>
      </c>
      <c r="F7" s="1">
        <v>2</v>
      </c>
      <c r="G7" s="1">
        <v>1</v>
      </c>
      <c r="H7" s="1">
        <v>1</v>
      </c>
      <c r="I7" s="1">
        <v>1</v>
      </c>
      <c r="J7" s="5">
        <f t="shared" ref="J7:J12" si="0">SUM(B7:I7)</f>
        <v>20</v>
      </c>
      <c r="K7" s="1"/>
    </row>
    <row r="8" spans="1:11">
      <c r="A8" s="1" t="s">
        <v>11</v>
      </c>
      <c r="B8" s="2">
        <f t="shared" ref="B8:I8" si="1">B7/$J$7</f>
        <v>0.25</v>
      </c>
      <c r="C8" s="2">
        <f t="shared" si="1"/>
        <v>0.25</v>
      </c>
      <c r="D8" s="2">
        <f t="shared" si="1"/>
        <v>0.15</v>
      </c>
      <c r="E8" s="2">
        <f t="shared" si="1"/>
        <v>0.1</v>
      </c>
      <c r="F8" s="2">
        <f t="shared" si="1"/>
        <v>0.1</v>
      </c>
      <c r="G8" s="2">
        <f t="shared" si="1"/>
        <v>0.05</v>
      </c>
      <c r="H8" s="2">
        <f t="shared" si="1"/>
        <v>0.05</v>
      </c>
      <c r="I8" s="2">
        <f t="shared" si="1"/>
        <v>0.05</v>
      </c>
      <c r="J8" s="2">
        <f t="shared" si="0"/>
        <v>1</v>
      </c>
      <c r="K8" s="1"/>
    </row>
    <row r="9" spans="1:11">
      <c r="A9" s="1" t="s">
        <v>4</v>
      </c>
      <c r="B9" s="2">
        <f t="shared" ref="B9:I9" si="2">B6*B8</f>
        <v>0.25</v>
      </c>
      <c r="C9" s="2">
        <f t="shared" si="2"/>
        <v>0.75</v>
      </c>
      <c r="D9" s="2">
        <f t="shared" si="2"/>
        <v>0.89999999999999991</v>
      </c>
      <c r="E9" s="2">
        <f t="shared" si="2"/>
        <v>1</v>
      </c>
      <c r="F9" s="2">
        <f t="shared" si="2"/>
        <v>1.1000000000000001</v>
      </c>
      <c r="G9" s="2">
        <f t="shared" si="2"/>
        <v>0.60000000000000009</v>
      </c>
      <c r="H9" s="2">
        <f t="shared" si="2"/>
        <v>1</v>
      </c>
      <c r="I9" s="2">
        <f t="shared" si="2"/>
        <v>1.1500000000000001</v>
      </c>
      <c r="J9" s="4">
        <f t="shared" si="0"/>
        <v>6.75</v>
      </c>
      <c r="K9" s="4" t="s">
        <v>5</v>
      </c>
    </row>
    <row r="10" spans="1:11">
      <c r="A10" s="1" t="s">
        <v>12</v>
      </c>
      <c r="B10" s="1">
        <f t="shared" ref="B10:I10" si="3">B6-$J$9</f>
        <v>-5.75</v>
      </c>
      <c r="C10" s="1">
        <f t="shared" si="3"/>
        <v>-3.75</v>
      </c>
      <c r="D10" s="1">
        <f t="shared" si="3"/>
        <v>-0.75</v>
      </c>
      <c r="E10" s="1">
        <f t="shared" si="3"/>
        <v>3.25</v>
      </c>
      <c r="F10" s="1">
        <f t="shared" si="3"/>
        <v>4.25</v>
      </c>
      <c r="G10" s="1">
        <f t="shared" si="3"/>
        <v>5.25</v>
      </c>
      <c r="H10" s="1">
        <f t="shared" si="3"/>
        <v>13.25</v>
      </c>
      <c r="I10" s="1">
        <f t="shared" si="3"/>
        <v>16.25</v>
      </c>
      <c r="J10" s="1">
        <f t="shared" si="0"/>
        <v>32</v>
      </c>
      <c r="K10" s="1"/>
    </row>
    <row r="11" spans="1:11">
      <c r="A11" s="1" t="s">
        <v>13</v>
      </c>
      <c r="B11" s="1">
        <f t="shared" ref="B11:I11" si="4">B10*B10</f>
        <v>33.0625</v>
      </c>
      <c r="C11" s="1">
        <f t="shared" si="4"/>
        <v>14.0625</v>
      </c>
      <c r="D11" s="1">
        <f t="shared" si="4"/>
        <v>0.5625</v>
      </c>
      <c r="E11" s="1">
        <f t="shared" si="4"/>
        <v>10.5625</v>
      </c>
      <c r="F11" s="1">
        <f t="shared" si="4"/>
        <v>18.0625</v>
      </c>
      <c r="G11" s="1">
        <f t="shared" si="4"/>
        <v>27.5625</v>
      </c>
      <c r="H11" s="1">
        <f t="shared" si="4"/>
        <v>175.5625</v>
      </c>
      <c r="I11" s="1">
        <f t="shared" si="4"/>
        <v>264.0625</v>
      </c>
      <c r="J11" s="1">
        <f t="shared" si="0"/>
        <v>543.5</v>
      </c>
      <c r="K11" s="1"/>
    </row>
    <row r="12" spans="1:11">
      <c r="A12" s="1" t="s">
        <v>14</v>
      </c>
      <c r="B12" s="2">
        <f t="shared" ref="B12:I12" si="5">B8*B11</f>
        <v>8.265625</v>
      </c>
      <c r="C12" s="2">
        <f t="shared" si="5"/>
        <v>3.515625</v>
      </c>
      <c r="D12" s="2">
        <f t="shared" si="5"/>
        <v>8.4374999999999992E-2</v>
      </c>
      <c r="E12" s="2">
        <f t="shared" si="5"/>
        <v>1.0562500000000001</v>
      </c>
      <c r="F12" s="2">
        <f t="shared" si="5"/>
        <v>1.8062500000000001</v>
      </c>
      <c r="G12" s="2">
        <f t="shared" si="5"/>
        <v>1.378125</v>
      </c>
      <c r="H12" s="2">
        <f t="shared" si="5"/>
        <v>8.7781250000000011</v>
      </c>
      <c r="I12" s="2">
        <f t="shared" si="5"/>
        <v>13.203125</v>
      </c>
      <c r="J12" s="3">
        <f t="shared" si="0"/>
        <v>38.087499999999999</v>
      </c>
      <c r="K12" s="3" t="s">
        <v>6</v>
      </c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 t="s">
        <v>7</v>
      </c>
      <c r="B14" s="1">
        <f>SQRT(J12)</f>
        <v>6.1715071092886218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1" t="s">
        <v>8</v>
      </c>
      <c r="B15" s="1" t="s">
        <v>9</v>
      </c>
      <c r="C15" s="1">
        <f>$J$9-3*$B$14</f>
        <v>-11.764521327865864</v>
      </c>
      <c r="D15" s="1"/>
      <c r="E15" s="1"/>
      <c r="F15" s="1"/>
      <c r="G15" s="1"/>
      <c r="H15" s="1"/>
      <c r="I15" s="1"/>
      <c r="J15" s="1"/>
      <c r="K15" s="1"/>
    </row>
    <row r="16" spans="1:11">
      <c r="A16" s="1"/>
      <c r="B16" s="1" t="s">
        <v>10</v>
      </c>
      <c r="C16" s="1">
        <f>$J$9+3*$B$14</f>
        <v>25.264521327865864</v>
      </c>
      <c r="D16" s="1"/>
      <c r="E16" s="1"/>
      <c r="F16" s="1"/>
      <c r="G16" s="1"/>
      <c r="H16" s="1"/>
      <c r="I16" s="1"/>
      <c r="J16" s="1"/>
      <c r="K16" s="1"/>
    </row>
    <row r="20" spans="1:8">
      <c r="A20" s="6" t="s">
        <v>15</v>
      </c>
      <c r="B20" s="6" t="s">
        <v>18</v>
      </c>
      <c r="C20" s="6" t="s">
        <v>19</v>
      </c>
      <c r="D20" s="6" t="s">
        <v>20</v>
      </c>
      <c r="E20" s="6" t="s">
        <v>21</v>
      </c>
      <c r="F20" s="6" t="s">
        <v>22</v>
      </c>
      <c r="G20" s="6" t="s">
        <v>23</v>
      </c>
      <c r="H20" s="6" t="s">
        <v>24</v>
      </c>
    </row>
    <row r="21" spans="1:8">
      <c r="A21" s="6" t="s">
        <v>1</v>
      </c>
      <c r="B21" s="6">
        <v>150</v>
      </c>
      <c r="C21" s="6">
        <v>190</v>
      </c>
      <c r="D21" s="6">
        <v>230</v>
      </c>
      <c r="E21" s="6">
        <v>270</v>
      </c>
      <c r="F21" s="6">
        <v>310</v>
      </c>
      <c r="G21" s="6">
        <v>350</v>
      </c>
      <c r="H21" s="6"/>
    </row>
    <row r="22" spans="1:8">
      <c r="A22" s="6" t="s">
        <v>3</v>
      </c>
      <c r="B22" s="7">
        <v>4.5</v>
      </c>
      <c r="C22" s="6">
        <v>5</v>
      </c>
      <c r="D22" s="6">
        <v>12</v>
      </c>
      <c r="E22" s="6">
        <v>14.5</v>
      </c>
      <c r="F22" s="6">
        <v>9</v>
      </c>
      <c r="G22" s="6">
        <v>5</v>
      </c>
      <c r="H22" s="6">
        <v>50</v>
      </c>
    </row>
    <row r="23" spans="1:8">
      <c r="A23" s="6" t="s">
        <v>16</v>
      </c>
      <c r="B23" s="6">
        <f>$B$22/50</f>
        <v>0.09</v>
      </c>
      <c r="C23" s="6">
        <f>$C$22/50</f>
        <v>0.1</v>
      </c>
      <c r="D23" s="6">
        <f>$D$22/50</f>
        <v>0.24</v>
      </c>
      <c r="E23" s="6">
        <f>$E$22/50</f>
        <v>0.28999999999999998</v>
      </c>
      <c r="F23" s="6">
        <f>$F$22/50</f>
        <v>0.18</v>
      </c>
      <c r="G23" s="6">
        <f>$G$22/50</f>
        <v>0.1</v>
      </c>
      <c r="H23" s="6">
        <v>1</v>
      </c>
    </row>
    <row r="24" spans="1:8">
      <c r="A24" s="6" t="s">
        <v>17</v>
      </c>
      <c r="B24" s="6">
        <f>$B23/40</f>
        <v>2.2499999999999998E-3</v>
      </c>
      <c r="C24" s="6">
        <f>$C$23/40</f>
        <v>2.5000000000000001E-3</v>
      </c>
      <c r="D24" s="6">
        <f>$D$23/40</f>
        <v>6.0000000000000001E-3</v>
      </c>
      <c r="E24" s="6">
        <f>$E$23/40</f>
        <v>7.2499999999999995E-3</v>
      </c>
      <c r="F24" s="6">
        <f>$F$23/40</f>
        <v>4.4999999999999997E-3</v>
      </c>
      <c r="G24" s="6">
        <f>$G$23/40</f>
        <v>2.5000000000000001E-3</v>
      </c>
      <c r="H24" s="6">
        <v>2.5000000000000001E-2</v>
      </c>
    </row>
  </sheetData>
  <pageMargins left="0.79000002145767201" right="0.79000002145767201" top="0.79000002145767201" bottom="0.79000002145767201" header="0.19680555164814001" footer="0.1968055516481400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</dc:creator>
  <cp:lastModifiedBy>Alex samsonov</cp:lastModifiedBy>
  <dcterms:created xsi:type="dcterms:W3CDTF">2024-02-04T14:16:12Z</dcterms:created>
  <dcterms:modified xsi:type="dcterms:W3CDTF">2024-02-07T17:47:35Z</dcterms:modified>
</cp:coreProperties>
</file>