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Users\abelt\Documents\_ESTAGIO\Docs\"/>
    </mc:Choice>
  </mc:AlternateContent>
  <xr:revisionPtr revIDLastSave="0" documentId="13_ncr:1_{0980FEF2-E54B-4395-AD6C-76F47F4A66C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lha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1" i="4" l="1"/>
  <c r="U11" i="4" s="1"/>
  <c r="T12" i="4"/>
  <c r="U12" i="4" s="1"/>
  <c r="U36" i="4"/>
  <c r="U26" i="4" l="1"/>
  <c r="U13" i="4"/>
  <c r="U14" i="4"/>
  <c r="U28" i="4"/>
  <c r="U29" i="4"/>
  <c r="U30" i="4"/>
  <c r="U27" i="4"/>
  <c r="T34" i="4" l="1"/>
  <c r="U34" i="4" s="1"/>
  <c r="T10" i="4"/>
  <c r="U10" i="4" s="1"/>
  <c r="T16" i="4"/>
  <c r="U16" i="4" s="1"/>
  <c r="T17" i="4"/>
  <c r="U17" i="4" s="1"/>
  <c r="T24" i="4"/>
  <c r="U24" i="4" s="1"/>
  <c r="T23" i="4"/>
  <c r="U23" i="4" s="1"/>
  <c r="T25" i="4"/>
  <c r="U25" i="4" s="1"/>
  <c r="T19" i="4"/>
  <c r="U19" i="4" s="1"/>
  <c r="T20" i="4"/>
  <c r="U20" i="4" s="1"/>
  <c r="T21" i="4"/>
  <c r="U21" i="4" s="1"/>
  <c r="T22" i="4"/>
  <c r="U22" i="4" s="1"/>
  <c r="T31" i="4"/>
  <c r="U31" i="4" s="1"/>
  <c r="T18" i="4"/>
  <c r="U18" i="4" s="1"/>
  <c r="T5" i="4"/>
  <c r="U5" i="4" s="1"/>
  <c r="T6" i="4"/>
  <c r="U6" i="4" s="1"/>
  <c r="T15" i="4"/>
  <c r="U15" i="4" s="1"/>
  <c r="T35" i="4"/>
  <c r="U35" i="4" s="1"/>
  <c r="T33" i="4"/>
  <c r="U33" i="4" s="1"/>
  <c r="T8" i="4"/>
  <c r="U8" i="4" s="1"/>
  <c r="T7" i="4"/>
  <c r="U7" i="4" s="1"/>
  <c r="T32" i="4"/>
  <c r="U32" i="4" s="1"/>
  <c r="T9" i="4"/>
  <c r="U9" i="4" s="1"/>
</calcChain>
</file>

<file path=xl/sharedStrings.xml><?xml version="1.0" encoding="utf-8"?>
<sst xmlns="http://schemas.openxmlformats.org/spreadsheetml/2006/main" count="365" uniqueCount="95">
  <si>
    <t>Nome</t>
  </si>
  <si>
    <t>Link</t>
  </si>
  <si>
    <t>1 Layer</t>
  </si>
  <si>
    <t>Tem Stencil?</t>
  </si>
  <si>
    <t>OSHPARK</t>
  </si>
  <si>
    <t>EuroCircuits</t>
  </si>
  <si>
    <t>AISLER</t>
  </si>
  <si>
    <t>LEITON</t>
  </si>
  <si>
    <t>JLCPCB</t>
  </si>
  <si>
    <t>Sim</t>
  </si>
  <si>
    <t>PCBWay</t>
  </si>
  <si>
    <t>PCBCart</t>
  </si>
  <si>
    <t>PCBgogo</t>
  </si>
  <si>
    <t>NextPCB</t>
  </si>
  <si>
    <t>multi-cb</t>
  </si>
  <si>
    <t>PCBWing</t>
  </si>
  <si>
    <t>seeed</t>
  </si>
  <si>
    <t>Rayming</t>
  </si>
  <si>
    <t>PCBdoing</t>
  </si>
  <si>
    <t>Por Layer</t>
  </si>
  <si>
    <t>Por layer</t>
  </si>
  <si>
    <t>-</t>
  </si>
  <si>
    <t>Quant.</t>
  </si>
  <si>
    <t>Incluido</t>
  </si>
  <si>
    <t>GuimoCircuito</t>
  </si>
  <si>
    <t>SOCircuito</t>
  </si>
  <si>
    <t>Envio</t>
  </si>
  <si>
    <t>Custo</t>
  </si>
  <si>
    <t>2 Layer</t>
  </si>
  <si>
    <t>4 Layer</t>
  </si>
  <si>
    <t>Quant. Min.</t>
  </si>
  <si>
    <t>(Silkscreen)</t>
  </si>
  <si>
    <t>Preço por placa</t>
  </si>
  <si>
    <t>Tem Serigrafia?</t>
  </si>
  <si>
    <t>Coluna1</t>
  </si>
  <si>
    <t>Coluna2</t>
  </si>
  <si>
    <t>Coluna3</t>
  </si>
  <si>
    <t>Coluna4</t>
  </si>
  <si>
    <t>Coluna5</t>
  </si>
  <si>
    <t>Coluna6</t>
  </si>
  <si>
    <t>Coluna7</t>
  </si>
  <si>
    <t>Coluna8</t>
  </si>
  <si>
    <t>Coluna9</t>
  </si>
  <si>
    <t>Coluna10</t>
  </si>
  <si>
    <t>Coluna11</t>
  </si>
  <si>
    <t>Coluna12</t>
  </si>
  <si>
    <t>Coluna13</t>
  </si>
  <si>
    <t>Coluna14</t>
  </si>
  <si>
    <t>Coluna15</t>
  </si>
  <si>
    <t>Coluna16</t>
  </si>
  <si>
    <t>Coluna17</t>
  </si>
  <si>
    <t>Coluna18</t>
  </si>
  <si>
    <t>Coluna19</t>
  </si>
  <si>
    <t>Coluna20</t>
  </si>
  <si>
    <t>Preço da PCB</t>
  </si>
  <si>
    <t>Tempo (d)</t>
  </si>
  <si>
    <t>Dimensões da placa</t>
  </si>
  <si>
    <t>99x99cm</t>
  </si>
  <si>
    <t>Tempo processamento (d)</t>
  </si>
  <si>
    <t>FedEX</t>
  </si>
  <si>
    <t>DHL</t>
  </si>
  <si>
    <t>DHL Agent</t>
  </si>
  <si>
    <t>2 a 7</t>
  </si>
  <si>
    <t>3 a 7</t>
  </si>
  <si>
    <t>Tracking</t>
  </si>
  <si>
    <t>Custo total (2 Layer)</t>
  </si>
  <si>
    <t>WE Wurth Elektr.</t>
  </si>
  <si>
    <t>3 a 6</t>
  </si>
  <si>
    <t xml:space="preserve">20 a 35 </t>
  </si>
  <si>
    <t>6 a 12</t>
  </si>
  <si>
    <t>3 a 5</t>
  </si>
  <si>
    <t xml:space="preserve">21 a 35 </t>
  </si>
  <si>
    <t>4 a 5</t>
  </si>
  <si>
    <t>37 a 52</t>
  </si>
  <si>
    <t>10 a 16</t>
  </si>
  <si>
    <t>38 a 52</t>
  </si>
  <si>
    <t>15 a 30</t>
  </si>
  <si>
    <t>25 a 40</t>
  </si>
  <si>
    <t>4 a 8</t>
  </si>
  <si>
    <t>2 a 4</t>
  </si>
  <si>
    <t>+1 layer</t>
  </si>
  <si>
    <t>UPS-Stand.</t>
  </si>
  <si>
    <t>UPS-Expr.</t>
  </si>
  <si>
    <t>Hi5Electronics</t>
  </si>
  <si>
    <t>1 a 5</t>
  </si>
  <si>
    <t>7 a 9</t>
  </si>
  <si>
    <t>Coluna21</t>
  </si>
  <si>
    <t>Coluna22</t>
  </si>
  <si>
    <t>Continente de origem</t>
  </si>
  <si>
    <t>Portugal</t>
  </si>
  <si>
    <t>Alemanha</t>
  </si>
  <si>
    <t>Paises Baixos</t>
  </si>
  <si>
    <t>Reino Unido</t>
  </si>
  <si>
    <t>China</t>
  </si>
  <si>
    <t>EUA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</si>
</sst>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[$€-816]_-;\-* #,##0.00\ [$€-816]_-;_-* &quot;-&quot;??\ [$€-816]_-;_-@_-"/>
    <numFmt numFmtId="165" formatCode="_-[$$-540A]* #,##0.00_ ;_-[$$-540A]* \-#,##0.00\ ;_-[$$-540A]* &quot;-&quot;??_ ;_-@_ "/>
    <numFmt numFmtId="166" formatCode="_-[$£-809]* #,##0.00_-;\-[$£-809]* #,##0.00_-;_-[$£-809]* &quot;-&quot;??_-;_-@_-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quotePrefix="1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0" xfId="0" quotePrefix="1" applyNumberFormat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2" xfId="0" quotePrefix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0" xfId="0" quotePrefix="1" applyNumberFormat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7" xfId="0" quotePrefix="1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164" fontId="0" fillId="0" borderId="0" xfId="0" applyNumberFormat="1"/>
    <xf numFmtId="0" fontId="0" fillId="0" borderId="1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" fillId="3" borderId="0" xfId="1" applyFon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" fontId="0" fillId="0" borderId="12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</cellXfs>
  <cellStyles count="2">
    <cellStyle name="Hiperligação" xfId="1" builtinId="8"/>
    <cellStyle name="Normal" xfId="0" builtinId="0"/>
  </cellStyles>
  <dxfs count="1">
    <dxf>
      <numFmt numFmtId="164" formatCode="_-* #,##0.00\ [$€-816]_-;\-* #,##0.00\ [$€-816]_-;_-* &quot;-&quot;??\ [$€-816]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D40DC9-5D32-442D-8BCA-1AE82C8FAD19}" name="Tabela3" displayName="Tabela3" ref="A4:V37" totalsRowShown="0">
  <autoFilter ref="A4:V37" xr:uid="{7D921618-F99E-4674-AE27-20AC4E9EADE1}"/>
  <sortState xmlns:xlrd2="http://schemas.microsoft.com/office/spreadsheetml/2017/richdata2" ref="A5:V37">
    <sortCondition ref="A4:A37"/>
  </sortState>
  <tableColumns count="22">
    <tableColumn id="1" xr3:uid="{E538CC05-FEFC-46BA-8CEE-6B5136FED4A0}" name="Coluna1"/>
    <tableColumn id="2" xr3:uid="{B5490AC7-3BA1-444B-B803-42875E113119}" name="Coluna2"/>
    <tableColumn id="3" xr3:uid="{126E59AA-FC63-4BE5-BA6E-4BAEF766B590}" name="Coluna3"/>
    <tableColumn id="4" xr3:uid="{E57C3BC0-F322-4049-BEDF-4A04ABCABE06}" name="Coluna4"/>
    <tableColumn id="5" xr3:uid="{4B7779BF-D078-4DBC-9C67-55C4CF76DF26}" name="Coluna5"/>
    <tableColumn id="6" xr3:uid="{0272DDF7-62E1-4D3B-87EB-0DE6826AAA76}" name="Coluna6"/>
    <tableColumn id="7" xr3:uid="{B2357D63-6349-478E-88D5-2872B7512597}" name="Coluna7"/>
    <tableColumn id="8" xr3:uid="{6D1C844C-47C1-4517-B4A2-13E6A9BDF052}" name="Coluna8"/>
    <tableColumn id="9" xr3:uid="{684C82B6-848C-47EE-8BE3-1E65020AB1DA}" name="Coluna9"/>
    <tableColumn id="10" xr3:uid="{4A0F4899-4063-40D0-9A1D-3CC9A1A34597}" name="Coluna10"/>
    <tableColumn id="11" xr3:uid="{685F65B5-AD01-45AC-B531-8A06C90CFBF4}" name="Coluna11"/>
    <tableColumn id="12" xr3:uid="{0AD32C1B-6A14-47FB-A5C3-713F63078DE3}" name="Coluna12"/>
    <tableColumn id="13" xr3:uid="{A401861F-5627-4EEC-A44B-8C08D6D6991B}" name="Coluna13"/>
    <tableColumn id="14" xr3:uid="{01157B99-A673-4795-A68E-1235CBCA2CC9}" name="Coluna14"/>
    <tableColumn id="15" xr3:uid="{135DC1AC-01B1-48E7-B97E-9F20029E3094}" name="Coluna15"/>
    <tableColumn id="16" xr3:uid="{C1D284FD-31F6-411D-A286-C18FF24CCB69}" name="Coluna16"/>
    <tableColumn id="17" xr3:uid="{FA6FCD01-ED6B-439A-843B-7CD6C84A430E}" name="Coluna17"/>
    <tableColumn id="18" xr3:uid="{DF54FF8A-7EE2-4C02-8EB0-341074430221}" name="Coluna18"/>
    <tableColumn id="19" xr3:uid="{D4E9EC70-2665-46CC-8B86-8425F259DC45}" name="Coluna19"/>
    <tableColumn id="20" xr3:uid="{CBD7162B-539F-4F99-87C7-CB4CF04822C4}" name="Coluna20"/>
    <tableColumn id="21" xr3:uid="{2514193C-A69F-4081-90F6-A9DEC5B46DC3}" name="Coluna21" dataDxfId="0">
      <calculatedColumnFormula>Tabela3[[#This Row],[Coluna20]]/Tabela3[[#This Row],[Coluna14]]</calculatedColumnFormula>
    </tableColumn>
    <tableColumn id="22" xr3:uid="{B68C5CC4-E0CD-484D-B232-DECBDFE3E698}" name="Coluna2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cbcart.com/" TargetMode="External"/><Relationship Id="rId18" Type="http://schemas.openxmlformats.org/officeDocument/2006/relationships/hyperlink" Target="https://www.nextpcb.com/" TargetMode="External"/><Relationship Id="rId26" Type="http://schemas.openxmlformats.org/officeDocument/2006/relationships/hyperlink" Target="https://www.hi5electronics.co.uk/" TargetMode="External"/><Relationship Id="rId3" Type="http://schemas.openxmlformats.org/officeDocument/2006/relationships/hyperlink" Target="https://www.eurocircuits.com/" TargetMode="External"/><Relationship Id="rId21" Type="http://schemas.openxmlformats.org/officeDocument/2006/relationships/hyperlink" Target="https://portal.multi-circuit-boards.eu/" TargetMode="External"/><Relationship Id="rId34" Type="http://schemas.openxmlformats.org/officeDocument/2006/relationships/table" Target="../tables/table1.xml"/><Relationship Id="rId7" Type="http://schemas.openxmlformats.org/officeDocument/2006/relationships/hyperlink" Target="https://www.we-online.com/web/en/leiterplatten/willkommen_/Willkommen.php" TargetMode="External"/><Relationship Id="rId12" Type="http://schemas.openxmlformats.org/officeDocument/2006/relationships/hyperlink" Target="https://www.pcbway.com/" TargetMode="External"/><Relationship Id="rId17" Type="http://schemas.openxmlformats.org/officeDocument/2006/relationships/hyperlink" Target="https://www.nextpcb.com/" TargetMode="External"/><Relationship Id="rId25" Type="http://schemas.openxmlformats.org/officeDocument/2006/relationships/hyperlink" Target="https://www.guimocircuito.com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pcbdoing.com/?btm_x=bob&amp;network=g&amp;targetid=kwd-495791745044&amp;matchtype=b&amp;device=c&amp;g_kw=chinese%20%2Bpcb&amp;adposition=&amp;loc_interest_ms=&amp;loc_physical_ms=1011731&amp;gclid=CjwKCAjw7-P1BRA2EiwAXoPWAx271_dZuF4DuyVzcFQXZE6SzKrgwSIQH245zxgO-8VOtQlucGUUAhoCro4QAvD_BwE" TargetMode="External"/><Relationship Id="rId16" Type="http://schemas.openxmlformats.org/officeDocument/2006/relationships/hyperlink" Target="https://www.pcbgogo.com/" TargetMode="External"/><Relationship Id="rId20" Type="http://schemas.openxmlformats.org/officeDocument/2006/relationships/hyperlink" Target="https://portal.multi-circuit-boards.eu/" TargetMode="External"/><Relationship Id="rId29" Type="http://schemas.openxmlformats.org/officeDocument/2006/relationships/hyperlink" Target="https://www.pcbway.com/" TargetMode="External"/><Relationship Id="rId1" Type="http://schemas.openxmlformats.org/officeDocument/2006/relationships/hyperlink" Target="https://oshpark.com/" TargetMode="External"/><Relationship Id="rId6" Type="http://schemas.openxmlformats.org/officeDocument/2006/relationships/hyperlink" Target="https://aisler.net/" TargetMode="External"/><Relationship Id="rId11" Type="http://schemas.openxmlformats.org/officeDocument/2006/relationships/hyperlink" Target="https://cart.jlcpcb.com/quote?orderType=1&amp;stencilWidth=100&amp;stencilLength=100&amp;stencilCounts=5&amp;stencilLayer=2&amp;stencilPly=1.6&amp;steelmeshSellingPriceRecordNum=A8256537-5522-491C-965C-646F5842AEC9&amp;purchaseNumber=" TargetMode="External"/><Relationship Id="rId24" Type="http://schemas.openxmlformats.org/officeDocument/2006/relationships/hyperlink" Target="https://www.raypcb.com/" TargetMode="External"/><Relationship Id="rId32" Type="http://schemas.openxmlformats.org/officeDocument/2006/relationships/hyperlink" Target="https://portal.multi-circuit-boards.eu/" TargetMode="External"/><Relationship Id="rId5" Type="http://schemas.openxmlformats.org/officeDocument/2006/relationships/hyperlink" Target="https://pcbdoing.com/?btm_x=bob&amp;network=g&amp;targetid=kwd-495791745044&amp;matchtype=b&amp;device=c&amp;g_kw=chinese%20%2Bpcb&amp;adposition=&amp;loc_interest_ms=&amp;loc_physical_ms=1011731&amp;gclid=CjwKCAjw7-P1BRA2EiwAXoPWAx271_dZuF4DuyVzcFQXZE6SzKrgwSIQH245zxgO-8VOtQlucGUUAhoCro4QAvD_BwE" TargetMode="External"/><Relationship Id="rId15" Type="http://schemas.openxmlformats.org/officeDocument/2006/relationships/hyperlink" Target="https://www.pcbgogo.com/" TargetMode="External"/><Relationship Id="rId23" Type="http://schemas.openxmlformats.org/officeDocument/2006/relationships/hyperlink" Target="http://www.socircuito.com/contactos.htm" TargetMode="External"/><Relationship Id="rId28" Type="http://schemas.openxmlformats.org/officeDocument/2006/relationships/hyperlink" Target="http://www.pcbwing.com/Order.php" TargetMode="External"/><Relationship Id="rId10" Type="http://schemas.openxmlformats.org/officeDocument/2006/relationships/hyperlink" Target="https://cart.jlcpcb.com/quote?orderType=1&amp;stencilWidth=100&amp;stencilLength=100&amp;stencilCounts=5&amp;stencilLayer=2&amp;stencilPly=1.6&amp;steelmeshSellingPriceRecordNum=A8256537-5522-491C-965C-646F5842AEC9&amp;purchaseNumber=" TargetMode="External"/><Relationship Id="rId19" Type="http://schemas.openxmlformats.org/officeDocument/2006/relationships/hyperlink" Target="https://portal.multi-circuit-boards.eu/" TargetMode="External"/><Relationship Id="rId31" Type="http://schemas.openxmlformats.org/officeDocument/2006/relationships/hyperlink" Target="https://portal.multi-circuit-boards.eu/" TargetMode="External"/><Relationship Id="rId4" Type="http://schemas.openxmlformats.org/officeDocument/2006/relationships/hyperlink" Target="https://www.eurocircuits.com/" TargetMode="External"/><Relationship Id="rId9" Type="http://schemas.openxmlformats.org/officeDocument/2006/relationships/hyperlink" Target="https://www.seeedstudio.com/fusion_pcb.html?gclid=CjwKCAjw7-P1BRA2EiwAXoPWA6R2JjywteI-84_sfKOjNBHbBOf4Nu7_yk_65qE1BH-i-ppaq1nKkBoCOXIQAvD_BwE" TargetMode="External"/><Relationship Id="rId14" Type="http://schemas.openxmlformats.org/officeDocument/2006/relationships/hyperlink" Target="https://www.pcbcart.com/" TargetMode="External"/><Relationship Id="rId22" Type="http://schemas.openxmlformats.org/officeDocument/2006/relationships/hyperlink" Target="https://portal.multi-circuit-boards.eu/" TargetMode="External"/><Relationship Id="rId27" Type="http://schemas.openxmlformats.org/officeDocument/2006/relationships/hyperlink" Target="http://www.pcbwing.com/Order.php" TargetMode="External"/><Relationship Id="rId30" Type="http://schemas.openxmlformats.org/officeDocument/2006/relationships/hyperlink" Target="https://www.pcbway.com/" TargetMode="External"/><Relationship Id="rId8" Type="http://schemas.openxmlformats.org/officeDocument/2006/relationships/hyperlink" Target="https://www.leiton.de/en-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B4368-D092-4878-80D8-B30C13A5190B}">
  <dimension ref="A2:V37"/>
  <sheetViews>
    <sheetView tabSelected="1" workbookViewId="0">
      <selection activeCell="C10" sqref="C10"/>
    </sheetView>
  </sheetViews>
  <sheetFormatPr defaultRowHeight="15" x14ac:dyDescent="0.25"/>
  <cols>
    <col min="1" max="1" width="13.7109375" customWidth="1"/>
    <col min="2" max="2" width="16.7109375" customWidth="1"/>
    <col min="3" max="9" width="10.28515625" customWidth="1"/>
    <col min="10" max="10" width="17.85546875" customWidth="1"/>
    <col min="11" max="21" width="11.28515625" customWidth="1"/>
    <col min="22" max="22" width="11.85546875" customWidth="1"/>
  </cols>
  <sheetData>
    <row r="2" spans="1:22" ht="15" customHeight="1" x14ac:dyDescent="0.25">
      <c r="A2" s="39" t="s">
        <v>88</v>
      </c>
      <c r="B2" s="38" t="s">
        <v>0</v>
      </c>
      <c r="C2" s="38" t="s">
        <v>1</v>
      </c>
      <c r="D2" s="38" t="s">
        <v>26</v>
      </c>
      <c r="E2" s="38"/>
      <c r="F2" s="38"/>
      <c r="G2" s="38"/>
      <c r="H2" s="38"/>
      <c r="I2" s="38"/>
      <c r="J2" s="39" t="s">
        <v>58</v>
      </c>
      <c r="K2" s="38" t="s">
        <v>54</v>
      </c>
      <c r="L2" s="38"/>
      <c r="M2" s="38"/>
      <c r="N2" s="38"/>
      <c r="O2" s="39" t="s">
        <v>30</v>
      </c>
      <c r="P2" s="38" t="s">
        <v>33</v>
      </c>
      <c r="Q2" s="38"/>
      <c r="R2" s="38" t="s">
        <v>3</v>
      </c>
      <c r="S2" s="38"/>
      <c r="T2" s="39" t="s">
        <v>65</v>
      </c>
      <c r="U2" s="39" t="s">
        <v>32</v>
      </c>
      <c r="V2" s="36" t="s">
        <v>56</v>
      </c>
    </row>
    <row r="3" spans="1:22" x14ac:dyDescent="0.25">
      <c r="A3" s="39"/>
      <c r="B3" s="38"/>
      <c r="C3" s="38"/>
      <c r="D3" s="32" t="s">
        <v>55</v>
      </c>
      <c r="E3" s="32" t="s">
        <v>27</v>
      </c>
      <c r="F3" s="32" t="s">
        <v>55</v>
      </c>
      <c r="G3" s="32" t="s">
        <v>27</v>
      </c>
      <c r="H3" s="32" t="s">
        <v>55</v>
      </c>
      <c r="I3" s="32" t="s">
        <v>27</v>
      </c>
      <c r="J3" s="39"/>
      <c r="K3" s="32" t="s">
        <v>2</v>
      </c>
      <c r="L3" s="32" t="s">
        <v>28</v>
      </c>
      <c r="M3" s="32" t="s">
        <v>29</v>
      </c>
      <c r="N3" s="32" t="s">
        <v>22</v>
      </c>
      <c r="O3" s="39"/>
      <c r="P3" s="38" t="s">
        <v>31</v>
      </c>
      <c r="Q3" s="38"/>
      <c r="R3" s="38"/>
      <c r="S3" s="38"/>
      <c r="T3" s="39"/>
      <c r="U3" s="39"/>
      <c r="V3" s="37"/>
    </row>
    <row r="4" spans="1:22" x14ac:dyDescent="0.25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  <c r="L4" t="s">
        <v>45</v>
      </c>
      <c r="M4" t="s">
        <v>46</v>
      </c>
      <c r="N4" t="s">
        <v>47</v>
      </c>
      <c r="O4" t="s">
        <v>48</v>
      </c>
      <c r="P4" t="s">
        <v>49</v>
      </c>
      <c r="Q4" t="s">
        <v>50</v>
      </c>
      <c r="R4" t="s">
        <v>51</v>
      </c>
      <c r="S4" t="s">
        <v>52</v>
      </c>
      <c r="T4" t="s">
        <v>53</v>
      </c>
      <c r="U4" t="s">
        <v>86</v>
      </c>
      <c r="V4" t="s">
        <v>87</v>
      </c>
    </row>
    <row r="5" spans="1:22" x14ac:dyDescent="0.25">
      <c r="A5" t="s">
        <v>90</v>
      </c>
      <c r="B5" s="1" t="s">
        <v>14</v>
      </c>
      <c r="C5" s="31" t="s">
        <v>1</v>
      </c>
      <c r="D5" s="42" t="s">
        <v>81</v>
      </c>
      <c r="E5" s="41">
        <v>20.399999999999999</v>
      </c>
      <c r="F5" s="2" t="s">
        <v>82</v>
      </c>
      <c r="G5" s="12">
        <v>42.5</v>
      </c>
      <c r="H5" s="14"/>
      <c r="I5" s="35"/>
      <c r="J5" s="19">
        <v>10</v>
      </c>
      <c r="K5" s="7">
        <v>32.200000000000003</v>
      </c>
      <c r="L5" s="7">
        <v>33.32</v>
      </c>
      <c r="M5" s="8" t="s">
        <v>21</v>
      </c>
      <c r="N5" s="15">
        <v>1</v>
      </c>
      <c r="O5" s="19">
        <v>1</v>
      </c>
      <c r="P5" s="4" t="s">
        <v>80</v>
      </c>
      <c r="Q5" s="16">
        <v>16</v>
      </c>
      <c r="R5" s="2" t="s">
        <v>20</v>
      </c>
      <c r="S5" s="16">
        <v>9.9</v>
      </c>
      <c r="T5" s="23">
        <f>Tabela3[[#This Row],[Coluna12]]+Tabela3[[#This Row],[Coluna5]]</f>
        <v>53.72</v>
      </c>
      <c r="U5" s="7">
        <f>Tabela3[[#This Row],[Coluna20]]/Tabela3[[#This Row],[Coluna14]]</f>
        <v>53.72</v>
      </c>
      <c r="V5" s="5" t="s">
        <v>57</v>
      </c>
    </row>
    <row r="6" spans="1:22" x14ac:dyDescent="0.25">
      <c r="A6" t="s">
        <v>90</v>
      </c>
      <c r="B6" s="1" t="s">
        <v>14</v>
      </c>
      <c r="C6" s="31" t="s">
        <v>1</v>
      </c>
      <c r="D6" s="1" t="s">
        <v>81</v>
      </c>
      <c r="E6" s="12">
        <v>20.399999999999999</v>
      </c>
      <c r="F6" s="2" t="s">
        <v>82</v>
      </c>
      <c r="G6" s="12">
        <v>42.5</v>
      </c>
      <c r="H6" s="2"/>
      <c r="I6" s="15"/>
      <c r="J6" s="19">
        <v>4</v>
      </c>
      <c r="K6" s="7">
        <v>37.9</v>
      </c>
      <c r="L6" s="7">
        <v>37.9</v>
      </c>
      <c r="M6" s="8" t="s">
        <v>21</v>
      </c>
      <c r="N6" s="15">
        <v>1</v>
      </c>
      <c r="O6" s="19">
        <v>1</v>
      </c>
      <c r="P6" s="4" t="s">
        <v>80</v>
      </c>
      <c r="Q6" s="16">
        <v>16</v>
      </c>
      <c r="R6" s="2" t="s">
        <v>20</v>
      </c>
      <c r="S6" s="16">
        <v>9.9</v>
      </c>
      <c r="T6" s="23">
        <f>Tabela3[[#This Row],[Coluna12]]+Tabela3[[#This Row],[Coluna5]]</f>
        <v>58.3</v>
      </c>
      <c r="U6" s="7">
        <f>Tabela3[[#This Row],[Coluna20]]/Tabela3[[#This Row],[Coluna14]]</f>
        <v>58.3</v>
      </c>
      <c r="V6" s="5" t="s">
        <v>57</v>
      </c>
    </row>
    <row r="7" spans="1:22" x14ac:dyDescent="0.25">
      <c r="A7" t="s">
        <v>90</v>
      </c>
      <c r="B7" s="1" t="s">
        <v>5</v>
      </c>
      <c r="C7" s="33" t="s">
        <v>1</v>
      </c>
      <c r="D7" s="11" t="s">
        <v>21</v>
      </c>
      <c r="E7" s="12">
        <v>3.68</v>
      </c>
      <c r="F7" s="2"/>
      <c r="G7" s="3"/>
      <c r="H7" s="2"/>
      <c r="I7" s="15"/>
      <c r="J7" s="19">
        <v>3</v>
      </c>
      <c r="K7" s="7">
        <v>95.36</v>
      </c>
      <c r="L7" s="7">
        <v>58.84</v>
      </c>
      <c r="M7" s="7">
        <v>110.45</v>
      </c>
      <c r="N7" s="15">
        <v>1</v>
      </c>
      <c r="O7" s="19">
        <v>1</v>
      </c>
      <c r="P7" s="2" t="s">
        <v>9</v>
      </c>
      <c r="Q7" s="17" t="s">
        <v>23</v>
      </c>
      <c r="R7" s="2" t="s">
        <v>19</v>
      </c>
      <c r="S7" s="16">
        <v>44.19</v>
      </c>
      <c r="T7" s="23">
        <f>Tabela3[[#This Row],[Coluna12]]+Tabela3[[#This Row],[Coluna5]]</f>
        <v>62.52</v>
      </c>
      <c r="U7" s="7">
        <f>Tabela3[[#This Row],[Coluna20]]/Tabela3[[#This Row],[Coluna14]]</f>
        <v>62.52</v>
      </c>
      <c r="V7" s="5" t="s">
        <v>57</v>
      </c>
    </row>
    <row r="8" spans="1:22" x14ac:dyDescent="0.25">
      <c r="A8" t="s">
        <v>90</v>
      </c>
      <c r="B8" s="1" t="s">
        <v>5</v>
      </c>
      <c r="C8" s="33" t="s">
        <v>1</v>
      </c>
      <c r="D8" s="11" t="s">
        <v>21</v>
      </c>
      <c r="E8" s="12">
        <v>3.68</v>
      </c>
      <c r="F8" s="2"/>
      <c r="G8" s="3"/>
      <c r="H8" s="2"/>
      <c r="I8" s="15"/>
      <c r="J8" s="19">
        <v>5</v>
      </c>
      <c r="K8" s="7">
        <v>49.55</v>
      </c>
      <c r="L8" s="7">
        <v>58.84</v>
      </c>
      <c r="M8" s="7">
        <v>110.45</v>
      </c>
      <c r="N8" s="15">
        <v>1</v>
      </c>
      <c r="O8" s="19">
        <v>1</v>
      </c>
      <c r="P8" s="2" t="s">
        <v>9</v>
      </c>
      <c r="Q8" s="17" t="s">
        <v>23</v>
      </c>
      <c r="R8" s="2" t="s">
        <v>19</v>
      </c>
      <c r="S8" s="16">
        <v>44.19</v>
      </c>
      <c r="T8" s="23">
        <f>Tabela3[[#This Row],[Coluna12]]+Tabela3[[#This Row],[Coluna5]]</f>
        <v>62.52</v>
      </c>
      <c r="U8" s="7">
        <f>Tabela3[[#This Row],[Coluna20]]/Tabela3[[#This Row],[Coluna14]]</f>
        <v>62.52</v>
      </c>
      <c r="V8" s="5" t="s">
        <v>57</v>
      </c>
    </row>
    <row r="9" spans="1:22" x14ac:dyDescent="0.25">
      <c r="A9" t="s">
        <v>90</v>
      </c>
      <c r="B9" s="1" t="s">
        <v>66</v>
      </c>
      <c r="C9" s="33" t="s">
        <v>1</v>
      </c>
      <c r="D9" s="11" t="s">
        <v>21</v>
      </c>
      <c r="E9" s="12">
        <v>15</v>
      </c>
      <c r="F9" s="2"/>
      <c r="G9" s="3"/>
      <c r="H9" s="2"/>
      <c r="I9" s="15"/>
      <c r="J9" s="19">
        <v>8</v>
      </c>
      <c r="K9" s="7">
        <v>55</v>
      </c>
      <c r="L9" s="7">
        <v>55</v>
      </c>
      <c r="M9" s="8" t="s">
        <v>21</v>
      </c>
      <c r="N9" s="15">
        <v>1</v>
      </c>
      <c r="O9" s="19">
        <v>1</v>
      </c>
      <c r="P9" s="2" t="s">
        <v>9</v>
      </c>
      <c r="Q9" s="16">
        <v>4.45</v>
      </c>
      <c r="R9" s="2" t="s">
        <v>9</v>
      </c>
      <c r="S9" s="16">
        <v>49</v>
      </c>
      <c r="T9" s="23">
        <f>Tabela3[[#This Row],[Coluna17]]+Tabela3[[#This Row],[Coluna12]]+Tabela3[[#This Row],[Coluna5]]</f>
        <v>74.45</v>
      </c>
      <c r="U9" s="7">
        <f>Tabela3[[#This Row],[Coluna20]]/Tabela3[[#This Row],[Coluna14]]</f>
        <v>74.45</v>
      </c>
      <c r="V9" s="5" t="s">
        <v>57</v>
      </c>
    </row>
    <row r="10" spans="1:22" x14ac:dyDescent="0.25">
      <c r="A10" t="s">
        <v>90</v>
      </c>
      <c r="B10" s="1" t="s">
        <v>7</v>
      </c>
      <c r="C10" s="33" t="s">
        <v>1</v>
      </c>
      <c r="D10" s="11" t="s">
        <v>67</v>
      </c>
      <c r="E10" s="12">
        <v>19</v>
      </c>
      <c r="F10" s="2">
        <v>1</v>
      </c>
      <c r="G10" s="12">
        <v>55</v>
      </c>
      <c r="H10" s="2"/>
      <c r="I10" s="15"/>
      <c r="J10" s="19">
        <v>10</v>
      </c>
      <c r="K10" s="8" t="s">
        <v>21</v>
      </c>
      <c r="L10" s="7">
        <v>55.09</v>
      </c>
      <c r="M10" s="8" t="s">
        <v>21</v>
      </c>
      <c r="N10" s="15">
        <v>1</v>
      </c>
      <c r="O10" s="19">
        <v>1</v>
      </c>
      <c r="P10" s="2" t="s">
        <v>19</v>
      </c>
      <c r="Q10" s="16">
        <v>15</v>
      </c>
      <c r="R10" s="4" t="s">
        <v>21</v>
      </c>
      <c r="S10" s="20" t="s">
        <v>21</v>
      </c>
      <c r="T10" s="23">
        <f>Tabela3[[#This Row],[Coluna12]]+Tabela3[[#This Row],[Coluna5]]+Tabela3[[#This Row],[Coluna17]]</f>
        <v>89.09</v>
      </c>
      <c r="U10" s="7">
        <f>Tabela3[[#This Row],[Coluna20]]/Tabela3[[#This Row],[Coluna14]]</f>
        <v>89.09</v>
      </c>
      <c r="V10" s="5" t="s">
        <v>57</v>
      </c>
    </row>
    <row r="11" spans="1:22" x14ac:dyDescent="0.25">
      <c r="A11" t="s">
        <v>90</v>
      </c>
      <c r="B11" s="1" t="s">
        <v>14</v>
      </c>
      <c r="C11" s="31" t="s">
        <v>1</v>
      </c>
      <c r="D11" s="1" t="s">
        <v>81</v>
      </c>
      <c r="E11" s="12">
        <v>20.399999999999999</v>
      </c>
      <c r="F11" s="2" t="s">
        <v>82</v>
      </c>
      <c r="G11" s="12">
        <v>42.5</v>
      </c>
      <c r="H11" s="2"/>
      <c r="I11" s="15"/>
      <c r="J11" s="44">
        <v>11</v>
      </c>
      <c r="K11" s="7">
        <v>88.8</v>
      </c>
      <c r="L11" s="7">
        <v>110.9</v>
      </c>
      <c r="M11" s="8" t="s">
        <v>21</v>
      </c>
      <c r="N11" s="15">
        <v>10</v>
      </c>
      <c r="O11" s="19">
        <v>1</v>
      </c>
      <c r="P11" s="4" t="s">
        <v>80</v>
      </c>
      <c r="Q11" s="16">
        <v>16</v>
      </c>
      <c r="R11" s="2" t="s">
        <v>20</v>
      </c>
      <c r="S11" s="16">
        <v>9.9</v>
      </c>
      <c r="T11" s="23">
        <f>Tabela3[[#This Row],[Coluna12]]+Tabela3[[#This Row],[Coluna5]]</f>
        <v>131.30000000000001</v>
      </c>
      <c r="U11" s="7">
        <f>Tabela3[[#This Row],[Coluna20]]/Tabela3[[#This Row],[Coluna14]]</f>
        <v>13.13</v>
      </c>
      <c r="V11" s="5"/>
    </row>
    <row r="12" spans="1:22" x14ac:dyDescent="0.25">
      <c r="A12" t="s">
        <v>90</v>
      </c>
      <c r="B12" s="1" t="s">
        <v>14</v>
      </c>
      <c r="C12" s="31" t="s">
        <v>1</v>
      </c>
      <c r="D12" s="1" t="s">
        <v>81</v>
      </c>
      <c r="E12" s="12">
        <v>20.399999999999999</v>
      </c>
      <c r="F12" s="2" t="s">
        <v>82</v>
      </c>
      <c r="G12" s="12">
        <v>42.5</v>
      </c>
      <c r="H12" s="2"/>
      <c r="I12" s="15"/>
      <c r="J12" s="43" t="s">
        <v>72</v>
      </c>
      <c r="K12" s="7">
        <v>119</v>
      </c>
      <c r="L12" s="7">
        <v>135</v>
      </c>
      <c r="M12" s="8" t="s">
        <v>21</v>
      </c>
      <c r="N12" s="15">
        <v>10</v>
      </c>
      <c r="O12" s="19">
        <v>1</v>
      </c>
      <c r="P12" s="4" t="s">
        <v>80</v>
      </c>
      <c r="Q12" s="16">
        <v>16</v>
      </c>
      <c r="R12" s="2" t="s">
        <v>20</v>
      </c>
      <c r="S12" s="16">
        <v>9.9</v>
      </c>
      <c r="T12" s="23">
        <f>Tabela3[[#This Row],[Coluna12]]+Tabela3[[#This Row],[Coluna5]]</f>
        <v>155.4</v>
      </c>
      <c r="U12" s="7">
        <f>Tabela3[[#This Row],[Coluna20]]/Tabela3[[#This Row],[Coluna14]]</f>
        <v>15.540000000000001</v>
      </c>
      <c r="V12" s="5"/>
    </row>
    <row r="13" spans="1:22" x14ac:dyDescent="0.25">
      <c r="A13" t="s">
        <v>90</v>
      </c>
      <c r="B13" s="1" t="s">
        <v>14</v>
      </c>
      <c r="C13" s="24" t="s">
        <v>1</v>
      </c>
      <c r="D13" s="1" t="s">
        <v>81</v>
      </c>
      <c r="E13" s="12">
        <v>20.399999999999999</v>
      </c>
      <c r="F13" s="2" t="s">
        <v>82</v>
      </c>
      <c r="G13" s="12">
        <v>42.5</v>
      </c>
      <c r="H13" s="2"/>
      <c r="I13" s="15"/>
      <c r="J13" s="19">
        <v>5</v>
      </c>
      <c r="K13" s="8" t="s">
        <v>21</v>
      </c>
      <c r="L13" s="8" t="s">
        <v>21</v>
      </c>
      <c r="M13" s="7">
        <v>68.75</v>
      </c>
      <c r="N13" s="15">
        <v>1</v>
      </c>
      <c r="O13" s="19">
        <v>1</v>
      </c>
      <c r="P13" s="4" t="s">
        <v>80</v>
      </c>
      <c r="Q13" s="16">
        <v>16</v>
      </c>
      <c r="R13" s="2" t="s">
        <v>20</v>
      </c>
      <c r="S13" s="16">
        <v>9.9</v>
      </c>
      <c r="T13" s="19"/>
      <c r="U13" s="7">
        <f>Tabela3[[#This Row],[Coluna20]]/Tabela3[[#This Row],[Coluna14]]</f>
        <v>0</v>
      </c>
      <c r="V13" s="5" t="s">
        <v>57</v>
      </c>
    </row>
    <row r="14" spans="1:22" x14ac:dyDescent="0.25">
      <c r="A14" t="s">
        <v>90</v>
      </c>
      <c r="B14" s="1" t="s">
        <v>14</v>
      </c>
      <c r="C14" s="24" t="s">
        <v>1</v>
      </c>
      <c r="D14" s="1" t="s">
        <v>81</v>
      </c>
      <c r="E14" s="12">
        <v>20.399999999999999</v>
      </c>
      <c r="F14" s="2" t="s">
        <v>82</v>
      </c>
      <c r="G14" s="12">
        <v>42.5</v>
      </c>
      <c r="H14" s="2"/>
      <c r="I14" s="15"/>
      <c r="J14" s="19">
        <v>11</v>
      </c>
      <c r="K14" s="8" t="s">
        <v>21</v>
      </c>
      <c r="L14" s="8" t="s">
        <v>21</v>
      </c>
      <c r="M14" s="7">
        <v>56.8</v>
      </c>
      <c r="N14" s="15">
        <v>1</v>
      </c>
      <c r="O14" s="19">
        <v>1</v>
      </c>
      <c r="P14" s="4" t="s">
        <v>80</v>
      </c>
      <c r="Q14" s="16">
        <v>16</v>
      </c>
      <c r="R14" s="2" t="s">
        <v>20</v>
      </c>
      <c r="S14" s="16">
        <v>9.9</v>
      </c>
      <c r="T14" s="19"/>
      <c r="U14" s="7">
        <f>Tabela3[[#This Row],[Coluna20]]/Tabela3[[#This Row],[Coluna14]]</f>
        <v>0</v>
      </c>
      <c r="V14" s="5" t="s">
        <v>57</v>
      </c>
    </row>
    <row r="15" spans="1:22" x14ac:dyDescent="0.25">
      <c r="A15" t="s">
        <v>93</v>
      </c>
      <c r="B15" s="1" t="s">
        <v>8</v>
      </c>
      <c r="C15" s="24" t="s">
        <v>1</v>
      </c>
      <c r="D15" s="1" t="s">
        <v>68</v>
      </c>
      <c r="E15" s="12">
        <v>6.04</v>
      </c>
      <c r="F15" s="2" t="s">
        <v>69</v>
      </c>
      <c r="G15" s="12">
        <v>11.6</v>
      </c>
      <c r="H15" s="2" t="s">
        <v>70</v>
      </c>
      <c r="I15" s="16">
        <v>20.28</v>
      </c>
      <c r="J15" s="19">
        <v>1</v>
      </c>
      <c r="K15" s="7">
        <v>4.6100000000000003</v>
      </c>
      <c r="L15" s="7">
        <v>4.6100000000000003</v>
      </c>
      <c r="M15" s="8" t="s">
        <v>21</v>
      </c>
      <c r="N15" s="15">
        <v>10</v>
      </c>
      <c r="O15" s="19">
        <v>5</v>
      </c>
      <c r="P15" s="2" t="s">
        <v>9</v>
      </c>
      <c r="Q15" s="17" t="s">
        <v>23</v>
      </c>
      <c r="R15" s="2" t="s">
        <v>9</v>
      </c>
      <c r="S15" s="16">
        <v>6.46</v>
      </c>
      <c r="T15" s="23">
        <f>Tabela3[[#This Row],[Coluna12]]+Tabela3[[#This Row],[Coluna5]]</f>
        <v>10.65</v>
      </c>
      <c r="U15" s="7">
        <f>Tabela3[[#This Row],[Coluna20]]/Tabela3[[#This Row],[Coluna14]]</f>
        <v>1.0649999999999999</v>
      </c>
      <c r="V15" s="5" t="s">
        <v>57</v>
      </c>
    </row>
    <row r="16" spans="1:22" x14ac:dyDescent="0.25">
      <c r="A16" t="s">
        <v>93</v>
      </c>
      <c r="B16" s="1" t="s">
        <v>12</v>
      </c>
      <c r="C16" s="24" t="s">
        <v>1</v>
      </c>
      <c r="D16" s="1" t="s">
        <v>77</v>
      </c>
      <c r="E16" s="28">
        <v>8</v>
      </c>
      <c r="F16" s="2" t="s">
        <v>76</v>
      </c>
      <c r="G16" s="28">
        <v>10</v>
      </c>
      <c r="H16" s="2" t="s">
        <v>78</v>
      </c>
      <c r="I16" s="26">
        <v>20</v>
      </c>
      <c r="J16" s="19">
        <v>1</v>
      </c>
      <c r="K16" s="9">
        <v>5</v>
      </c>
      <c r="L16" s="9">
        <v>5</v>
      </c>
      <c r="M16" s="10" t="s">
        <v>21</v>
      </c>
      <c r="N16" s="15">
        <v>10</v>
      </c>
      <c r="O16" s="19">
        <v>5</v>
      </c>
      <c r="P16" s="2" t="s">
        <v>9</v>
      </c>
      <c r="Q16" s="17" t="s">
        <v>23</v>
      </c>
      <c r="R16" s="2" t="s">
        <v>9</v>
      </c>
      <c r="S16" s="26">
        <v>10</v>
      </c>
      <c r="T16" s="22">
        <f>Tabela3[[#This Row],[Coluna12]]+Tabela3[[#This Row],[Coluna5]]</f>
        <v>13</v>
      </c>
      <c r="U16" s="9">
        <f>Tabela3[[#This Row],[Coluna20]]/Tabela3[[#This Row],[Coluna14]]</f>
        <v>1.3</v>
      </c>
      <c r="V16" s="5" t="s">
        <v>57</v>
      </c>
    </row>
    <row r="17" spans="1:22" x14ac:dyDescent="0.25">
      <c r="A17" t="s">
        <v>93</v>
      </c>
      <c r="B17" s="1" t="s">
        <v>10</v>
      </c>
      <c r="C17" s="24" t="s">
        <v>1</v>
      </c>
      <c r="D17" s="1" t="s">
        <v>73</v>
      </c>
      <c r="E17" s="28">
        <v>10</v>
      </c>
      <c r="F17" s="2" t="s">
        <v>74</v>
      </c>
      <c r="G17" s="28">
        <v>22</v>
      </c>
      <c r="H17" s="2" t="s">
        <v>63</v>
      </c>
      <c r="I17" s="26">
        <v>28</v>
      </c>
      <c r="J17" s="19">
        <v>1</v>
      </c>
      <c r="K17" s="9">
        <v>5</v>
      </c>
      <c r="L17" s="9">
        <v>5</v>
      </c>
      <c r="M17" s="10" t="s">
        <v>21</v>
      </c>
      <c r="N17" s="15">
        <v>10</v>
      </c>
      <c r="O17" s="19">
        <v>5</v>
      </c>
      <c r="P17" s="2" t="s">
        <v>9</v>
      </c>
      <c r="Q17" s="17" t="s">
        <v>23</v>
      </c>
      <c r="R17" s="2" t="s">
        <v>9</v>
      </c>
      <c r="S17" s="26">
        <v>10</v>
      </c>
      <c r="T17" s="22">
        <f>Tabela3[[#This Row],[Coluna12]]+Tabela3[[#This Row],[Coluna5]]</f>
        <v>15</v>
      </c>
      <c r="U17" s="9">
        <f>Tabela3[[#This Row],[Coluna20]]/Tabela3[[#This Row],[Coluna14]]</f>
        <v>1.5</v>
      </c>
      <c r="V17" s="5" t="s">
        <v>57</v>
      </c>
    </row>
    <row r="18" spans="1:22" x14ac:dyDescent="0.25">
      <c r="A18" t="s">
        <v>93</v>
      </c>
      <c r="B18" s="1" t="s">
        <v>13</v>
      </c>
      <c r="C18" s="24" t="s">
        <v>1</v>
      </c>
      <c r="D18" s="1" t="s">
        <v>76</v>
      </c>
      <c r="E18" s="28">
        <v>8.8000000000000007</v>
      </c>
      <c r="F18" s="2" t="s">
        <v>79</v>
      </c>
      <c r="G18" s="28">
        <v>26.4</v>
      </c>
      <c r="H18" s="2"/>
      <c r="I18" s="15"/>
      <c r="J18" s="19">
        <v>1</v>
      </c>
      <c r="K18" s="9">
        <v>9.5</v>
      </c>
      <c r="L18" s="9">
        <v>9.5</v>
      </c>
      <c r="M18" s="10" t="s">
        <v>21</v>
      </c>
      <c r="N18" s="15">
        <v>5</v>
      </c>
      <c r="O18" s="19">
        <v>5</v>
      </c>
      <c r="P18" s="2" t="s">
        <v>9</v>
      </c>
      <c r="Q18" s="17" t="s">
        <v>23</v>
      </c>
      <c r="R18" s="2" t="s">
        <v>9</v>
      </c>
      <c r="S18" s="26">
        <v>10</v>
      </c>
      <c r="T18" s="22">
        <f>Tabela3[[#This Row],[Coluna12]]+Tabela3[[#This Row],[Coluna5]]</f>
        <v>18.3</v>
      </c>
      <c r="U18" s="9">
        <f>Tabela3[[#This Row],[Coluna20]]/Tabela3[[#This Row],[Coluna14]]</f>
        <v>3.66</v>
      </c>
      <c r="V18" s="5" t="s">
        <v>57</v>
      </c>
    </row>
    <row r="19" spans="1:22" x14ac:dyDescent="0.25">
      <c r="A19" t="s">
        <v>93</v>
      </c>
      <c r="B19" s="1" t="s">
        <v>16</v>
      </c>
      <c r="C19" s="24" t="s">
        <v>1</v>
      </c>
      <c r="D19" s="1">
        <v>3</v>
      </c>
      <c r="E19" s="12">
        <v>20.2</v>
      </c>
      <c r="F19" s="2"/>
      <c r="G19" s="3"/>
      <c r="H19" s="2"/>
      <c r="I19" s="15"/>
      <c r="J19" s="19">
        <v>4</v>
      </c>
      <c r="K19" s="7">
        <v>4.9000000000000004</v>
      </c>
      <c r="L19" s="7">
        <v>4.9000000000000004</v>
      </c>
      <c r="M19" s="7">
        <v>49.9</v>
      </c>
      <c r="N19" s="15">
        <v>10</v>
      </c>
      <c r="O19" s="19">
        <v>5</v>
      </c>
      <c r="P19" s="2" t="s">
        <v>9</v>
      </c>
      <c r="Q19" s="17" t="s">
        <v>23</v>
      </c>
      <c r="R19" s="2" t="s">
        <v>9</v>
      </c>
      <c r="S19" s="16">
        <v>10</v>
      </c>
      <c r="T19" s="23">
        <f>Tabela3[[#This Row],[Coluna12]]+Tabela3[[#This Row],[Coluna5]]</f>
        <v>25.1</v>
      </c>
      <c r="U19" s="7">
        <f>Tabela3[[#This Row],[Coluna20]]/Tabela3[[#This Row],[Coluna14]]</f>
        <v>2.5100000000000002</v>
      </c>
      <c r="V19" s="5" t="s">
        <v>57</v>
      </c>
    </row>
    <row r="20" spans="1:22" x14ac:dyDescent="0.25">
      <c r="A20" t="s">
        <v>93</v>
      </c>
      <c r="B20" s="1" t="s">
        <v>18</v>
      </c>
      <c r="C20" s="6" t="s">
        <v>1</v>
      </c>
      <c r="D20" s="1" t="s">
        <v>61</v>
      </c>
      <c r="E20" s="12">
        <v>36.340000000000003</v>
      </c>
      <c r="F20" s="1" t="s">
        <v>60</v>
      </c>
      <c r="G20" s="12">
        <v>59.25</v>
      </c>
      <c r="H20" s="2" t="s">
        <v>59</v>
      </c>
      <c r="I20" s="16">
        <v>72.14</v>
      </c>
      <c r="J20" s="19" t="s">
        <v>62</v>
      </c>
      <c r="K20" s="7">
        <v>10</v>
      </c>
      <c r="L20" s="7">
        <v>10</v>
      </c>
      <c r="M20" s="7">
        <v>22</v>
      </c>
      <c r="N20" s="15">
        <v>1</v>
      </c>
      <c r="O20" s="19">
        <v>1</v>
      </c>
      <c r="P20" s="2" t="s">
        <v>9</v>
      </c>
      <c r="Q20" s="17" t="s">
        <v>23</v>
      </c>
      <c r="R20" s="2" t="s">
        <v>9</v>
      </c>
      <c r="S20" s="17" t="s">
        <v>23</v>
      </c>
      <c r="T20" s="23">
        <f>Tabela3[[#This Row],[Coluna12]]+Tabela3[[#This Row],[Coluna5]]</f>
        <v>46.34</v>
      </c>
      <c r="U20" s="7">
        <f>Tabela3[[#This Row],[Coluna20]]/Tabela3[[#This Row],[Coluna14]]</f>
        <v>46.34</v>
      </c>
      <c r="V20" s="5" t="s">
        <v>57</v>
      </c>
    </row>
    <row r="21" spans="1:22" x14ac:dyDescent="0.25">
      <c r="A21" t="s">
        <v>93</v>
      </c>
      <c r="B21" s="1" t="s">
        <v>18</v>
      </c>
      <c r="C21" s="6" t="s">
        <v>1</v>
      </c>
      <c r="D21" s="1" t="s">
        <v>61</v>
      </c>
      <c r="E21" s="12">
        <v>36.340000000000003</v>
      </c>
      <c r="F21" s="1" t="s">
        <v>60</v>
      </c>
      <c r="G21" s="12">
        <v>59.25</v>
      </c>
      <c r="H21" s="2" t="s">
        <v>59</v>
      </c>
      <c r="I21" s="16">
        <v>72.14</v>
      </c>
      <c r="J21" s="19" t="s">
        <v>62</v>
      </c>
      <c r="K21" s="7">
        <v>11.08</v>
      </c>
      <c r="L21" s="7">
        <v>11.08</v>
      </c>
      <c r="M21" s="7">
        <v>27.08</v>
      </c>
      <c r="N21" s="15">
        <v>4</v>
      </c>
      <c r="O21" s="19">
        <v>1</v>
      </c>
      <c r="P21" s="2" t="s">
        <v>9</v>
      </c>
      <c r="Q21" s="17" t="s">
        <v>23</v>
      </c>
      <c r="R21" s="2" t="s">
        <v>9</v>
      </c>
      <c r="S21" s="17" t="s">
        <v>23</v>
      </c>
      <c r="T21" s="23">
        <f>Tabela3[[#This Row],[Coluna12]]+Tabela3[[#This Row],[Coluna5]]</f>
        <v>47.42</v>
      </c>
      <c r="U21" s="7">
        <f>Tabela3[[#This Row],[Coluna20]]/Tabela3[[#This Row],[Coluna14]]</f>
        <v>11.855</v>
      </c>
      <c r="V21" s="5" t="s">
        <v>57</v>
      </c>
    </row>
    <row r="22" spans="1:22" x14ac:dyDescent="0.25">
      <c r="A22" t="s">
        <v>93</v>
      </c>
      <c r="B22" s="1" t="s">
        <v>11</v>
      </c>
      <c r="C22" s="24" t="s">
        <v>1</v>
      </c>
      <c r="D22" s="11" t="s">
        <v>60</v>
      </c>
      <c r="E22" s="29">
        <v>29.86</v>
      </c>
      <c r="F22" s="2"/>
      <c r="G22" s="3"/>
      <c r="H22" s="2"/>
      <c r="I22" s="15"/>
      <c r="J22" s="19">
        <v>5</v>
      </c>
      <c r="K22" s="9">
        <v>36.15</v>
      </c>
      <c r="L22" s="9">
        <v>39.6</v>
      </c>
      <c r="M22" s="27" t="s">
        <v>21</v>
      </c>
      <c r="N22" s="15">
        <v>5</v>
      </c>
      <c r="O22" s="19">
        <v>5</v>
      </c>
      <c r="P22" s="2" t="s">
        <v>9</v>
      </c>
      <c r="Q22" s="17" t="s">
        <v>23</v>
      </c>
      <c r="R22" s="2" t="s">
        <v>9</v>
      </c>
      <c r="S22" s="26">
        <v>10</v>
      </c>
      <c r="T22" s="22">
        <f>Tabela3[[#This Row],[Coluna12]]+Tabela3[[#This Row],[Coluna5]]</f>
        <v>69.460000000000008</v>
      </c>
      <c r="U22" s="9">
        <f>Tabela3[[#This Row],[Coluna20]]/Tabela3[[#This Row],[Coluna14]]</f>
        <v>13.892000000000001</v>
      </c>
      <c r="V22" s="5" t="s">
        <v>57</v>
      </c>
    </row>
    <row r="23" spans="1:22" x14ac:dyDescent="0.25">
      <c r="A23" t="s">
        <v>93</v>
      </c>
      <c r="B23" s="1" t="s">
        <v>15</v>
      </c>
      <c r="C23" s="24" t="s">
        <v>1</v>
      </c>
      <c r="D23" s="1" t="s">
        <v>67</v>
      </c>
      <c r="E23" s="28">
        <v>32.67</v>
      </c>
      <c r="F23" s="2" t="s">
        <v>70</v>
      </c>
      <c r="G23" s="28">
        <v>41.66</v>
      </c>
      <c r="H23" s="2" t="s">
        <v>84</v>
      </c>
      <c r="I23" s="26">
        <v>42.4</v>
      </c>
      <c r="J23" s="19">
        <v>7</v>
      </c>
      <c r="K23" s="9">
        <v>48.25</v>
      </c>
      <c r="L23" s="9">
        <v>57.95</v>
      </c>
      <c r="M23" s="9">
        <v>157.35</v>
      </c>
      <c r="N23" s="15">
        <v>1</v>
      </c>
      <c r="O23" s="19">
        <v>1</v>
      </c>
      <c r="P23" s="2" t="s">
        <v>9</v>
      </c>
      <c r="Q23" s="17" t="s">
        <v>23</v>
      </c>
      <c r="R23" s="2" t="s">
        <v>9</v>
      </c>
      <c r="S23" s="26">
        <v>69</v>
      </c>
      <c r="T23" s="22">
        <f>Tabela3[[#This Row],[Coluna12]]+Tabela3[[#This Row],[Coluna5]]</f>
        <v>90.62</v>
      </c>
      <c r="U23" s="9">
        <f>Tabela3[[#This Row],[Coluna20]]/Tabela3[[#This Row],[Coluna14]]</f>
        <v>90.62</v>
      </c>
      <c r="V23" s="5" t="s">
        <v>57</v>
      </c>
    </row>
    <row r="24" spans="1:22" x14ac:dyDescent="0.25">
      <c r="A24" t="s">
        <v>93</v>
      </c>
      <c r="B24" s="1" t="s">
        <v>15</v>
      </c>
      <c r="C24" s="24" t="s">
        <v>1</v>
      </c>
      <c r="D24" s="1" t="s">
        <v>67</v>
      </c>
      <c r="E24" s="28">
        <v>32.67</v>
      </c>
      <c r="F24" s="2" t="s">
        <v>70</v>
      </c>
      <c r="G24" s="28">
        <v>41.66</v>
      </c>
      <c r="H24" s="2" t="s">
        <v>84</v>
      </c>
      <c r="I24" s="26">
        <v>42.4</v>
      </c>
      <c r="J24" s="19">
        <v>7</v>
      </c>
      <c r="K24" s="9">
        <v>70.91</v>
      </c>
      <c r="L24" s="9">
        <v>82.56</v>
      </c>
      <c r="M24" s="9">
        <v>212.27</v>
      </c>
      <c r="N24" s="15">
        <v>10</v>
      </c>
      <c r="O24" s="19">
        <v>1</v>
      </c>
      <c r="P24" s="2" t="s">
        <v>9</v>
      </c>
      <c r="Q24" s="17" t="s">
        <v>23</v>
      </c>
      <c r="R24" s="2" t="s">
        <v>9</v>
      </c>
      <c r="S24" s="26">
        <v>69</v>
      </c>
      <c r="T24" s="22">
        <f>Tabela3[[#This Row],[Coluna12]]+Tabela3[[#This Row],[Coluna5]]</f>
        <v>115.23</v>
      </c>
      <c r="U24" s="9">
        <f>Tabela3[[#This Row],[Coluna20]]/Tabela3[[#This Row],[Coluna14]]</f>
        <v>11.523</v>
      </c>
      <c r="V24" s="5" t="s">
        <v>57</v>
      </c>
    </row>
    <row r="25" spans="1:22" x14ac:dyDescent="0.25">
      <c r="A25" t="s">
        <v>93</v>
      </c>
      <c r="B25" s="1" t="s">
        <v>17</v>
      </c>
      <c r="C25" s="24" t="s">
        <v>1</v>
      </c>
      <c r="D25" s="11" t="s">
        <v>60</v>
      </c>
      <c r="E25" s="28">
        <v>35</v>
      </c>
      <c r="F25" s="2"/>
      <c r="G25" s="3"/>
      <c r="H25" s="2"/>
      <c r="I25" s="15"/>
      <c r="J25" s="18" t="s">
        <v>21</v>
      </c>
      <c r="K25" s="4" t="s">
        <v>21</v>
      </c>
      <c r="L25" s="9">
        <v>100</v>
      </c>
      <c r="M25" s="4" t="s">
        <v>21</v>
      </c>
      <c r="N25" s="15">
        <v>1</v>
      </c>
      <c r="O25" s="19">
        <v>1</v>
      </c>
      <c r="P25" s="2" t="s">
        <v>9</v>
      </c>
      <c r="Q25" s="17" t="s">
        <v>23</v>
      </c>
      <c r="R25" s="4" t="s">
        <v>21</v>
      </c>
      <c r="S25" s="20" t="s">
        <v>21</v>
      </c>
      <c r="T25" s="22">
        <f>Tabela3[[#This Row],[Coluna12]]+Tabela3[[#This Row],[Coluna5]]</f>
        <v>135</v>
      </c>
      <c r="U25" s="9">
        <f>Tabela3[[#This Row],[Coluna20]]/Tabela3[[#This Row],[Coluna14]]</f>
        <v>135</v>
      </c>
      <c r="V25" s="5" t="s">
        <v>57</v>
      </c>
    </row>
    <row r="26" spans="1:22" x14ac:dyDescent="0.25">
      <c r="A26" t="s">
        <v>93</v>
      </c>
      <c r="B26" s="1" t="s">
        <v>8</v>
      </c>
      <c r="C26" s="24" t="s">
        <v>1</v>
      </c>
      <c r="D26" s="1" t="s">
        <v>71</v>
      </c>
      <c r="E26" s="12">
        <v>6.04</v>
      </c>
      <c r="F26" s="2" t="s">
        <v>69</v>
      </c>
      <c r="G26" s="12">
        <v>11.6</v>
      </c>
      <c r="H26" s="2" t="s">
        <v>70</v>
      </c>
      <c r="I26" s="16">
        <v>20.28</v>
      </c>
      <c r="J26" s="19" t="s">
        <v>72</v>
      </c>
      <c r="K26" s="4" t="s">
        <v>21</v>
      </c>
      <c r="L26" s="4" t="s">
        <v>21</v>
      </c>
      <c r="M26" s="7">
        <v>26.74</v>
      </c>
      <c r="N26" s="15">
        <v>10</v>
      </c>
      <c r="O26" s="19">
        <v>5</v>
      </c>
      <c r="P26" s="2" t="s">
        <v>9</v>
      </c>
      <c r="Q26" s="17" t="s">
        <v>23</v>
      </c>
      <c r="R26" s="2" t="s">
        <v>9</v>
      </c>
      <c r="S26" s="16">
        <v>7.46</v>
      </c>
      <c r="T26" s="18"/>
      <c r="U26" s="9">
        <f>Tabela3[[#This Row],[Coluna20]]/Tabela3[[#This Row],[Coluna14]]</f>
        <v>0</v>
      </c>
      <c r="V26" s="5" t="s">
        <v>57</v>
      </c>
    </row>
    <row r="27" spans="1:22" x14ac:dyDescent="0.25">
      <c r="A27" t="s">
        <v>93</v>
      </c>
      <c r="B27" s="1" t="s">
        <v>10</v>
      </c>
      <c r="C27" s="24" t="s">
        <v>1</v>
      </c>
      <c r="D27" s="1" t="s">
        <v>75</v>
      </c>
      <c r="E27" s="28">
        <v>10</v>
      </c>
      <c r="F27" s="2" t="s">
        <v>74</v>
      </c>
      <c r="G27" s="28">
        <v>23</v>
      </c>
      <c r="H27" s="2" t="s">
        <v>63</v>
      </c>
      <c r="I27" s="26">
        <v>28</v>
      </c>
      <c r="J27" s="19" t="s">
        <v>72</v>
      </c>
      <c r="K27" s="10" t="s">
        <v>21</v>
      </c>
      <c r="L27" s="10" t="s">
        <v>21</v>
      </c>
      <c r="M27" s="9">
        <v>49</v>
      </c>
      <c r="N27" s="15">
        <v>10</v>
      </c>
      <c r="O27" s="19">
        <v>5</v>
      </c>
      <c r="P27" s="2" t="s">
        <v>9</v>
      </c>
      <c r="Q27" s="17" t="s">
        <v>23</v>
      </c>
      <c r="R27" s="2" t="s">
        <v>9</v>
      </c>
      <c r="S27" s="26">
        <v>10</v>
      </c>
      <c r="T27" s="22"/>
      <c r="U27" s="9">
        <f>Tabela3[[#This Row],[Coluna20]]/Tabela3[[#This Row],[Coluna14]]</f>
        <v>0</v>
      </c>
      <c r="V27" s="5" t="s">
        <v>57</v>
      </c>
    </row>
    <row r="28" spans="1:22" x14ac:dyDescent="0.25">
      <c r="A28" t="s">
        <v>93</v>
      </c>
      <c r="B28" s="1" t="s">
        <v>13</v>
      </c>
      <c r="C28" s="24" t="s">
        <v>1</v>
      </c>
      <c r="D28" s="1" t="s">
        <v>76</v>
      </c>
      <c r="E28" s="28">
        <v>8.8000000000000007</v>
      </c>
      <c r="F28" s="2" t="s">
        <v>79</v>
      </c>
      <c r="G28" s="28">
        <v>26.4</v>
      </c>
      <c r="H28" s="2"/>
      <c r="I28" s="15"/>
      <c r="J28" s="19">
        <v>4</v>
      </c>
      <c r="K28" s="10" t="s">
        <v>21</v>
      </c>
      <c r="L28" s="10" t="s">
        <v>21</v>
      </c>
      <c r="M28" s="9">
        <v>40.299999999999997</v>
      </c>
      <c r="N28" s="15">
        <v>5</v>
      </c>
      <c r="O28" s="19">
        <v>5</v>
      </c>
      <c r="P28" s="2" t="s">
        <v>9</v>
      </c>
      <c r="Q28" s="17" t="s">
        <v>23</v>
      </c>
      <c r="R28" s="2" t="s">
        <v>9</v>
      </c>
      <c r="S28" s="26">
        <v>10</v>
      </c>
      <c r="T28" s="19"/>
      <c r="U28" s="9">
        <f>Tabela3[[#This Row],[Coluna20]]/Tabela3[[#This Row],[Coluna14]]</f>
        <v>0</v>
      </c>
      <c r="V28" s="5" t="s">
        <v>57</v>
      </c>
    </row>
    <row r="29" spans="1:22" x14ac:dyDescent="0.25">
      <c r="A29" t="s">
        <v>93</v>
      </c>
      <c r="B29" s="1" t="s">
        <v>11</v>
      </c>
      <c r="C29" s="24" t="s">
        <v>1</v>
      </c>
      <c r="D29" s="11" t="s">
        <v>60</v>
      </c>
      <c r="E29" s="29">
        <v>29.86</v>
      </c>
      <c r="F29" s="2"/>
      <c r="G29" s="3"/>
      <c r="H29" s="2"/>
      <c r="I29" s="15"/>
      <c r="J29" s="19">
        <v>6</v>
      </c>
      <c r="K29" s="10" t="s">
        <v>21</v>
      </c>
      <c r="L29" s="10" t="s">
        <v>21</v>
      </c>
      <c r="M29" s="9">
        <v>99.3</v>
      </c>
      <c r="N29" s="15">
        <v>5</v>
      </c>
      <c r="O29" s="19">
        <v>5</v>
      </c>
      <c r="P29" s="2" t="s">
        <v>9</v>
      </c>
      <c r="Q29" s="17" t="s">
        <v>23</v>
      </c>
      <c r="R29" s="2" t="s">
        <v>9</v>
      </c>
      <c r="S29" s="26">
        <v>10</v>
      </c>
      <c r="T29" s="22"/>
      <c r="U29" s="9">
        <f>Tabela3[[#This Row],[Coluna20]]/Tabela3[[#This Row],[Coluna14]]</f>
        <v>0</v>
      </c>
      <c r="V29" s="5" t="s">
        <v>57</v>
      </c>
    </row>
    <row r="30" spans="1:22" x14ac:dyDescent="0.25">
      <c r="A30" t="s">
        <v>93</v>
      </c>
      <c r="B30" s="1" t="s">
        <v>12</v>
      </c>
      <c r="C30" s="24" t="s">
        <v>1</v>
      </c>
      <c r="D30" s="1" t="s">
        <v>77</v>
      </c>
      <c r="E30" s="28">
        <v>8</v>
      </c>
      <c r="F30" s="2" t="s">
        <v>76</v>
      </c>
      <c r="G30" s="28">
        <v>10</v>
      </c>
      <c r="H30" s="2" t="s">
        <v>78</v>
      </c>
      <c r="I30" s="26">
        <v>20</v>
      </c>
      <c r="J30" s="19" t="s">
        <v>72</v>
      </c>
      <c r="K30" s="10" t="s">
        <v>21</v>
      </c>
      <c r="L30" s="10" t="s">
        <v>21</v>
      </c>
      <c r="M30" s="9">
        <v>47</v>
      </c>
      <c r="N30" s="15">
        <v>5</v>
      </c>
      <c r="O30" s="19">
        <v>5</v>
      </c>
      <c r="P30" s="2" t="s">
        <v>9</v>
      </c>
      <c r="Q30" s="17" t="s">
        <v>23</v>
      </c>
      <c r="R30" s="2" t="s">
        <v>9</v>
      </c>
      <c r="S30" s="26">
        <v>10</v>
      </c>
      <c r="T30" s="22"/>
      <c r="U30" s="9">
        <f>Tabela3[[#This Row],[Coluna20]]/Tabela3[[#This Row],[Coluna14]]</f>
        <v>0</v>
      </c>
      <c r="V30" s="5" t="s">
        <v>57</v>
      </c>
    </row>
    <row r="31" spans="1:22" x14ac:dyDescent="0.25">
      <c r="A31" t="s">
        <v>94</v>
      </c>
      <c r="B31" s="1" t="s">
        <v>4</v>
      </c>
      <c r="C31" s="6" t="s">
        <v>1</v>
      </c>
      <c r="D31" s="1">
        <v>21</v>
      </c>
      <c r="E31" s="13" t="s">
        <v>23</v>
      </c>
      <c r="F31" s="2"/>
      <c r="G31" s="3"/>
      <c r="H31" s="2"/>
      <c r="I31" s="15"/>
      <c r="J31" s="18" t="s">
        <v>21</v>
      </c>
      <c r="K31" s="9">
        <v>75.3</v>
      </c>
      <c r="L31" s="9">
        <v>75.3</v>
      </c>
      <c r="M31" s="10" t="s">
        <v>21</v>
      </c>
      <c r="N31" s="15">
        <v>3</v>
      </c>
      <c r="O31" s="19">
        <v>3</v>
      </c>
      <c r="P31" s="2" t="s">
        <v>9</v>
      </c>
      <c r="Q31" s="17" t="s">
        <v>23</v>
      </c>
      <c r="R31" s="4" t="s">
        <v>21</v>
      </c>
      <c r="S31" s="20" t="s">
        <v>21</v>
      </c>
      <c r="T31" s="22">
        <f>Tabela3[[#This Row],[Coluna12]]</f>
        <v>75.3</v>
      </c>
      <c r="U31" s="9">
        <f>Tabela3[[#This Row],[Coluna20]]/Tabela3[[#This Row],[Coluna14]]</f>
        <v>25.099999999999998</v>
      </c>
      <c r="V31" s="5" t="s">
        <v>57</v>
      </c>
    </row>
    <row r="32" spans="1:22" x14ac:dyDescent="0.25">
      <c r="A32" t="s">
        <v>91</v>
      </c>
      <c r="B32" s="1" t="s">
        <v>6</v>
      </c>
      <c r="C32" s="40" t="s">
        <v>1</v>
      </c>
      <c r="D32" s="11" t="s">
        <v>21</v>
      </c>
      <c r="E32" s="13" t="s">
        <v>23</v>
      </c>
      <c r="F32" s="2" t="s">
        <v>64</v>
      </c>
      <c r="G32" s="12">
        <v>17.850000000000001</v>
      </c>
      <c r="H32" s="2"/>
      <c r="I32" s="15"/>
      <c r="J32" s="19">
        <v>2</v>
      </c>
      <c r="K32" s="7">
        <v>38.97</v>
      </c>
      <c r="L32" s="7">
        <v>38.97</v>
      </c>
      <c r="M32" s="7">
        <v>38.979999999999997</v>
      </c>
      <c r="N32" s="15">
        <v>3</v>
      </c>
      <c r="O32" s="19">
        <v>3</v>
      </c>
      <c r="P32" s="2" t="s">
        <v>9</v>
      </c>
      <c r="Q32" s="17" t="s">
        <v>23</v>
      </c>
      <c r="R32" s="2" t="s">
        <v>9</v>
      </c>
      <c r="S32" s="21">
        <v>16.559999999999999</v>
      </c>
      <c r="T32" s="23">
        <f>Tabela3[[#This Row],[Coluna12]]</f>
        <v>38.97</v>
      </c>
      <c r="U32" s="7">
        <f>Tabela3[[#This Row],[Coluna20]]/Tabela3[[#This Row],[Coluna14]]</f>
        <v>12.99</v>
      </c>
      <c r="V32" s="5" t="s">
        <v>57</v>
      </c>
    </row>
    <row r="33" spans="1:22" x14ac:dyDescent="0.25">
      <c r="A33" t="s">
        <v>89</v>
      </c>
      <c r="B33" s="1" t="s">
        <v>24</v>
      </c>
      <c r="C33" s="24" t="s">
        <v>1</v>
      </c>
      <c r="D33" s="11" t="s">
        <v>21</v>
      </c>
      <c r="E33" s="25" t="s">
        <v>21</v>
      </c>
      <c r="F33" s="2"/>
      <c r="G33" s="3"/>
      <c r="H33" s="2"/>
      <c r="I33" s="15"/>
      <c r="J33" s="19">
        <v>3</v>
      </c>
      <c r="K33" s="4" t="s">
        <v>21</v>
      </c>
      <c r="L33" s="7">
        <v>40</v>
      </c>
      <c r="M33" s="4" t="s">
        <v>21</v>
      </c>
      <c r="N33" s="15">
        <v>1</v>
      </c>
      <c r="O33" s="19">
        <v>1</v>
      </c>
      <c r="P33" s="2" t="s">
        <v>9</v>
      </c>
      <c r="Q33" s="17" t="s">
        <v>23</v>
      </c>
      <c r="R33" s="4" t="s">
        <v>21</v>
      </c>
      <c r="S33" s="20" t="s">
        <v>21</v>
      </c>
      <c r="T33" s="23">
        <f>Tabela3[[#This Row],[Coluna12]]</f>
        <v>40</v>
      </c>
      <c r="U33" s="7">
        <f>Tabela3[[#This Row],[Coluna20]]/Tabela3[[#This Row],[Coluna14]]</f>
        <v>40</v>
      </c>
      <c r="V33" s="5" t="s">
        <v>57</v>
      </c>
    </row>
    <row r="34" spans="1:22" x14ac:dyDescent="0.25">
      <c r="A34" t="s">
        <v>89</v>
      </c>
      <c r="B34" s="1" t="s">
        <v>25</v>
      </c>
      <c r="C34" s="31" t="s">
        <v>1</v>
      </c>
      <c r="D34" s="1" t="s">
        <v>85</v>
      </c>
      <c r="E34" s="25" t="s">
        <v>21</v>
      </c>
      <c r="F34" s="2"/>
      <c r="G34" s="3"/>
      <c r="H34" s="2"/>
      <c r="I34" s="15"/>
      <c r="J34" s="18" t="s">
        <v>21</v>
      </c>
      <c r="K34" s="4" t="s">
        <v>21</v>
      </c>
      <c r="L34" s="7">
        <v>120</v>
      </c>
      <c r="M34" s="4" t="s">
        <v>21</v>
      </c>
      <c r="N34" s="15">
        <v>10</v>
      </c>
      <c r="O34" s="19">
        <v>1</v>
      </c>
      <c r="P34" s="2" t="s">
        <v>9</v>
      </c>
      <c r="Q34" s="17" t="s">
        <v>23</v>
      </c>
      <c r="R34" s="4" t="s">
        <v>21</v>
      </c>
      <c r="S34" s="20" t="s">
        <v>21</v>
      </c>
      <c r="T34" s="7">
        <f>Tabela3[[#This Row],[Coluna12]]</f>
        <v>120</v>
      </c>
      <c r="U34" s="7">
        <f>Tabela3[[#This Row],[Coluna20]]/Tabela3[[#This Row],[Coluna14]]</f>
        <v>12</v>
      </c>
      <c r="V34" s="2" t="s">
        <v>57</v>
      </c>
    </row>
    <row r="35" spans="1:22" x14ac:dyDescent="0.25">
      <c r="A35" t="s">
        <v>92</v>
      </c>
      <c r="B35" s="1" t="s">
        <v>83</v>
      </c>
      <c r="C35" s="31" t="s">
        <v>1</v>
      </c>
      <c r="D35" s="11" t="s">
        <v>21</v>
      </c>
      <c r="E35" s="25" t="s">
        <v>21</v>
      </c>
      <c r="F35" s="2"/>
      <c r="G35" s="3"/>
      <c r="H35" s="2"/>
      <c r="I35" s="15"/>
      <c r="J35" s="19">
        <v>5</v>
      </c>
      <c r="K35" s="30">
        <v>115</v>
      </c>
      <c r="L35" s="30">
        <v>90</v>
      </c>
      <c r="M35" s="30">
        <v>120</v>
      </c>
      <c r="N35" s="15">
        <v>1</v>
      </c>
      <c r="O35" s="19">
        <v>1</v>
      </c>
      <c r="P35" s="4" t="s">
        <v>21</v>
      </c>
      <c r="Q35" s="20" t="s">
        <v>21</v>
      </c>
      <c r="R35" s="4" t="s">
        <v>21</v>
      </c>
      <c r="S35" s="20" t="s">
        <v>21</v>
      </c>
      <c r="T35" s="30">
        <f>Tabela3[[#This Row],[Coluna12]]</f>
        <v>90</v>
      </c>
      <c r="U35" s="7">
        <f>Tabela3[[#This Row],[Coluna20]]/Tabela3[[#This Row],[Coluna14]]</f>
        <v>90</v>
      </c>
      <c r="V35" s="2" t="s">
        <v>57</v>
      </c>
    </row>
    <row r="36" spans="1:22" x14ac:dyDescent="0.25">
      <c r="B36" s="2"/>
      <c r="C36" s="24"/>
      <c r="D36" s="4"/>
      <c r="E36" s="4"/>
      <c r="F36" s="2"/>
      <c r="G36" s="2"/>
      <c r="H36" s="2"/>
      <c r="I36" s="2"/>
      <c r="J36" s="2"/>
      <c r="K36" s="30"/>
      <c r="L36" s="30"/>
      <c r="M36" s="30"/>
      <c r="N36" s="2"/>
      <c r="O36" s="2"/>
      <c r="P36" s="4"/>
      <c r="Q36" s="4"/>
      <c r="R36" s="4"/>
      <c r="S36" s="4"/>
      <c r="T36" s="30"/>
      <c r="U36" s="7" t="e">
        <f>Tabela3[[#This Row],[Coluna20]]/Tabela3[[#This Row],[Coluna14]]</f>
        <v>#DIV/0!</v>
      </c>
      <c r="V36" s="2"/>
    </row>
    <row r="37" spans="1:22" x14ac:dyDescent="0.25">
      <c r="U37" s="34"/>
    </row>
  </sheetData>
  <mergeCells count="13">
    <mergeCell ref="V2:V3"/>
    <mergeCell ref="P3:Q3"/>
    <mergeCell ref="A2:A3"/>
    <mergeCell ref="B2:B3"/>
    <mergeCell ref="C2:C3"/>
    <mergeCell ref="D2:I2"/>
    <mergeCell ref="J2:J3"/>
    <mergeCell ref="K2:N2"/>
    <mergeCell ref="O2:O3"/>
    <mergeCell ref="P2:Q2"/>
    <mergeCell ref="R2:S3"/>
    <mergeCell ref="T2:T3"/>
    <mergeCell ref="U2:U3"/>
  </mergeCells>
  <hyperlinks>
    <hyperlink ref="C31" r:id="rId1" xr:uid="{722B98AA-159A-4874-81CA-339AB783D968}"/>
    <hyperlink ref="C21" r:id="rId2" xr:uid="{2EFF3058-AF81-417C-AE37-D944C12F838E}"/>
    <hyperlink ref="C8" r:id="rId3" xr:uid="{DC00F256-3D6C-423A-AE05-B3AB4F3AED40}"/>
    <hyperlink ref="C7" r:id="rId4" xr:uid="{3BD28A06-EC8C-454D-B4B0-BC7F4BA3362C}"/>
    <hyperlink ref="C20" r:id="rId5" xr:uid="{A9F28723-0756-48CD-AC8F-05B514371A4B}"/>
    <hyperlink ref="C32" r:id="rId6" xr:uid="{1DB6E711-6B03-4CEF-95E4-3D5E103F4317}"/>
    <hyperlink ref="C9" r:id="rId7" xr:uid="{B20A071D-BF5F-4096-828A-63A8DB877708}"/>
    <hyperlink ref="C10" r:id="rId8" xr:uid="{7BF18329-C154-4A5E-AAA8-F668ECA3B046}"/>
    <hyperlink ref="C19" r:id="rId9" xr:uid="{DE711CB7-D2B1-44E3-B182-FE616AD2A599}"/>
    <hyperlink ref="C15" r:id="rId10" xr:uid="{E90FA954-301A-461D-907C-0AAD1AB3EA1E}"/>
    <hyperlink ref="C26" r:id="rId11" xr:uid="{4FDACA14-D257-4201-8808-07D4332C2E75}"/>
    <hyperlink ref="C16:C17" r:id="rId12" display="Link" xr:uid="{7C454A9B-C0AD-459C-93E8-D0FBA97DDCD1}"/>
    <hyperlink ref="C22" r:id="rId13" xr:uid="{93F72D8F-7660-491C-9559-46111EE02916}"/>
    <hyperlink ref="C29" r:id="rId14" xr:uid="{58244913-DC99-49C3-96A7-0BF05E25CE74}"/>
    <hyperlink ref="C16" r:id="rId15" xr:uid="{5C51BA29-4921-44F9-ACA7-DEB2E80F329C}"/>
    <hyperlink ref="C30" r:id="rId16" xr:uid="{87DA79F7-DCB3-4589-80D7-AC009631A5CD}"/>
    <hyperlink ref="C18" r:id="rId17" xr:uid="{31CBC9A9-4213-4CD9-A95C-807490BBF278}"/>
    <hyperlink ref="C28" r:id="rId18" xr:uid="{E9A4F8D9-F408-4DC0-9D17-F9FD458C288A}"/>
    <hyperlink ref="C6" r:id="rId19" xr:uid="{3ACD255D-94E6-4868-95E6-17D620BFDB45}"/>
    <hyperlink ref="C13" r:id="rId20" xr:uid="{3F75DF17-EE70-493C-B5E2-6F55453AC8A3}"/>
    <hyperlink ref="C5" r:id="rId21" xr:uid="{4AAE1671-4E98-4AD0-9F19-7482FF0DE734}"/>
    <hyperlink ref="C14" r:id="rId22" xr:uid="{F2A8AB92-4526-4A2F-A8E3-03AFB3A174BC}"/>
    <hyperlink ref="C34" r:id="rId23" xr:uid="{6A5B8D1B-C8B1-4D45-826B-DF1C29389519}"/>
    <hyperlink ref="C25" r:id="rId24" xr:uid="{096B86FE-617F-4F8D-83BE-9F0BBE4503EA}"/>
    <hyperlink ref="C33" r:id="rId25" xr:uid="{BBCD2517-0EA0-4E94-87C4-CEAB58ADA7C6}"/>
    <hyperlink ref="C35" r:id="rId26" xr:uid="{AF5F0AF2-CF31-4EB8-8200-5934F1782E63}"/>
    <hyperlink ref="C24" r:id="rId27" xr:uid="{5AE4223F-8337-4175-9C52-72A2F41F9816}"/>
    <hyperlink ref="C23" r:id="rId28" xr:uid="{CE048640-1D1E-45A7-A6E4-9459CADEC972}"/>
    <hyperlink ref="C27" r:id="rId29" xr:uid="{8BF3AA9B-3DEB-4925-9E4B-140FDA296F22}"/>
    <hyperlink ref="C17" r:id="rId30" xr:uid="{FCFC9FCD-0F37-4CCE-A480-2D28484D4A1B}"/>
    <hyperlink ref="C12" r:id="rId31" xr:uid="{98A6A0E7-C523-4C4B-AD81-7F3383B664E3}"/>
    <hyperlink ref="C11" r:id="rId32" xr:uid="{2812E266-15FE-4630-B4D4-4B2653F5CEC6}"/>
  </hyperlinks>
  <pageMargins left="0.7" right="0.7" top="0.75" bottom="0.75" header="0.3" footer="0.3"/>
  <pageSetup paperSize="9" orientation="portrait" r:id="rId33"/>
  <tableParts count="1">
    <tablePart r:id="rId3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Teixeira</dc:creator>
  <cp:lastModifiedBy>Abel Teixeira</cp:lastModifiedBy>
  <dcterms:created xsi:type="dcterms:W3CDTF">2015-06-05T18:19:34Z</dcterms:created>
  <dcterms:modified xsi:type="dcterms:W3CDTF">2020-05-14T11:59:06Z</dcterms:modified>
</cp:coreProperties>
</file>