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973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A3" i="4"/>
  <c r="A4"/>
  <c r="A5"/>
  <c r="A2"/>
  <c r="L4" i="3"/>
  <c r="K3"/>
  <c r="M3" s="1"/>
  <c r="M4"/>
  <c r="M5"/>
  <c r="M6"/>
  <c r="M7"/>
  <c r="M8"/>
  <c r="L5"/>
  <c r="F3"/>
  <c r="F2"/>
  <c r="F4"/>
  <c r="F5"/>
  <c r="F6"/>
  <c r="F7"/>
  <c r="F8"/>
  <c r="F9"/>
  <c r="F10"/>
  <c r="F11"/>
  <c r="F12"/>
  <c r="F13"/>
  <c r="F14"/>
  <c r="J4"/>
  <c r="J3"/>
  <c r="L6"/>
  <c r="L7"/>
  <c r="L8"/>
  <c r="K4"/>
  <c r="K5"/>
  <c r="K6"/>
  <c r="K7"/>
  <c r="K8"/>
  <c r="J5"/>
  <c r="J6"/>
  <c r="J7"/>
  <c r="J8"/>
  <c r="H4"/>
  <c r="H5"/>
  <c r="H6"/>
  <c r="H3"/>
  <c r="L2" i="2"/>
  <c r="K2"/>
  <c r="J2"/>
  <c r="M2"/>
  <c r="N2"/>
  <c r="L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H2"/>
  <c r="H3"/>
  <c r="I3" s="1"/>
  <c r="K3" s="1"/>
  <c r="H4"/>
  <c r="J4" s="1"/>
  <c r="H5"/>
  <c r="I5" s="1"/>
  <c r="K5" s="1"/>
  <c r="H6"/>
  <c r="J6" s="1"/>
  <c r="H7"/>
  <c r="I7" s="1"/>
  <c r="K7" s="1"/>
  <c r="H8"/>
  <c r="J8" s="1"/>
  <c r="H9"/>
  <c r="I9" s="1"/>
  <c r="K9" s="1"/>
  <c r="H10"/>
  <c r="J10" s="1"/>
  <c r="H11"/>
  <c r="I11" s="1"/>
  <c r="K11" s="1"/>
  <c r="I10" l="1"/>
  <c r="K10" s="1"/>
  <c r="I6"/>
  <c r="K6" s="1"/>
  <c r="I2"/>
  <c r="I8"/>
  <c r="K8" s="1"/>
  <c r="I4"/>
  <c r="K4" s="1"/>
  <c r="K12" s="1"/>
  <c r="J11"/>
  <c r="J9"/>
  <c r="J7"/>
  <c r="J5"/>
  <c r="J3"/>
  <c r="J12" l="1"/>
</calcChain>
</file>

<file path=xl/sharedStrings.xml><?xml version="1.0" encoding="utf-8"?>
<sst xmlns="http://schemas.openxmlformats.org/spreadsheetml/2006/main" count="77" uniqueCount="53">
  <si>
    <t xml:space="preserve">SN </t>
  </si>
  <si>
    <t xml:space="preserve">NAME </t>
  </si>
  <si>
    <t xml:space="preserve">DEPARTMENT </t>
  </si>
  <si>
    <t>LEVEL</t>
  </si>
  <si>
    <t>MATRIC NO.</t>
  </si>
  <si>
    <t>COSSA</t>
  </si>
  <si>
    <t>ND2</t>
  </si>
  <si>
    <t>OJO VICTOR</t>
  </si>
  <si>
    <t>AMOUNT</t>
  </si>
  <si>
    <t>OFFICE1</t>
  </si>
  <si>
    <t>OFFICE2</t>
  </si>
  <si>
    <t>OFFICE3</t>
  </si>
  <si>
    <t xml:space="preserve">BOURNVITA </t>
  </si>
  <si>
    <t>MILK</t>
  </si>
  <si>
    <t>BUTTER</t>
  </si>
  <si>
    <t>MAGGI</t>
  </si>
  <si>
    <t>SPAGHETTI</t>
  </si>
  <si>
    <t>INDOMIE</t>
  </si>
  <si>
    <t>UNIT PRICE</t>
  </si>
  <si>
    <t>SALES PRICEE</t>
  </si>
  <si>
    <t>DRINKS</t>
  </si>
  <si>
    <t>WATER</t>
  </si>
  <si>
    <t>SEMOVITA</t>
  </si>
  <si>
    <t>WHEAT</t>
  </si>
  <si>
    <t>STOCK</t>
  </si>
  <si>
    <t>TOTAL UNIT SALES</t>
  </si>
  <si>
    <t>STOCK AVAILABLE</t>
  </si>
  <si>
    <t>SALES VALUE</t>
  </si>
  <si>
    <t>STOCK VALUE</t>
  </si>
  <si>
    <t xml:space="preserve">PRODUCTS </t>
  </si>
  <si>
    <t>OFFICE 2 RANKIN</t>
  </si>
  <si>
    <t>OFFICE 3 RANKIN</t>
  </si>
  <si>
    <t>OFFICE 1 RANKIN</t>
  </si>
  <si>
    <t>PRODUCTS</t>
  </si>
  <si>
    <t>REGION</t>
  </si>
  <si>
    <t xml:space="preserve">SALES </t>
  </si>
  <si>
    <t>UNIT SOLD</t>
  </si>
  <si>
    <t>DISCOUNT(%)</t>
  </si>
  <si>
    <t>Apple</t>
  </si>
  <si>
    <t>Banana</t>
  </si>
  <si>
    <t>Orange</t>
  </si>
  <si>
    <t>Mango</t>
  </si>
  <si>
    <t xml:space="preserve">Grapes </t>
  </si>
  <si>
    <t>Pineapple</t>
  </si>
  <si>
    <t>East</t>
  </si>
  <si>
    <t>West</t>
  </si>
  <si>
    <t>South</t>
  </si>
  <si>
    <t>North</t>
  </si>
  <si>
    <t xml:space="preserve">West </t>
  </si>
  <si>
    <t xml:space="preserve">Apple </t>
  </si>
  <si>
    <t>SALES</t>
  </si>
  <si>
    <t>AVERAGE</t>
  </si>
  <si>
    <t>STATUS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</si>
</sst>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_-[$₦-470]* #,##0.00_-;\-[$₦-470]* #,##0.00_-;_-[$₦-470]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42" fontId="2" fillId="0" borderId="0" xfId="0" applyNumberFormat="1" applyFont="1" applyAlignment="1"/>
    <xf numFmtId="164" fontId="0" fillId="0" borderId="0" xfId="2" applyNumberFormat="1" applyFont="1"/>
    <xf numFmtId="0" fontId="0" fillId="0" borderId="0" xfId="2" applyNumberFormat="1" applyFont="1"/>
    <xf numFmtId="165" fontId="2" fillId="0" borderId="0" xfId="0" applyNumberFormat="1" applyFont="1" applyAlignment="1"/>
    <xf numFmtId="165" fontId="0" fillId="0" borderId="0" xfId="1" applyNumberFormat="1" applyFont="1"/>
    <xf numFmtId="165" fontId="0" fillId="0" borderId="0" xfId="0" applyNumberFormat="1"/>
    <xf numFmtId="165" fontId="0" fillId="0" borderId="0" xfId="2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H2" sqref="H2"/>
    </sheetView>
  </sheetViews>
  <sheetFormatPr defaultRowHeight="15"/>
  <cols>
    <col min="2" max="5" width="18.5703125" customWidth="1"/>
    <col min="6" max="6" width="16.28515625" style="9" customWidth="1"/>
    <col min="7" max="7" width="11.5703125" bestFit="1" customWidth="1"/>
  </cols>
  <sheetData>
    <row r="1" spans="1:8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8</v>
      </c>
      <c r="G1" s="2"/>
    </row>
    <row r="2" spans="1:8">
      <c r="A2" s="3">
        <v>1</v>
      </c>
      <c r="B2" s="3" t="s">
        <v>7</v>
      </c>
      <c r="C2" s="3" t="s">
        <v>5</v>
      </c>
      <c r="D2" s="3" t="s">
        <v>6</v>
      </c>
      <c r="E2" s="3">
        <v>3628</v>
      </c>
      <c r="F2" s="8">
        <v>888</v>
      </c>
      <c r="G2" s="5">
        <v>0.2</v>
      </c>
      <c r="H2" s="6">
        <v>2</v>
      </c>
    </row>
    <row r="3" spans="1:8">
      <c r="A3" s="3"/>
      <c r="B3" s="3"/>
      <c r="C3" s="3"/>
      <c r="D3" s="3"/>
      <c r="E3" s="3"/>
      <c r="F3" s="9">
        <v>888</v>
      </c>
    </row>
    <row r="4" spans="1:8">
      <c r="A4" s="3"/>
      <c r="B4" s="3"/>
      <c r="C4" s="3"/>
      <c r="D4" s="3"/>
      <c r="E4" s="3"/>
      <c r="F4" s="10"/>
    </row>
    <row r="5" spans="1:8">
      <c r="A5" s="3"/>
      <c r="B5" s="3"/>
      <c r="C5" s="3"/>
      <c r="D5" s="3"/>
      <c r="E5" s="3"/>
    </row>
    <row r="6" spans="1:8">
      <c r="A6" s="3"/>
      <c r="B6" s="3"/>
      <c r="C6" s="3"/>
      <c r="D6" s="3"/>
      <c r="E6" s="3"/>
    </row>
    <row r="7" spans="1:8">
      <c r="A7" s="3"/>
      <c r="B7" s="3"/>
      <c r="C7" s="3"/>
      <c r="D7" s="3"/>
      <c r="E7" s="3"/>
    </row>
    <row r="8" spans="1:8">
      <c r="A8" s="3"/>
      <c r="B8" s="3"/>
      <c r="C8" s="3"/>
      <c r="D8" s="3"/>
      <c r="E8" s="3"/>
    </row>
    <row r="9" spans="1:8">
      <c r="A9" s="3"/>
      <c r="B9" s="3"/>
      <c r="C9" s="3"/>
      <c r="D9" s="3"/>
      <c r="E9" s="3"/>
    </row>
    <row r="10" spans="1:8">
      <c r="A10" s="3"/>
      <c r="B10" s="3"/>
      <c r="C10" s="3"/>
      <c r="D10" s="3"/>
      <c r="E10" s="3"/>
    </row>
    <row r="11" spans="1:8">
      <c r="A11" s="3"/>
      <c r="B11" s="3"/>
      <c r="C11" s="3"/>
      <c r="D11" s="3"/>
      <c r="E11" s="3"/>
    </row>
    <row r="12" spans="1:8">
      <c r="A12" s="3"/>
      <c r="B12" s="3"/>
      <c r="C12" s="3"/>
      <c r="D12" s="3"/>
      <c r="E12" s="3"/>
    </row>
    <row r="13" spans="1:8">
      <c r="A13" s="3"/>
      <c r="B13" s="3"/>
      <c r="C13" s="3"/>
      <c r="D13" s="3"/>
      <c r="E1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topLeftCell="A4" workbookViewId="0">
      <selection activeCell="O12" sqref="O12"/>
    </sheetView>
  </sheetViews>
  <sheetFormatPr defaultColWidth="12.5703125" defaultRowHeight="28.5" customHeight="1"/>
  <cols>
    <col min="8" max="8" width="14.7109375" customWidth="1"/>
    <col min="9" max="9" width="12.5703125" style="11"/>
    <col min="10" max="10" width="11" customWidth="1"/>
    <col min="12" max="12" width="14.7109375" customWidth="1"/>
  </cols>
  <sheetData>
    <row r="1" spans="1:14" ht="28.5" customHeight="1">
      <c r="A1" s="1" t="s">
        <v>29</v>
      </c>
      <c r="B1" s="1" t="s">
        <v>24</v>
      </c>
      <c r="C1" s="1" t="s">
        <v>18</v>
      </c>
      <c r="D1" s="1" t="s">
        <v>19</v>
      </c>
      <c r="E1" s="1" t="s">
        <v>9</v>
      </c>
      <c r="F1" s="1" t="s">
        <v>10</v>
      </c>
      <c r="G1" s="1" t="s">
        <v>11</v>
      </c>
      <c r="H1" s="12" t="s">
        <v>25</v>
      </c>
      <c r="I1" s="12" t="s">
        <v>26</v>
      </c>
      <c r="J1" s="12" t="s">
        <v>27</v>
      </c>
      <c r="K1" s="12" t="s">
        <v>28</v>
      </c>
      <c r="L1" s="12" t="s">
        <v>32</v>
      </c>
      <c r="M1" s="12" t="s">
        <v>30</v>
      </c>
      <c r="N1" s="12" t="s">
        <v>31</v>
      </c>
    </row>
    <row r="2" spans="1:14" ht="28.5" customHeight="1">
      <c r="A2" s="1" t="s">
        <v>12</v>
      </c>
      <c r="B2">
        <v>300</v>
      </c>
      <c r="C2">
        <v>750</v>
      </c>
      <c r="D2">
        <v>850</v>
      </c>
      <c r="E2">
        <v>36</v>
      </c>
      <c r="F2">
        <v>50</v>
      </c>
      <c r="G2">
        <v>24</v>
      </c>
      <c r="H2">
        <f>E2+F2+G2</f>
        <v>110</v>
      </c>
      <c r="I2" s="11">
        <f>B2-H2</f>
        <v>190</v>
      </c>
      <c r="J2">
        <f>H2*D2</f>
        <v>93500</v>
      </c>
      <c r="K2" t="e">
        <f>(B2-H2)*K3D2</f>
        <v>#NAME?</v>
      </c>
      <c r="L2">
        <f>RANK(E2,$E2:$G2)</f>
        <v>2</v>
      </c>
      <c r="M2">
        <f t="shared" ref="M2:M11" si="0">RANK(F2,$E2:$G2)</f>
        <v>1</v>
      </c>
      <c r="N2">
        <f t="shared" ref="N2:N11" si="1">RANK(G2,$E2:$G2)</f>
        <v>3</v>
      </c>
    </row>
    <row r="3" spans="1:14" ht="28.5" customHeight="1">
      <c r="A3" s="1" t="s">
        <v>13</v>
      </c>
      <c r="B3">
        <v>250</v>
      </c>
      <c r="C3">
        <v>800</v>
      </c>
      <c r="D3">
        <v>1000</v>
      </c>
      <c r="E3">
        <v>100</v>
      </c>
      <c r="F3">
        <v>71</v>
      </c>
      <c r="G3">
        <v>43</v>
      </c>
      <c r="H3">
        <f t="shared" ref="H3:H11" si="2">E3+F3+G3</f>
        <v>214</v>
      </c>
      <c r="I3" s="11">
        <f t="shared" ref="I3:I11" si="3">B3-H3</f>
        <v>36</v>
      </c>
      <c r="J3">
        <f t="shared" ref="J3:J11" si="4">H3*D3</f>
        <v>214000</v>
      </c>
      <c r="K3">
        <f t="shared" ref="K3:K11" si="5">I3*D3</f>
        <v>36000</v>
      </c>
      <c r="L3">
        <f t="shared" ref="L3:L11" si="6">RANK(E3,$E3:$G3)</f>
        <v>1</v>
      </c>
      <c r="M3">
        <f t="shared" si="0"/>
        <v>2</v>
      </c>
      <c r="N3">
        <f t="shared" si="1"/>
        <v>3</v>
      </c>
    </row>
    <row r="4" spans="1:14" ht="28.5" customHeight="1">
      <c r="A4" s="1" t="s">
        <v>14</v>
      </c>
      <c r="B4">
        <v>400</v>
      </c>
      <c r="C4">
        <v>350</v>
      </c>
      <c r="D4">
        <v>500</v>
      </c>
      <c r="E4">
        <v>56</v>
      </c>
      <c r="F4">
        <v>35</v>
      </c>
      <c r="G4">
        <v>15</v>
      </c>
      <c r="H4">
        <f t="shared" si="2"/>
        <v>106</v>
      </c>
      <c r="I4" s="11">
        <f t="shared" si="3"/>
        <v>294</v>
      </c>
      <c r="J4">
        <f t="shared" si="4"/>
        <v>53000</v>
      </c>
      <c r="K4">
        <f t="shared" si="5"/>
        <v>147000</v>
      </c>
      <c r="L4">
        <f t="shared" si="6"/>
        <v>1</v>
      </c>
      <c r="M4">
        <f t="shared" si="0"/>
        <v>2</v>
      </c>
      <c r="N4">
        <f t="shared" si="1"/>
        <v>3</v>
      </c>
    </row>
    <row r="5" spans="1:14" ht="28.5" customHeight="1">
      <c r="A5" s="1" t="s">
        <v>15</v>
      </c>
      <c r="B5">
        <v>150</v>
      </c>
      <c r="C5">
        <v>250</v>
      </c>
      <c r="D5">
        <v>350</v>
      </c>
      <c r="E5">
        <v>60</v>
      </c>
      <c r="F5">
        <v>40</v>
      </c>
      <c r="G5">
        <v>20</v>
      </c>
      <c r="H5">
        <f t="shared" si="2"/>
        <v>120</v>
      </c>
      <c r="I5" s="11">
        <f t="shared" si="3"/>
        <v>30</v>
      </c>
      <c r="J5">
        <f t="shared" si="4"/>
        <v>42000</v>
      </c>
      <c r="K5">
        <f t="shared" si="5"/>
        <v>10500</v>
      </c>
      <c r="L5">
        <f t="shared" si="6"/>
        <v>1</v>
      </c>
      <c r="M5">
        <f t="shared" si="0"/>
        <v>2</v>
      </c>
      <c r="N5">
        <f t="shared" si="1"/>
        <v>3</v>
      </c>
    </row>
    <row r="6" spans="1:14" ht="28.5" customHeight="1">
      <c r="A6" s="1" t="s">
        <v>16</v>
      </c>
      <c r="B6">
        <v>180</v>
      </c>
      <c r="C6">
        <v>450</v>
      </c>
      <c r="D6">
        <v>600</v>
      </c>
      <c r="E6">
        <v>79</v>
      </c>
      <c r="F6">
        <v>47</v>
      </c>
      <c r="G6">
        <v>28</v>
      </c>
      <c r="H6">
        <f t="shared" si="2"/>
        <v>154</v>
      </c>
      <c r="I6" s="11">
        <f t="shared" si="3"/>
        <v>26</v>
      </c>
      <c r="J6">
        <f t="shared" si="4"/>
        <v>92400</v>
      </c>
      <c r="K6">
        <f t="shared" si="5"/>
        <v>15600</v>
      </c>
      <c r="L6">
        <f t="shared" si="6"/>
        <v>1</v>
      </c>
      <c r="M6">
        <f t="shared" si="0"/>
        <v>2</v>
      </c>
      <c r="N6">
        <f t="shared" si="1"/>
        <v>3</v>
      </c>
    </row>
    <row r="7" spans="1:14" ht="28.5" customHeight="1">
      <c r="A7" s="1" t="s">
        <v>17</v>
      </c>
      <c r="B7">
        <v>200</v>
      </c>
      <c r="C7">
        <v>350</v>
      </c>
      <c r="D7">
        <v>450</v>
      </c>
      <c r="E7">
        <v>20</v>
      </c>
      <c r="F7">
        <v>58</v>
      </c>
      <c r="G7">
        <v>72</v>
      </c>
      <c r="H7">
        <f t="shared" si="2"/>
        <v>150</v>
      </c>
      <c r="I7" s="11">
        <f t="shared" si="3"/>
        <v>50</v>
      </c>
      <c r="J7">
        <f t="shared" si="4"/>
        <v>67500</v>
      </c>
      <c r="K7">
        <f t="shared" si="5"/>
        <v>22500</v>
      </c>
      <c r="L7">
        <f t="shared" si="6"/>
        <v>3</v>
      </c>
      <c r="M7">
        <f t="shared" si="0"/>
        <v>2</v>
      </c>
      <c r="N7">
        <f t="shared" si="1"/>
        <v>1</v>
      </c>
    </row>
    <row r="8" spans="1:14" ht="28.5" customHeight="1">
      <c r="A8" s="1" t="s">
        <v>20</v>
      </c>
      <c r="B8">
        <v>180</v>
      </c>
      <c r="C8">
        <v>250</v>
      </c>
      <c r="D8">
        <v>300</v>
      </c>
      <c r="E8">
        <v>35</v>
      </c>
      <c r="F8">
        <v>71</v>
      </c>
      <c r="G8">
        <v>90</v>
      </c>
      <c r="H8">
        <f t="shared" si="2"/>
        <v>196</v>
      </c>
      <c r="I8" s="11">
        <f t="shared" si="3"/>
        <v>-16</v>
      </c>
      <c r="J8">
        <f t="shared" si="4"/>
        <v>58800</v>
      </c>
      <c r="K8">
        <f t="shared" si="5"/>
        <v>-4800</v>
      </c>
      <c r="L8">
        <f t="shared" si="6"/>
        <v>3</v>
      </c>
      <c r="M8">
        <f t="shared" si="0"/>
        <v>2</v>
      </c>
      <c r="N8">
        <f t="shared" si="1"/>
        <v>1</v>
      </c>
    </row>
    <row r="9" spans="1:14" ht="28.5" customHeight="1">
      <c r="A9" s="1" t="s">
        <v>21</v>
      </c>
      <c r="B9">
        <v>180</v>
      </c>
      <c r="C9">
        <v>150</v>
      </c>
      <c r="D9">
        <v>200</v>
      </c>
      <c r="E9">
        <v>50</v>
      </c>
      <c r="F9">
        <v>65</v>
      </c>
      <c r="G9">
        <v>35</v>
      </c>
      <c r="H9">
        <f t="shared" si="2"/>
        <v>150</v>
      </c>
      <c r="I9" s="11">
        <f t="shared" si="3"/>
        <v>30</v>
      </c>
      <c r="J9">
        <f t="shared" si="4"/>
        <v>30000</v>
      </c>
      <c r="K9">
        <f t="shared" si="5"/>
        <v>6000</v>
      </c>
      <c r="L9">
        <f t="shared" si="6"/>
        <v>2</v>
      </c>
      <c r="M9">
        <f t="shared" si="0"/>
        <v>1</v>
      </c>
      <c r="N9">
        <f t="shared" si="1"/>
        <v>3</v>
      </c>
    </row>
    <row r="10" spans="1:14" ht="28.5" customHeight="1">
      <c r="A10" s="1" t="s">
        <v>22</v>
      </c>
      <c r="B10">
        <v>220</v>
      </c>
      <c r="C10">
        <v>1500</v>
      </c>
      <c r="D10">
        <v>1800</v>
      </c>
      <c r="E10">
        <v>75</v>
      </c>
      <c r="F10">
        <v>60</v>
      </c>
      <c r="G10">
        <v>25</v>
      </c>
      <c r="H10">
        <f t="shared" si="2"/>
        <v>160</v>
      </c>
      <c r="I10" s="11">
        <f t="shared" si="3"/>
        <v>60</v>
      </c>
      <c r="J10">
        <f t="shared" si="4"/>
        <v>288000</v>
      </c>
      <c r="K10">
        <f t="shared" si="5"/>
        <v>108000</v>
      </c>
      <c r="L10">
        <f t="shared" si="6"/>
        <v>1</v>
      </c>
      <c r="M10">
        <f t="shared" si="0"/>
        <v>2</v>
      </c>
      <c r="N10">
        <f t="shared" si="1"/>
        <v>3</v>
      </c>
    </row>
    <row r="11" spans="1:14" ht="28.5" customHeight="1">
      <c r="A11" s="1" t="s">
        <v>23</v>
      </c>
      <c r="B11">
        <v>250</v>
      </c>
      <c r="C11">
        <v>1200</v>
      </c>
      <c r="D11">
        <v>1500</v>
      </c>
      <c r="E11">
        <v>20</v>
      </c>
      <c r="F11">
        <v>30</v>
      </c>
      <c r="G11">
        <v>60</v>
      </c>
      <c r="H11">
        <f t="shared" si="2"/>
        <v>110</v>
      </c>
      <c r="I11" s="11">
        <f t="shared" si="3"/>
        <v>140</v>
      </c>
      <c r="J11">
        <f t="shared" si="4"/>
        <v>165000</v>
      </c>
      <c r="K11">
        <f t="shared" si="5"/>
        <v>210000</v>
      </c>
      <c r="L11">
        <f t="shared" si="6"/>
        <v>3</v>
      </c>
      <c r="M11">
        <f t="shared" si="0"/>
        <v>2</v>
      </c>
      <c r="N11">
        <f t="shared" si="1"/>
        <v>1</v>
      </c>
    </row>
    <row r="12" spans="1:14" ht="28.5" customHeight="1">
      <c r="J12">
        <f>SUM(J2:J11)</f>
        <v>1104200</v>
      </c>
      <c r="K12" t="e">
        <f>SUM(K2:K11)</f>
        <v>#NAME?</v>
      </c>
    </row>
  </sheetData>
  <conditionalFormatting sqref="L2:N11">
    <cfRule type="cellIs" dxfId="4" priority="2" operator="equal">
      <formula>1</formula>
    </cfRule>
    <cfRule type="cellIs" dxfId="3" priority="1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G3" sqref="G3"/>
    </sheetView>
  </sheetViews>
  <sheetFormatPr defaultRowHeight="15"/>
  <cols>
    <col min="1" max="1" width="10.85546875" customWidth="1"/>
    <col min="4" max="5" width="10.28515625" customWidth="1"/>
    <col min="6" max="6" width="9.140625" customWidth="1"/>
    <col min="13" max="13" width="11.28515625" customWidth="1"/>
  </cols>
  <sheetData>
    <row r="1" spans="1:13" ht="28.5" customHeight="1">
      <c r="A1" s="1" t="s">
        <v>33</v>
      </c>
      <c r="B1" s="1" t="s">
        <v>34</v>
      </c>
      <c r="C1" s="1" t="s">
        <v>35</v>
      </c>
      <c r="D1" s="1" t="s">
        <v>36</v>
      </c>
      <c r="E1" s="12" t="s">
        <v>37</v>
      </c>
      <c r="F1" s="1" t="s">
        <v>52</v>
      </c>
    </row>
    <row r="2" spans="1:13">
      <c r="A2" t="s">
        <v>38</v>
      </c>
      <c r="B2" t="s">
        <v>44</v>
      </c>
      <c r="C2">
        <v>500</v>
      </c>
      <c r="D2">
        <v>50</v>
      </c>
      <c r="E2">
        <v>10</v>
      </c>
      <c r="F2" t="str">
        <f>IF(C2&gt;F3300,"HIGH","LOW")</f>
        <v>HIGH</v>
      </c>
      <c r="K2" t="s">
        <v>50</v>
      </c>
      <c r="L2" t="s">
        <v>51</v>
      </c>
    </row>
    <row r="3" spans="1:13">
      <c r="A3" t="s">
        <v>39</v>
      </c>
      <c r="B3" t="s">
        <v>45</v>
      </c>
      <c r="C3">
        <v>300</v>
      </c>
      <c r="D3">
        <v>30</v>
      </c>
      <c r="E3">
        <v>5</v>
      </c>
      <c r="F3" t="str">
        <f>IF(C3&gt;=300,"HIGH","LOW")</f>
        <v>HIGH</v>
      </c>
      <c r="G3" t="s">
        <v>44</v>
      </c>
      <c r="H3">
        <f>COUNTIF($B$2:$B$14,G3)</f>
        <v>3</v>
      </c>
      <c r="I3" t="s">
        <v>49</v>
      </c>
      <c r="J3">
        <f>COUNTIF($A$2:$A$14,I3)</f>
        <v>0</v>
      </c>
      <c r="K3">
        <f ca="1">SUMIF($A7:N$14,I3,$C$2:$C$14)</f>
        <v>0</v>
      </c>
      <c r="L3">
        <v>0</v>
      </c>
      <c r="M3" t="str">
        <f ca="1">IF(K3&gt;=450,"VIABLE","NOT VIABLE")</f>
        <v>NOT VIABLE</v>
      </c>
    </row>
    <row r="4" spans="1:13">
      <c r="A4" t="s">
        <v>40</v>
      </c>
      <c r="B4" t="s">
        <v>46</v>
      </c>
      <c r="C4">
        <v>700</v>
      </c>
      <c r="D4">
        <v>70</v>
      </c>
      <c r="E4">
        <v>8</v>
      </c>
      <c r="F4" t="str">
        <f t="shared" ref="F3:F14" si="0">IF(C4&gt;300,"HIGH","LOW")</f>
        <v>HIGH</v>
      </c>
      <c r="G4" t="s">
        <v>48</v>
      </c>
      <c r="H4">
        <f>COUNTIF($B$2:$B$14,B3)</f>
        <v>3</v>
      </c>
      <c r="I4" t="s">
        <v>39</v>
      </c>
      <c r="J4">
        <f>COUNTIF($A$2:$A$14,I4)</f>
        <v>2</v>
      </c>
      <c r="K4">
        <f t="shared" ref="K4:K8" si="1">SUMIF($A$2:$A$14,I4,$C$2:$C$14)</f>
        <v>450</v>
      </c>
      <c r="L4">
        <f>AVERAGEIF($A$2:$A$14,I4,$D$2:$D$14)</f>
        <v>22.5</v>
      </c>
      <c r="M4" t="str">
        <f t="shared" ref="M4:M8" si="2">IF(K4&gt;=450,"VIABLE","NOT VIABLE")</f>
        <v>VIABLE</v>
      </c>
    </row>
    <row r="5" spans="1:13">
      <c r="A5" t="s">
        <v>41</v>
      </c>
      <c r="B5" t="s">
        <v>47</v>
      </c>
      <c r="C5">
        <v>450</v>
      </c>
      <c r="D5">
        <v>45</v>
      </c>
      <c r="E5">
        <v>5</v>
      </c>
      <c r="F5" t="str">
        <f t="shared" si="0"/>
        <v>HIGH</v>
      </c>
      <c r="G5" t="s">
        <v>46</v>
      </c>
      <c r="H5">
        <f t="shared" ref="H5:H6" si="3">COUNTIF($B$2:$B$14,G5)</f>
        <v>3</v>
      </c>
      <c r="I5" t="s">
        <v>40</v>
      </c>
      <c r="J5">
        <f t="shared" ref="J5:J8" si="4">COUNTIF($A$2:$A$14,I5)</f>
        <v>2</v>
      </c>
      <c r="K5">
        <f t="shared" si="1"/>
        <v>820</v>
      </c>
      <c r="L5">
        <f>AVERAGEIF($A$2:$A$14,I5,$D$2:$D$14)</f>
        <v>41</v>
      </c>
      <c r="M5" t="str">
        <f t="shared" si="2"/>
        <v>VIABLE</v>
      </c>
    </row>
    <row r="6" spans="1:13">
      <c r="A6" t="s">
        <v>42</v>
      </c>
      <c r="B6" t="s">
        <v>46</v>
      </c>
      <c r="C6">
        <v>100</v>
      </c>
      <c r="D6">
        <v>10</v>
      </c>
      <c r="E6">
        <v>3</v>
      </c>
      <c r="F6" t="str">
        <f t="shared" si="0"/>
        <v>LOW</v>
      </c>
      <c r="G6" t="s">
        <v>47</v>
      </c>
      <c r="H6">
        <f t="shared" si="3"/>
        <v>4</v>
      </c>
      <c r="I6" t="s">
        <v>41</v>
      </c>
      <c r="J6">
        <f t="shared" si="4"/>
        <v>2</v>
      </c>
      <c r="K6">
        <f t="shared" si="1"/>
        <v>700</v>
      </c>
      <c r="L6">
        <f t="shared" ref="L5:L8" si="5">AVERAGEIF($A$2:$A$14,I6,$D$2:$D$14)</f>
        <v>35</v>
      </c>
      <c r="M6" t="str">
        <f t="shared" si="2"/>
        <v>VIABLE</v>
      </c>
    </row>
    <row r="7" spans="1:13">
      <c r="A7" t="s">
        <v>43</v>
      </c>
      <c r="B7" t="s">
        <v>44</v>
      </c>
      <c r="C7">
        <v>200</v>
      </c>
      <c r="D7">
        <v>20</v>
      </c>
      <c r="E7">
        <v>0</v>
      </c>
      <c r="F7" t="str">
        <f t="shared" si="0"/>
        <v>LOW</v>
      </c>
      <c r="I7" t="s">
        <v>42</v>
      </c>
      <c r="J7">
        <f t="shared" si="4"/>
        <v>3</v>
      </c>
      <c r="K7">
        <f t="shared" si="1"/>
        <v>750</v>
      </c>
      <c r="L7">
        <f t="shared" si="5"/>
        <v>25</v>
      </c>
      <c r="M7" t="str">
        <f t="shared" si="2"/>
        <v>VIABLE</v>
      </c>
    </row>
    <row r="8" spans="1:13">
      <c r="A8" t="s">
        <v>38</v>
      </c>
      <c r="B8" t="s">
        <v>47</v>
      </c>
      <c r="C8">
        <v>160</v>
      </c>
      <c r="D8">
        <v>16</v>
      </c>
      <c r="E8">
        <v>6</v>
      </c>
      <c r="F8" t="str">
        <f t="shared" si="0"/>
        <v>LOW</v>
      </c>
      <c r="I8" t="s">
        <v>43</v>
      </c>
      <c r="J8">
        <f t="shared" si="4"/>
        <v>2</v>
      </c>
      <c r="K8">
        <f t="shared" si="1"/>
        <v>370</v>
      </c>
      <c r="L8">
        <f t="shared" si="5"/>
        <v>18.5</v>
      </c>
      <c r="M8" t="str">
        <f t="shared" si="2"/>
        <v>NOT VIABLE</v>
      </c>
    </row>
    <row r="9" spans="1:13">
      <c r="A9" t="s">
        <v>39</v>
      </c>
      <c r="B9" t="s">
        <v>45</v>
      </c>
      <c r="C9">
        <v>150</v>
      </c>
      <c r="D9">
        <v>15</v>
      </c>
      <c r="E9">
        <v>9</v>
      </c>
      <c r="F9" t="str">
        <f t="shared" si="0"/>
        <v>LOW</v>
      </c>
    </row>
    <row r="10" spans="1:13">
      <c r="A10" t="s">
        <v>40</v>
      </c>
      <c r="B10" t="s">
        <v>47</v>
      </c>
      <c r="C10">
        <v>120</v>
      </c>
      <c r="D10">
        <v>12</v>
      </c>
      <c r="E10">
        <v>7</v>
      </c>
      <c r="F10" t="str">
        <f t="shared" si="0"/>
        <v>LOW</v>
      </c>
    </row>
    <row r="11" spans="1:13">
      <c r="A11" t="s">
        <v>42</v>
      </c>
      <c r="B11" t="s">
        <v>46</v>
      </c>
      <c r="C11">
        <v>350</v>
      </c>
      <c r="D11">
        <v>35</v>
      </c>
      <c r="E11">
        <v>10</v>
      </c>
      <c r="F11" t="str">
        <f t="shared" si="0"/>
        <v>HIGH</v>
      </c>
    </row>
    <row r="12" spans="1:13">
      <c r="A12" t="s">
        <v>43</v>
      </c>
      <c r="B12" t="s">
        <v>44</v>
      </c>
      <c r="C12">
        <v>170</v>
      </c>
      <c r="D12">
        <v>17</v>
      </c>
      <c r="E12">
        <v>8</v>
      </c>
      <c r="F12" t="str">
        <f t="shared" si="0"/>
        <v>LOW</v>
      </c>
    </row>
    <row r="13" spans="1:13">
      <c r="A13" t="s">
        <v>41</v>
      </c>
      <c r="B13" t="s">
        <v>47</v>
      </c>
      <c r="C13">
        <v>250</v>
      </c>
      <c r="D13">
        <v>25</v>
      </c>
      <c r="E13">
        <v>7</v>
      </c>
      <c r="F13" t="str">
        <f t="shared" si="0"/>
        <v>LOW</v>
      </c>
    </row>
    <row r="14" spans="1:13">
      <c r="A14" t="s">
        <v>42</v>
      </c>
      <c r="B14" t="s">
        <v>45</v>
      </c>
      <c r="C14">
        <v>300</v>
      </c>
      <c r="D14">
        <v>30</v>
      </c>
      <c r="E14">
        <v>4</v>
      </c>
      <c r="F14" t="str">
        <f t="shared" si="0"/>
        <v>LOW</v>
      </c>
    </row>
  </sheetData>
  <conditionalFormatting sqref="M3:M8">
    <cfRule type="cellIs" dxfId="0" priority="2" operator="equal">
      <formula>"VIABLE"</formula>
    </cfRule>
    <cfRule type="cellIs" dxfId="1" priority="1" operator="equal">
      <formula>"NOT VIABLE"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5"/>
  <sheetViews>
    <sheetView workbookViewId="0">
      <selection activeCell="A8" sqref="A8"/>
    </sheetView>
  </sheetViews>
  <sheetFormatPr defaultRowHeight="15"/>
  <sheetData>
    <row r="2" spans="1:1">
      <c r="A2" t="str">
        <f>Sheet3!G3</f>
        <v>East</v>
      </c>
    </row>
    <row r="3" spans="1:1">
      <c r="A3" t="str">
        <f>Sheet3!G4</f>
        <v xml:space="preserve">West </v>
      </c>
    </row>
    <row r="4" spans="1:1">
      <c r="A4" t="str">
        <f>Sheet3!G5</f>
        <v>South</v>
      </c>
    </row>
    <row r="5" spans="1:1">
      <c r="A5" t="str">
        <f>Sheet3!G6</f>
        <v>North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2024-10-23T08:49:23Z</dcterms:created>
  <dcterms:modified xsi:type="dcterms:W3CDTF">2024-10-30T09:45:10Z</dcterms:modified>
</cp:coreProperties>
</file>