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skin/Code/CS-Meeting-Cost/"/>
    </mc:Choice>
  </mc:AlternateContent>
  <xr:revisionPtr revIDLastSave="0" documentId="13_ncr:1_{7C605426-30C2-1B46-AA33-39F77D899247}" xr6:coauthVersionLast="47" xr6:coauthVersionMax="47" xr10:uidLastSave="{00000000-0000-0000-0000-000000000000}"/>
  <bookViews>
    <workbookView xWindow="0" yWindow="500" windowWidth="14400" windowHeight="16100" xr2:uid="{BD2E9CBC-0550-F146-88E8-F93743783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4" i="1"/>
  <c r="D35" i="1"/>
  <c r="D36" i="1"/>
  <c r="D37" i="1"/>
  <c r="D31" i="1"/>
  <c r="E31" i="1" s="1"/>
  <c r="D33" i="1"/>
  <c r="F33" i="1" s="1"/>
  <c r="G33" i="1" s="1"/>
  <c r="H33" i="1" s="1"/>
  <c r="D32" i="1"/>
  <c r="E32" i="1" s="1"/>
  <c r="F32" i="1"/>
  <c r="G32" i="1" s="1"/>
  <c r="H32" i="1" s="1"/>
  <c r="D30" i="1"/>
  <c r="F30" i="1" s="1"/>
  <c r="G30" i="1" s="1"/>
  <c r="H30" i="1" s="1"/>
  <c r="D28" i="1"/>
  <c r="F28" i="1" s="1"/>
  <c r="G28" i="1" s="1"/>
  <c r="H28" i="1" s="1"/>
  <c r="D29" i="1"/>
  <c r="E29" i="1" s="1"/>
  <c r="D20" i="1"/>
  <c r="E20" i="1" s="1"/>
  <c r="D21" i="1"/>
  <c r="E21" i="1" s="1"/>
  <c r="D22" i="1"/>
  <c r="F22" i="1" s="1"/>
  <c r="G22" i="1" s="1"/>
  <c r="H22" i="1" s="1"/>
  <c r="D23" i="1"/>
  <c r="F23" i="1" s="1"/>
  <c r="G23" i="1" s="1"/>
  <c r="H23" i="1" s="1"/>
  <c r="D24" i="1"/>
  <c r="E24" i="1" s="1"/>
  <c r="D25" i="1"/>
  <c r="F25" i="1" s="1"/>
  <c r="G25" i="1" s="1"/>
  <c r="H25" i="1" s="1"/>
  <c r="D26" i="1"/>
  <c r="F26" i="1" s="1"/>
  <c r="G26" i="1" s="1"/>
  <c r="H26" i="1" s="1"/>
  <c r="D27" i="1"/>
  <c r="E27" i="1" s="1"/>
  <c r="D19" i="1"/>
  <c r="E19" i="1" s="1"/>
  <c r="D2" i="1"/>
  <c r="F2" i="1" s="1"/>
  <c r="G2" i="1" s="1"/>
  <c r="H2" i="1" s="1"/>
  <c r="D3" i="1"/>
  <c r="F3" i="1" s="1"/>
  <c r="G3" i="1" s="1"/>
  <c r="H3" i="1" s="1"/>
  <c r="D4" i="1"/>
  <c r="F4" i="1" s="1"/>
  <c r="G4" i="1" s="1"/>
  <c r="H4" i="1" s="1"/>
  <c r="D5" i="1"/>
  <c r="F5" i="1" s="1"/>
  <c r="G5" i="1" s="1"/>
  <c r="H5" i="1" s="1"/>
  <c r="D6" i="1"/>
  <c r="F6" i="1" s="1"/>
  <c r="G6" i="1" s="1"/>
  <c r="H6" i="1" s="1"/>
  <c r="D7" i="1"/>
  <c r="F7" i="1" s="1"/>
  <c r="G7" i="1" s="1"/>
  <c r="H7" i="1" s="1"/>
  <c r="D8" i="1"/>
  <c r="F8" i="1" s="1"/>
  <c r="G8" i="1" s="1"/>
  <c r="H8" i="1" s="1"/>
  <c r="D9" i="1"/>
  <c r="E9" i="1" s="1"/>
  <c r="D10" i="1"/>
  <c r="F10" i="1" s="1"/>
  <c r="G10" i="1" s="1"/>
  <c r="H10" i="1" s="1"/>
  <c r="D11" i="1"/>
  <c r="E11" i="1" s="1"/>
  <c r="D12" i="1"/>
  <c r="F12" i="1" s="1"/>
  <c r="G12" i="1" s="1"/>
  <c r="H12" i="1" s="1"/>
  <c r="D13" i="1"/>
  <c r="F13" i="1" s="1"/>
  <c r="G13" i="1" s="1"/>
  <c r="H13" i="1" s="1"/>
  <c r="D14" i="1"/>
  <c r="E14" i="1" s="1"/>
  <c r="D15" i="1"/>
  <c r="F15" i="1" s="1"/>
  <c r="G15" i="1" s="1"/>
  <c r="H15" i="1" s="1"/>
  <c r="D16" i="1"/>
  <c r="F16" i="1" s="1"/>
  <c r="G16" i="1" s="1"/>
  <c r="H16" i="1" s="1"/>
  <c r="D17" i="1"/>
  <c r="E17" i="1" s="1"/>
  <c r="D18" i="1"/>
  <c r="F18" i="1" s="1"/>
  <c r="G18" i="1" s="1"/>
  <c r="H18" i="1" s="1"/>
  <c r="F44" i="1" l="1"/>
  <c r="G44" i="1" s="1"/>
  <c r="H44" i="1" s="1"/>
  <c r="F41" i="1"/>
  <c r="G41" i="1" s="1"/>
  <c r="H41" i="1" s="1"/>
  <c r="F40" i="1"/>
  <c r="G40" i="1" s="1"/>
  <c r="H40" i="1" s="1"/>
  <c r="F42" i="1"/>
  <c r="G42" i="1" s="1"/>
  <c r="H42" i="1" s="1"/>
  <c r="F43" i="1"/>
  <c r="G43" i="1" s="1"/>
  <c r="H43" i="1" s="1"/>
  <c r="F39" i="1"/>
  <c r="G39" i="1" s="1"/>
  <c r="H39" i="1" s="1"/>
  <c r="F38" i="1"/>
  <c r="G38" i="1" s="1"/>
  <c r="H38" i="1" s="1"/>
  <c r="E37" i="1"/>
  <c r="F37" i="1"/>
  <c r="G37" i="1" s="1"/>
  <c r="H37" i="1" s="1"/>
  <c r="E36" i="1"/>
  <c r="F36" i="1"/>
  <c r="G36" i="1" s="1"/>
  <c r="H36" i="1" s="1"/>
  <c r="F35" i="1"/>
  <c r="G35" i="1" s="1"/>
  <c r="H35" i="1" s="1"/>
  <c r="E35" i="1"/>
  <c r="F34" i="1"/>
  <c r="G34" i="1" s="1"/>
  <c r="H34" i="1" s="1"/>
  <c r="E34" i="1"/>
  <c r="E33" i="1"/>
  <c r="F31" i="1"/>
  <c r="G31" i="1" s="1"/>
  <c r="H31" i="1" s="1"/>
  <c r="E28" i="1"/>
  <c r="E30" i="1"/>
  <c r="F27" i="1"/>
  <c r="G27" i="1" s="1"/>
  <c r="H27" i="1" s="1"/>
  <c r="F19" i="1"/>
  <c r="G19" i="1" s="1"/>
  <c r="H19" i="1" s="1"/>
  <c r="F29" i="1"/>
  <c r="G29" i="1" s="1"/>
  <c r="H29" i="1" s="1"/>
  <c r="E26" i="1"/>
  <c r="F21" i="1"/>
  <c r="G21" i="1" s="1"/>
  <c r="H21" i="1" s="1"/>
  <c r="E22" i="1"/>
  <c r="F24" i="1"/>
  <c r="G24" i="1" s="1"/>
  <c r="H24" i="1" s="1"/>
  <c r="F20" i="1"/>
  <c r="G20" i="1" s="1"/>
  <c r="H20" i="1" s="1"/>
  <c r="E23" i="1"/>
  <c r="E25" i="1"/>
  <c r="E16" i="1"/>
  <c r="E6" i="1"/>
  <c r="F17" i="1"/>
  <c r="G17" i="1" s="1"/>
  <c r="H17" i="1" s="1"/>
  <c r="F14" i="1"/>
  <c r="G14" i="1" s="1"/>
  <c r="H14" i="1" s="1"/>
  <c r="E10" i="1"/>
  <c r="F9" i="1"/>
  <c r="G9" i="1" s="1"/>
  <c r="H9" i="1" s="1"/>
  <c r="E12" i="1"/>
  <c r="F11" i="1"/>
  <c r="G11" i="1" s="1"/>
  <c r="H11" i="1" s="1"/>
  <c r="E8" i="1"/>
  <c r="E7" i="1"/>
  <c r="E13" i="1"/>
  <c r="E5" i="1"/>
  <c r="E15" i="1"/>
  <c r="E4" i="1"/>
  <c r="E3" i="1"/>
  <c r="E18" i="1"/>
  <c r="E2" i="1"/>
</calcChain>
</file>

<file path=xl/sharedStrings.xml><?xml version="1.0" encoding="utf-8"?>
<sst xmlns="http://schemas.openxmlformats.org/spreadsheetml/2006/main" count="94" uniqueCount="55">
  <si>
    <t>Department</t>
  </si>
  <si>
    <t>Grade</t>
  </si>
  <si>
    <t>Min</t>
  </si>
  <si>
    <t>Cabinet Office</t>
  </si>
  <si>
    <t>AO</t>
  </si>
  <si>
    <t>EO</t>
  </si>
  <si>
    <t>Fast Stream</t>
  </si>
  <si>
    <t>SEO</t>
  </si>
  <si>
    <t>HEO</t>
  </si>
  <si>
    <t>G7</t>
  </si>
  <si>
    <t>G6</t>
  </si>
  <si>
    <t>DD</t>
  </si>
  <si>
    <t>DG</t>
  </si>
  <si>
    <t>D</t>
  </si>
  <si>
    <t>AO (L)</t>
  </si>
  <si>
    <t>EO (L)</t>
  </si>
  <si>
    <t>HEO (L)</t>
  </si>
  <si>
    <t>SEO (L)</t>
  </si>
  <si>
    <t>G7 (L)</t>
  </si>
  <si>
    <t>G6 (L)</t>
  </si>
  <si>
    <t>Perm Sec</t>
  </si>
  <si>
    <t>Hr</t>
  </si>
  <si>
    <t>Sec</t>
  </si>
  <si>
    <t>Weekly</t>
  </si>
  <si>
    <t>Daily</t>
  </si>
  <si>
    <t>Salary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</si>
  <si>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</si>
  <si>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</si>
  <si>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</si>
  <si>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</si>
  <si>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</si>
  <si>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</si>
  <si>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</si>
  <si>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</si>
  <si>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9</t>
  </si>
  <si>
    <t>Band 8a</t>
  </si>
  <si>
    <t>Band 8b</t>
  </si>
  <si>
    <t>Band 8c</t>
  </si>
  <si>
    <t>Band 8d</t>
  </si>
  <si>
    <t>Contractor</t>
  </si>
  <si>
    <t>£400 Day Rate</t>
  </si>
  <si>
    <t>£500 Day Rate</t>
  </si>
  <si>
    <t>£600 Day Rate</t>
  </si>
  <si>
    <t>£700 Day Rate</t>
  </si>
  <si>
    <t>£800 Day Rate</t>
  </si>
  <si>
    <t>£900 Day Rate</t>
  </si>
  <si>
    <t>£1000 Day Rate</t>
  </si>
  <si>
    <t>18 to 21</t>
  </si>
  <si>
    <t>22 to 29</t>
  </si>
  <si>
    <t>30 to 39</t>
  </si>
  <si>
    <t>40 to 49</t>
  </si>
  <si>
    <t>50 to 59</t>
  </si>
  <si>
    <t>60 and over</t>
  </si>
  <si>
    <t>All Ages</t>
  </si>
  <si>
    <t>National Medium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</si>
</sst>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60D2-3985-EA41-832F-265E5E27B1BE}" name="Table1" displayName="Table1" ref="A1:H44" totalsRowShown="0">
  <autoFilter ref="A1:H44" xr:uid="{34B660D2-3985-EA41-832F-265E5E27B1BE}"/>
  <sortState xmlns:xlrd2="http://schemas.microsoft.com/office/spreadsheetml/2017/richdata2" ref="A2:C17">
    <sortCondition ref="C1:C17"/>
  </sortState>
  <tableColumns count="8">
    <tableColumn id="1" xr3:uid="{B1DB8705-8EB0-E947-B176-FE12D7B79EED}" name="Department"/>
    <tableColumn id="2" xr3:uid="{CB077E4D-CE1A-B34B-AD86-AC1D4EE6BDF6}" name="Grade"/>
    <tableColumn id="3" xr3:uid="{B29290B6-4DAD-4842-B3DA-D1E561EC2AC5}" name="Salary"/>
    <tableColumn id="7" xr3:uid="{F05CFB09-BEA9-425B-A82F-063AA7DABF43}" name="Weekly" dataDxfId="4">
      <calculatedColumnFormula>Table1[[#This Row],[Salary]]/52</calculatedColumnFormula>
    </tableColumn>
    <tableColumn id="6" xr3:uid="{4F2657B1-82C3-4463-837F-98388B9600A8}" name="Daily" dataDxfId="3">
      <calculatedColumnFormula>Table1[[#This Row],[Weekly]]/5</calculatedColumnFormula>
    </tableColumn>
    <tableColumn id="4" xr3:uid="{82C74A3D-4D6E-4A26-BBFD-B2B0152BA3EC}" name="Hr" dataDxfId="2">
      <calculatedColumnFormula>Table1[[#This Row],[Weekly]]/37</calculatedColumnFormula>
    </tableColumn>
    <tableColumn id="8" xr3:uid="{691F24A6-2051-4121-A492-D98996C131BA}" name="Min" dataDxfId="1">
      <calculatedColumnFormula>Table1[[#This Row],[Hr]]/60</calculatedColumnFormula>
    </tableColumn>
    <tableColumn id="5" xr3:uid="{50F33961-D7AB-4DC3-8715-A2BAC98E5884}" name="Sec" dataDxfId="0">
      <calculatedColumnFormula>Table1[[#This Row],[Min]]/60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6CBB-E552-CE49-AC7B-E46053B78105}">
  <dimension ref="A1:H44"/>
  <sheetViews>
    <sheetView tabSelected="1" topLeftCell="A12" workbookViewId="0">
      <selection activeCell="A38" sqref="A38:A44"/>
    </sheetView>
  </sheetViews>
  <sheetFormatPr baseColWidth="10" defaultColWidth="10.6640625" defaultRowHeight="16" x14ac:dyDescent="0.2"/>
  <cols>
    <col min="1" max="1" width="13.5" customWidth="1"/>
  </cols>
  <sheetData>
    <row r="1" spans="1:8" x14ac:dyDescent="0.2">
      <c r="A1" t="s">
        <v>0</v>
      </c>
      <c r="B1" t="s">
        <v>1</v>
      </c>
      <c r="C1" t="s">
        <v>25</v>
      </c>
      <c r="D1" t="s">
        <v>23</v>
      </c>
      <c r="E1" t="s">
        <v>24</v>
      </c>
      <c r="F1" t="s">
        <v>21</v>
      </c>
      <c r="G1" t="s">
        <v>2</v>
      </c>
      <c r="H1" t="s">
        <v>22</v>
      </c>
    </row>
    <row r="2" spans="1:8" x14ac:dyDescent="0.2">
      <c r="A2" t="s">
        <v>3</v>
      </c>
      <c r="B2" t="s">
        <v>4</v>
      </c>
      <c r="C2">
        <v>21722</v>
      </c>
      <c r="D2">
        <f>Table1[[#This Row],[Salary]]/52</f>
        <v>417.73076923076923</v>
      </c>
      <c r="E2">
        <f>Table1[[#This Row],[Weekly]]/5</f>
        <v>83.546153846153842</v>
      </c>
      <c r="F2">
        <f>Table1[[#This Row],[Weekly]]/37</f>
        <v>11.29002079002079</v>
      </c>
      <c r="G2">
        <f>Table1[[#This Row],[Hr]]/60</f>
        <v>0.18816701316701318</v>
      </c>
      <c r="H2">
        <f>Table1[[#This Row],[Min]]/60</f>
        <v>3.1361168861168865E-3</v>
      </c>
    </row>
    <row r="3" spans="1:8" x14ac:dyDescent="0.2">
      <c r="A3" t="s">
        <v>3</v>
      </c>
      <c r="B3" t="s">
        <v>5</v>
      </c>
      <c r="C3">
        <v>24327</v>
      </c>
      <c r="D3">
        <f>Table1[[#This Row],[Salary]]/52</f>
        <v>467.82692307692309</v>
      </c>
      <c r="E3">
        <f>Table1[[#This Row],[Weekly]]/5</f>
        <v>93.565384615384616</v>
      </c>
      <c r="F3">
        <f>Table1[[#This Row],[Weekly]]/37</f>
        <v>12.643970893970895</v>
      </c>
      <c r="G3">
        <f>Table1[[#This Row],[Hr]]/60</f>
        <v>0.21073284823284824</v>
      </c>
      <c r="H3">
        <f>Table1[[#This Row],[Min]]/60</f>
        <v>3.5122141372141372E-3</v>
      </c>
    </row>
    <row r="4" spans="1:8" x14ac:dyDescent="0.2">
      <c r="A4" t="s">
        <v>3</v>
      </c>
      <c r="B4" t="s">
        <v>14</v>
      </c>
      <c r="C4">
        <v>25277</v>
      </c>
      <c r="D4">
        <f>Table1[[#This Row],[Salary]]/52</f>
        <v>486.09615384615387</v>
      </c>
      <c r="E4">
        <f>Table1[[#This Row],[Weekly]]/5</f>
        <v>97.219230769230776</v>
      </c>
      <c r="F4">
        <f>Table1[[#This Row],[Weekly]]/37</f>
        <v>13.137733887733889</v>
      </c>
      <c r="G4">
        <f>Table1[[#This Row],[Hr]]/60</f>
        <v>0.21896223146223148</v>
      </c>
      <c r="H4">
        <f>Table1[[#This Row],[Min]]/60</f>
        <v>3.6493705243705247E-3</v>
      </c>
    </row>
    <row r="5" spans="1:8" x14ac:dyDescent="0.2">
      <c r="A5" t="s">
        <v>3</v>
      </c>
      <c r="B5" t="s">
        <v>6</v>
      </c>
      <c r="C5">
        <v>28000</v>
      </c>
      <c r="D5">
        <f>Table1[[#This Row],[Salary]]/52</f>
        <v>538.46153846153845</v>
      </c>
      <c r="E5">
        <f>Table1[[#This Row],[Weekly]]/5</f>
        <v>107.69230769230769</v>
      </c>
      <c r="F5">
        <f>Table1[[#This Row],[Weekly]]/37</f>
        <v>14.553014553014552</v>
      </c>
      <c r="G5">
        <f>Table1[[#This Row],[Hr]]/60</f>
        <v>0.24255024255024255</v>
      </c>
      <c r="H5">
        <f>Table1[[#This Row],[Min]]/60</f>
        <v>4.0425040425040425E-3</v>
      </c>
    </row>
    <row r="6" spans="1:8" x14ac:dyDescent="0.2">
      <c r="A6" t="s">
        <v>3</v>
      </c>
      <c r="B6" t="s">
        <v>15</v>
      </c>
      <c r="C6">
        <v>28050</v>
      </c>
      <c r="D6">
        <f>Table1[[#This Row],[Salary]]/52</f>
        <v>539.42307692307691</v>
      </c>
      <c r="E6">
        <f>Table1[[#This Row],[Weekly]]/5</f>
        <v>107.88461538461539</v>
      </c>
      <c r="F6">
        <f>Table1[[#This Row],[Weekly]]/37</f>
        <v>14.579002079002079</v>
      </c>
      <c r="G6">
        <f>Table1[[#This Row],[Hr]]/60</f>
        <v>0.24298336798336798</v>
      </c>
      <c r="H6">
        <f>Table1[[#This Row],[Min]]/60</f>
        <v>4.0497227997227997E-3</v>
      </c>
    </row>
    <row r="7" spans="1:8" x14ac:dyDescent="0.2">
      <c r="A7" t="s">
        <v>3</v>
      </c>
      <c r="B7" t="s">
        <v>8</v>
      </c>
      <c r="C7">
        <v>32640</v>
      </c>
      <c r="D7">
        <f>Table1[[#This Row],[Salary]]/52</f>
        <v>627.69230769230774</v>
      </c>
      <c r="E7">
        <f>Table1[[#This Row],[Weekly]]/5</f>
        <v>125.53846153846155</v>
      </c>
      <c r="F7">
        <f>Table1[[#This Row],[Weekly]]/37</f>
        <v>16.964656964656967</v>
      </c>
      <c r="G7">
        <f>Table1[[#This Row],[Hr]]/60</f>
        <v>0.28274428274428282</v>
      </c>
      <c r="H7">
        <f>Table1[[#This Row],[Min]]/60</f>
        <v>4.7124047124047132E-3</v>
      </c>
    </row>
    <row r="8" spans="1:8" x14ac:dyDescent="0.2">
      <c r="A8" t="s">
        <v>3</v>
      </c>
      <c r="B8" t="s">
        <v>16</v>
      </c>
      <c r="C8">
        <v>35241</v>
      </c>
      <c r="D8">
        <f>Table1[[#This Row],[Salary]]/52</f>
        <v>677.71153846153845</v>
      </c>
      <c r="E8">
        <f>Table1[[#This Row],[Weekly]]/5</f>
        <v>135.5423076923077</v>
      </c>
      <c r="F8">
        <f>Table1[[#This Row],[Weekly]]/37</f>
        <v>18.316528066528065</v>
      </c>
      <c r="G8">
        <f>Table1[[#This Row],[Hr]]/60</f>
        <v>0.30527546777546777</v>
      </c>
      <c r="H8">
        <f>Table1[[#This Row],[Min]]/60</f>
        <v>5.0879244629244624E-3</v>
      </c>
    </row>
    <row r="9" spans="1:8" x14ac:dyDescent="0.2">
      <c r="A9" t="s">
        <v>3</v>
      </c>
      <c r="B9" t="s">
        <v>7</v>
      </c>
      <c r="C9">
        <v>38046</v>
      </c>
      <c r="D9">
        <f>Table1[[#This Row],[Salary]]/52</f>
        <v>731.65384615384619</v>
      </c>
      <c r="E9">
        <f>Table1[[#This Row],[Weekly]]/5</f>
        <v>146.33076923076925</v>
      </c>
      <c r="F9">
        <f>Table1[[#This Row],[Weekly]]/37</f>
        <v>19.774428274428274</v>
      </c>
      <c r="G9">
        <f>Table1[[#This Row],[Hr]]/60</f>
        <v>0.32957380457380459</v>
      </c>
      <c r="H9">
        <f>Table1[[#This Row],[Min]]/60</f>
        <v>5.492896742896743E-3</v>
      </c>
    </row>
    <row r="10" spans="1:8" x14ac:dyDescent="0.2">
      <c r="A10" t="s">
        <v>3</v>
      </c>
      <c r="B10" t="s">
        <v>17</v>
      </c>
      <c r="C10">
        <v>41412</v>
      </c>
      <c r="D10">
        <f>Table1[[#This Row],[Salary]]/52</f>
        <v>796.38461538461536</v>
      </c>
      <c r="E10">
        <f>Table1[[#This Row],[Weekly]]/5</f>
        <v>159.27692307692308</v>
      </c>
      <c r="F10">
        <f>Table1[[#This Row],[Weekly]]/37</f>
        <v>21.523908523908524</v>
      </c>
      <c r="G10">
        <f>Table1[[#This Row],[Hr]]/60</f>
        <v>0.35873180873180871</v>
      </c>
      <c r="H10">
        <f>Table1[[#This Row],[Min]]/60</f>
        <v>5.9788634788634784E-3</v>
      </c>
    </row>
    <row r="11" spans="1:8" x14ac:dyDescent="0.2">
      <c r="A11" t="s">
        <v>3</v>
      </c>
      <c r="B11" t="s">
        <v>9</v>
      </c>
      <c r="C11">
        <v>50694</v>
      </c>
      <c r="D11">
        <f>Table1[[#This Row],[Salary]]/52</f>
        <v>974.88461538461536</v>
      </c>
      <c r="E11">
        <f>Table1[[#This Row],[Weekly]]/5</f>
        <v>194.97692307692307</v>
      </c>
      <c r="F11">
        <f>Table1[[#This Row],[Weekly]]/37</f>
        <v>26.348232848232847</v>
      </c>
      <c r="G11">
        <f>Table1[[#This Row],[Hr]]/60</f>
        <v>0.43913721413721413</v>
      </c>
      <c r="H11">
        <f>Table1[[#This Row],[Min]]/60</f>
        <v>7.3189535689535687E-3</v>
      </c>
    </row>
    <row r="12" spans="1:8" x14ac:dyDescent="0.2">
      <c r="A12" t="s">
        <v>3</v>
      </c>
      <c r="B12" t="s">
        <v>18</v>
      </c>
      <c r="C12">
        <v>55794</v>
      </c>
      <c r="D12">
        <f>Table1[[#This Row],[Salary]]/52</f>
        <v>1072.9615384615386</v>
      </c>
      <c r="E12">
        <f>Table1[[#This Row],[Weekly]]/5</f>
        <v>214.59230769230771</v>
      </c>
      <c r="F12">
        <f>Table1[[#This Row],[Weekly]]/37</f>
        <v>28.998960498960503</v>
      </c>
      <c r="G12">
        <f>Table1[[#This Row],[Hr]]/60</f>
        <v>0.48331600831600841</v>
      </c>
      <c r="H12">
        <f>Table1[[#This Row],[Min]]/60</f>
        <v>8.0552668052668065E-3</v>
      </c>
    </row>
    <row r="13" spans="1:8" x14ac:dyDescent="0.2">
      <c r="A13" t="s">
        <v>3</v>
      </c>
      <c r="B13" t="s">
        <v>10</v>
      </c>
      <c r="C13">
        <v>61710</v>
      </c>
      <c r="D13">
        <f>Table1[[#This Row],[Salary]]/52</f>
        <v>1186.7307692307693</v>
      </c>
      <c r="E13">
        <f>Table1[[#This Row],[Weekly]]/5</f>
        <v>237.34615384615387</v>
      </c>
      <c r="F13">
        <f>Table1[[#This Row],[Weekly]]/37</f>
        <v>32.073804573804573</v>
      </c>
      <c r="G13">
        <f>Table1[[#This Row],[Hr]]/60</f>
        <v>0.53456340956340953</v>
      </c>
      <c r="H13">
        <f>Table1[[#This Row],[Min]]/60</f>
        <v>8.9093901593901587E-3</v>
      </c>
    </row>
    <row r="14" spans="1:8" x14ac:dyDescent="0.2">
      <c r="A14" t="s">
        <v>3</v>
      </c>
      <c r="B14" t="s">
        <v>19</v>
      </c>
      <c r="C14">
        <v>65790</v>
      </c>
      <c r="D14">
        <f>Table1[[#This Row],[Salary]]/52</f>
        <v>1265.1923076923076</v>
      </c>
      <c r="E14">
        <f>Table1[[#This Row],[Weekly]]/5</f>
        <v>253.03846153846152</v>
      </c>
      <c r="F14">
        <f>Table1[[#This Row],[Weekly]]/37</f>
        <v>34.194386694386694</v>
      </c>
      <c r="G14">
        <f>Table1[[#This Row],[Hr]]/60</f>
        <v>0.56990644490644493</v>
      </c>
      <c r="H14">
        <f>Table1[[#This Row],[Min]]/60</f>
        <v>9.498440748440749E-3</v>
      </c>
    </row>
    <row r="15" spans="1:8" x14ac:dyDescent="0.2">
      <c r="A15" t="s">
        <v>3</v>
      </c>
      <c r="B15" t="s">
        <v>11</v>
      </c>
      <c r="C15">
        <v>73000</v>
      </c>
      <c r="D15">
        <f>Table1[[#This Row],[Salary]]/52</f>
        <v>1403.8461538461538</v>
      </c>
      <c r="E15">
        <f>Table1[[#This Row],[Weekly]]/5</f>
        <v>280.76923076923077</v>
      </c>
      <c r="F15">
        <f>Table1[[#This Row],[Weekly]]/37</f>
        <v>37.941787941787943</v>
      </c>
      <c r="G15">
        <f>Table1[[#This Row],[Hr]]/60</f>
        <v>0.63236313236313235</v>
      </c>
      <c r="H15">
        <f>Table1[[#This Row],[Min]]/60</f>
        <v>1.053938553938554E-2</v>
      </c>
    </row>
    <row r="16" spans="1:8" x14ac:dyDescent="0.2">
      <c r="A16" t="s">
        <v>3</v>
      </c>
      <c r="B16" t="s">
        <v>13</v>
      </c>
      <c r="C16">
        <v>95000</v>
      </c>
      <c r="D16">
        <f>Table1[[#This Row],[Salary]]/52</f>
        <v>1826.9230769230769</v>
      </c>
      <c r="E16">
        <f>Table1[[#This Row],[Weekly]]/5</f>
        <v>365.38461538461536</v>
      </c>
      <c r="F16">
        <f>Table1[[#This Row],[Weekly]]/37</f>
        <v>49.376299376299379</v>
      </c>
      <c r="G16">
        <f>Table1[[#This Row],[Hr]]/60</f>
        <v>0.82293832293832303</v>
      </c>
      <c r="H16">
        <f>Table1[[#This Row],[Min]]/60</f>
        <v>1.3715638715638717E-2</v>
      </c>
    </row>
    <row r="17" spans="1:8" x14ac:dyDescent="0.2">
      <c r="A17" t="s">
        <v>3</v>
      </c>
      <c r="B17" t="s">
        <v>12</v>
      </c>
      <c r="C17">
        <v>125000</v>
      </c>
      <c r="D17">
        <f>Table1[[#This Row],[Salary]]/52</f>
        <v>2403.8461538461538</v>
      </c>
      <c r="E17">
        <f>Table1[[#This Row],[Weekly]]/5</f>
        <v>480.76923076923077</v>
      </c>
      <c r="F17">
        <f>Table1[[#This Row],[Weekly]]/37</f>
        <v>64.968814968814968</v>
      </c>
      <c r="G17">
        <f>Table1[[#This Row],[Hr]]/60</f>
        <v>1.0828135828135828</v>
      </c>
      <c r="H17">
        <f>Table1[[#This Row],[Min]]/60</f>
        <v>1.8046893046893046E-2</v>
      </c>
    </row>
    <row r="18" spans="1:8" x14ac:dyDescent="0.2">
      <c r="A18" t="s">
        <v>3</v>
      </c>
      <c r="B18" t="s">
        <v>20</v>
      </c>
      <c r="C18">
        <v>200000</v>
      </c>
      <c r="D18">
        <f>Table1[[#This Row],[Salary]]/52</f>
        <v>3846.1538461538462</v>
      </c>
      <c r="E18">
        <f>Table1[[#This Row],[Weekly]]/5</f>
        <v>769.23076923076928</v>
      </c>
      <c r="F18">
        <f>Table1[[#This Row],[Weekly]]/37</f>
        <v>103.95010395010395</v>
      </c>
      <c r="G18">
        <f>Table1[[#This Row],[Hr]]/60</f>
        <v>1.7325017325017324</v>
      </c>
      <c r="H18">
        <f>Table1[[#This Row],[Min]]/60</f>
        <v>2.8875028875028873E-2</v>
      </c>
    </row>
    <row r="19" spans="1:8" x14ac:dyDescent="0.2">
      <c r="A19" t="s">
        <v>26</v>
      </c>
      <c r="B19" t="s">
        <v>27</v>
      </c>
      <c r="C19">
        <v>20270</v>
      </c>
      <c r="D19">
        <f>Table1[[#This Row],[Salary]]/52</f>
        <v>389.80769230769232</v>
      </c>
      <c r="E19">
        <f>Table1[[#This Row],[Weekly]]/5</f>
        <v>77.961538461538467</v>
      </c>
      <c r="F19">
        <f>Table1[[#This Row],[Weekly]]/37</f>
        <v>10.535343035343036</v>
      </c>
      <c r="G19">
        <f>Table1[[#This Row],[Hr]]/60</f>
        <v>0.17558905058905061</v>
      </c>
      <c r="H19">
        <f>Table1[[#This Row],[Min]]/60</f>
        <v>2.9264841764841767E-3</v>
      </c>
    </row>
    <row r="20" spans="1:8" x14ac:dyDescent="0.2">
      <c r="A20" t="s">
        <v>26</v>
      </c>
      <c r="B20" t="s">
        <v>28</v>
      </c>
      <c r="C20">
        <v>20270</v>
      </c>
      <c r="D20">
        <f>Table1[[#This Row],[Salary]]/52</f>
        <v>389.80769230769232</v>
      </c>
      <c r="E20">
        <f>Table1[[#This Row],[Weekly]]/5</f>
        <v>77.961538461538467</v>
      </c>
      <c r="F20">
        <f>Table1[[#This Row],[Weekly]]/37</f>
        <v>10.535343035343036</v>
      </c>
      <c r="G20">
        <f>Table1[[#This Row],[Hr]]/60</f>
        <v>0.17558905058905061</v>
      </c>
      <c r="H20">
        <f>Table1[[#This Row],[Min]]/60</f>
        <v>2.9264841764841767E-3</v>
      </c>
    </row>
    <row r="21" spans="1:8" x14ac:dyDescent="0.2">
      <c r="A21" t="s">
        <v>26</v>
      </c>
      <c r="B21" t="s">
        <v>29</v>
      </c>
      <c r="C21">
        <v>21730</v>
      </c>
      <c r="D21">
        <f>Table1[[#This Row],[Salary]]/52</f>
        <v>417.88461538461536</v>
      </c>
      <c r="E21">
        <f>Table1[[#This Row],[Weekly]]/5</f>
        <v>83.576923076923066</v>
      </c>
      <c r="F21">
        <f>Table1[[#This Row],[Weekly]]/37</f>
        <v>11.294178794178794</v>
      </c>
      <c r="G21">
        <f>Table1[[#This Row],[Hr]]/60</f>
        <v>0.18823631323631324</v>
      </c>
      <c r="H21">
        <f>Table1[[#This Row],[Min]]/60</f>
        <v>3.1372718872718871E-3</v>
      </c>
    </row>
    <row r="22" spans="1:8" x14ac:dyDescent="0.2">
      <c r="A22" t="s">
        <v>26</v>
      </c>
      <c r="B22" t="s">
        <v>30</v>
      </c>
      <c r="C22">
        <v>23949</v>
      </c>
      <c r="D22">
        <f>Table1[[#This Row],[Salary]]/52</f>
        <v>460.55769230769232</v>
      </c>
      <c r="E22">
        <f>Table1[[#This Row],[Weekly]]/5</f>
        <v>92.111538461538458</v>
      </c>
      <c r="F22">
        <f>Table1[[#This Row],[Weekly]]/37</f>
        <v>12.447505197505198</v>
      </c>
      <c r="G22">
        <f>Table1[[#This Row],[Hr]]/60</f>
        <v>0.20745841995841996</v>
      </c>
      <c r="H22">
        <f>Table1[[#This Row],[Min]]/60</f>
        <v>3.4576403326403325E-3</v>
      </c>
    </row>
    <row r="23" spans="1:8" x14ac:dyDescent="0.2">
      <c r="A23" t="s">
        <v>26</v>
      </c>
      <c r="B23" t="s">
        <v>31</v>
      </c>
      <c r="C23">
        <v>27055</v>
      </c>
      <c r="D23">
        <f>Table1[[#This Row],[Salary]]/52</f>
        <v>520.28846153846155</v>
      </c>
      <c r="E23">
        <f>Table1[[#This Row],[Weekly]]/5</f>
        <v>104.05769230769231</v>
      </c>
      <c r="F23">
        <f>Table1[[#This Row],[Weekly]]/37</f>
        <v>14.061850311850312</v>
      </c>
      <c r="G23">
        <f>Table1[[#This Row],[Hr]]/60</f>
        <v>0.23436417186417188</v>
      </c>
      <c r="H23">
        <f>Table1[[#This Row],[Min]]/60</f>
        <v>3.9060695310695315E-3</v>
      </c>
    </row>
    <row r="24" spans="1:8" x14ac:dyDescent="0.2">
      <c r="A24" t="s">
        <v>26</v>
      </c>
      <c r="B24" t="s">
        <v>32</v>
      </c>
      <c r="C24">
        <v>33706</v>
      </c>
      <c r="D24">
        <f>Table1[[#This Row],[Salary]]/52</f>
        <v>648.19230769230774</v>
      </c>
      <c r="E24">
        <f>Table1[[#This Row],[Weekly]]/5</f>
        <v>129.63846153846154</v>
      </c>
      <c r="F24">
        <f>Table1[[#This Row],[Weekly]]/37</f>
        <v>17.51871101871102</v>
      </c>
      <c r="G24">
        <f>Table1[[#This Row],[Hr]]/60</f>
        <v>0.29197851697851701</v>
      </c>
      <c r="H24">
        <f>Table1[[#This Row],[Min]]/60</f>
        <v>4.8663086163086167E-3</v>
      </c>
    </row>
    <row r="25" spans="1:8" x14ac:dyDescent="0.2">
      <c r="A25" t="s">
        <v>26</v>
      </c>
      <c r="B25" t="s">
        <v>33</v>
      </c>
      <c r="C25">
        <v>41659</v>
      </c>
      <c r="D25">
        <f>Table1[[#This Row],[Salary]]/52</f>
        <v>801.13461538461536</v>
      </c>
      <c r="E25">
        <f>Table1[[#This Row],[Weekly]]/5</f>
        <v>160.22692307692307</v>
      </c>
      <c r="F25">
        <f>Table1[[#This Row],[Weekly]]/37</f>
        <v>21.652286902286903</v>
      </c>
      <c r="G25">
        <f>Table1[[#This Row],[Hr]]/60</f>
        <v>0.36087144837144841</v>
      </c>
      <c r="H25">
        <f>Table1[[#This Row],[Min]]/60</f>
        <v>6.0145241395241399E-3</v>
      </c>
    </row>
    <row r="26" spans="1:8" x14ac:dyDescent="0.2">
      <c r="A26" t="s">
        <v>26</v>
      </c>
      <c r="B26" t="s">
        <v>35</v>
      </c>
      <c r="C26">
        <v>48526</v>
      </c>
      <c r="D26">
        <f>Table1[[#This Row],[Salary]]/52</f>
        <v>933.19230769230774</v>
      </c>
      <c r="E26">
        <f>Table1[[#This Row],[Weekly]]/5</f>
        <v>186.63846153846154</v>
      </c>
      <c r="F26">
        <f>Table1[[#This Row],[Weekly]]/37</f>
        <v>25.221413721413722</v>
      </c>
      <c r="G26">
        <f>Table1[[#This Row],[Hr]]/60</f>
        <v>0.42035689535689535</v>
      </c>
      <c r="H26">
        <f>Table1[[#This Row],[Min]]/60</f>
        <v>7.0059482559482562E-3</v>
      </c>
    </row>
    <row r="27" spans="1:8" x14ac:dyDescent="0.2">
      <c r="A27" t="s">
        <v>26</v>
      </c>
      <c r="B27" t="s">
        <v>36</v>
      </c>
      <c r="C27">
        <v>56164</v>
      </c>
      <c r="D27">
        <f>Table1[[#This Row],[Salary]]/52</f>
        <v>1080.0769230769231</v>
      </c>
      <c r="E27">
        <f>Table1[[#This Row],[Weekly]]/5</f>
        <v>216.01538461538462</v>
      </c>
      <c r="F27">
        <f>Table1[[#This Row],[Weekly]]/37</f>
        <v>29.191268191268193</v>
      </c>
      <c r="G27">
        <f>Table1[[#This Row],[Hr]]/60</f>
        <v>0.48652113652113654</v>
      </c>
      <c r="H27">
        <f>Table1[[#This Row],[Min]]/60</f>
        <v>8.1086856086856098E-3</v>
      </c>
    </row>
    <row r="28" spans="1:8" x14ac:dyDescent="0.2">
      <c r="A28" t="s">
        <v>26</v>
      </c>
      <c r="B28" t="s">
        <v>37</v>
      </c>
      <c r="C28">
        <v>67064</v>
      </c>
      <c r="D28">
        <f>Table1[[#This Row],[Salary]]/52</f>
        <v>1289.6923076923076</v>
      </c>
      <c r="E28">
        <f>Table1[[#This Row],[Weekly]]/5</f>
        <v>257.93846153846152</v>
      </c>
      <c r="F28">
        <f>Table1[[#This Row],[Weekly]]/37</f>
        <v>34.856548856548855</v>
      </c>
      <c r="G28">
        <f>Table1[[#This Row],[Hr]]/60</f>
        <v>0.58094248094248091</v>
      </c>
      <c r="H28">
        <f>Table1[[#This Row],[Min]]/60</f>
        <v>9.6823746823746816E-3</v>
      </c>
    </row>
    <row r="29" spans="1:8" x14ac:dyDescent="0.2">
      <c r="A29" t="s">
        <v>26</v>
      </c>
      <c r="B29" t="s">
        <v>38</v>
      </c>
      <c r="C29">
        <v>79592</v>
      </c>
      <c r="D29">
        <f>Table1[[#This Row],[Salary]]/52</f>
        <v>1530.6153846153845</v>
      </c>
      <c r="E29">
        <f>Table1[[#This Row],[Weekly]]/5</f>
        <v>306.12307692307689</v>
      </c>
      <c r="F29">
        <f>Table1[[#This Row],[Weekly]]/37</f>
        <v>41.367983367983364</v>
      </c>
      <c r="G29">
        <f>Table1[[#This Row],[Hr]]/60</f>
        <v>0.68946638946638938</v>
      </c>
      <c r="H29">
        <f>Table1[[#This Row],[Min]]/60</f>
        <v>1.149110649110649E-2</v>
      </c>
    </row>
    <row r="30" spans="1:8" x14ac:dyDescent="0.2">
      <c r="A30" t="s">
        <v>26</v>
      </c>
      <c r="B30" t="s">
        <v>34</v>
      </c>
      <c r="C30">
        <v>95135</v>
      </c>
      <c r="D30">
        <f>Table1[[#This Row],[Salary]]/52</f>
        <v>1829.5192307692307</v>
      </c>
      <c r="E30">
        <f>Table1[[#This Row],[Weekly]]/5</f>
        <v>365.90384615384613</v>
      </c>
      <c r="F30">
        <f>Table1[[#This Row],[Weekly]]/37</f>
        <v>49.446465696465694</v>
      </c>
      <c r="G30">
        <f>Table1[[#This Row],[Hr]]/60</f>
        <v>0.82410776160776156</v>
      </c>
      <c r="H30">
        <f>Table1[[#This Row],[Min]]/60</f>
        <v>1.3735129360129359E-2</v>
      </c>
    </row>
    <row r="31" spans="1:8" x14ac:dyDescent="0.2">
      <c r="A31" t="s">
        <v>39</v>
      </c>
      <c r="B31" t="s">
        <v>40</v>
      </c>
      <c r="C31">
        <v>104000</v>
      </c>
      <c r="D31" s="1">
        <f>Table1[[#This Row],[Salary]]/52</f>
        <v>2000</v>
      </c>
      <c r="E31" s="1">
        <f>Table1[[#This Row],[Weekly]]/5</f>
        <v>400</v>
      </c>
      <c r="F31" s="1">
        <f>Table1[[#This Row],[Weekly]]/37</f>
        <v>54.054054054054056</v>
      </c>
      <c r="G31" s="1">
        <f>Table1[[#This Row],[Hr]]/60</f>
        <v>0.90090090090090091</v>
      </c>
      <c r="H31" s="1">
        <f>Table1[[#This Row],[Min]]/60</f>
        <v>1.5015015015015015E-2</v>
      </c>
    </row>
    <row r="32" spans="1:8" x14ac:dyDescent="0.2">
      <c r="A32" t="s">
        <v>39</v>
      </c>
      <c r="B32" t="s">
        <v>41</v>
      </c>
      <c r="C32">
        <v>130000</v>
      </c>
      <c r="D32" s="1">
        <f>Table1[[#This Row],[Salary]]/52</f>
        <v>2500</v>
      </c>
      <c r="E32" s="1">
        <f>Table1[[#This Row],[Weekly]]/5</f>
        <v>500</v>
      </c>
      <c r="F32" s="1">
        <f>Table1[[#This Row],[Weekly]]/37</f>
        <v>67.567567567567565</v>
      </c>
      <c r="G32" s="1">
        <f>Table1[[#This Row],[Hr]]/60</f>
        <v>1.1261261261261262</v>
      </c>
      <c r="H32" s="1">
        <f>Table1[[#This Row],[Min]]/60</f>
        <v>1.8768768768768769E-2</v>
      </c>
    </row>
    <row r="33" spans="1:8" x14ac:dyDescent="0.2">
      <c r="A33" t="s">
        <v>39</v>
      </c>
      <c r="B33" t="s">
        <v>42</v>
      </c>
      <c r="C33">
        <v>156000</v>
      </c>
      <c r="D33" s="1">
        <f>Table1[[#This Row],[Salary]]/52</f>
        <v>3000</v>
      </c>
      <c r="E33" s="1">
        <f>Table1[[#This Row],[Weekly]]/5</f>
        <v>600</v>
      </c>
      <c r="F33" s="1">
        <f>Table1[[#This Row],[Weekly]]/37</f>
        <v>81.081081081081081</v>
      </c>
      <c r="G33" s="1">
        <f>Table1[[#This Row],[Hr]]/60</f>
        <v>1.3513513513513513</v>
      </c>
      <c r="H33" s="1">
        <f>Table1[[#This Row],[Min]]/60</f>
        <v>2.2522522522522521E-2</v>
      </c>
    </row>
    <row r="34" spans="1:8" x14ac:dyDescent="0.2">
      <c r="A34" t="s">
        <v>39</v>
      </c>
      <c r="B34" t="s">
        <v>43</v>
      </c>
      <c r="C34">
        <v>182000</v>
      </c>
      <c r="D34" s="1">
        <f>Table1[[#This Row],[Salary]]/52</f>
        <v>3500</v>
      </c>
      <c r="E34" s="1">
        <f>Table1[[#This Row],[Weekly]]/5</f>
        <v>700</v>
      </c>
      <c r="F34" s="1">
        <f>Table1[[#This Row],[Weekly]]/37</f>
        <v>94.594594594594597</v>
      </c>
      <c r="G34" s="1">
        <f>Table1[[#This Row],[Hr]]/60</f>
        <v>1.5765765765765767</v>
      </c>
      <c r="H34" s="1">
        <f>Table1[[#This Row],[Min]]/60</f>
        <v>2.6276276276276277E-2</v>
      </c>
    </row>
    <row r="35" spans="1:8" x14ac:dyDescent="0.2">
      <c r="A35" t="s">
        <v>39</v>
      </c>
      <c r="B35" t="s">
        <v>44</v>
      </c>
      <c r="C35">
        <v>208000</v>
      </c>
      <c r="D35" s="1">
        <f>Table1[[#This Row],[Salary]]/52</f>
        <v>4000</v>
      </c>
      <c r="E35" s="1">
        <f>Table1[[#This Row],[Weekly]]/5</f>
        <v>800</v>
      </c>
      <c r="F35" s="1">
        <f>Table1[[#This Row],[Weekly]]/37</f>
        <v>108.10810810810811</v>
      </c>
      <c r="G35" s="1">
        <f>Table1[[#This Row],[Hr]]/60</f>
        <v>1.8018018018018018</v>
      </c>
      <c r="H35" s="1">
        <f>Table1[[#This Row],[Min]]/60</f>
        <v>3.003003003003003E-2</v>
      </c>
    </row>
    <row r="36" spans="1:8" x14ac:dyDescent="0.2">
      <c r="A36" t="s">
        <v>39</v>
      </c>
      <c r="B36" t="s">
        <v>45</v>
      </c>
      <c r="C36">
        <v>234000</v>
      </c>
      <c r="D36" s="1">
        <f>Table1[[#This Row],[Salary]]/52</f>
        <v>4500</v>
      </c>
      <c r="E36" s="1">
        <f>Table1[[#This Row],[Weekly]]/5</f>
        <v>900</v>
      </c>
      <c r="F36" s="1">
        <f>Table1[[#This Row],[Weekly]]/37</f>
        <v>121.62162162162163</v>
      </c>
      <c r="G36" s="1">
        <f>Table1[[#This Row],[Hr]]/60</f>
        <v>2.0270270270270272</v>
      </c>
      <c r="H36" s="1">
        <f>Table1[[#This Row],[Min]]/60</f>
        <v>3.3783783783783786E-2</v>
      </c>
    </row>
    <row r="37" spans="1:8" x14ac:dyDescent="0.2">
      <c r="A37" t="s">
        <v>39</v>
      </c>
      <c r="B37" t="s">
        <v>46</v>
      </c>
      <c r="C37">
        <v>260000</v>
      </c>
      <c r="D37" s="1">
        <f>Table1[[#This Row],[Salary]]/52</f>
        <v>5000</v>
      </c>
      <c r="E37" s="1">
        <f>Table1[[#This Row],[Weekly]]/5</f>
        <v>1000</v>
      </c>
      <c r="F37" s="1">
        <f>Table1[[#This Row],[Weekly]]/37</f>
        <v>135.13513513513513</v>
      </c>
      <c r="G37" s="1">
        <f>Table1[[#This Row],[Hr]]/60</f>
        <v>2.2522522522522523</v>
      </c>
      <c r="H37" s="1">
        <f>Table1[[#This Row],[Min]]/60</f>
        <v>3.7537537537537538E-2</v>
      </c>
    </row>
    <row r="38" spans="1:8" x14ac:dyDescent="0.2">
      <c r="A38" t="s">
        <v>54</v>
      </c>
      <c r="B38" t="s">
        <v>47</v>
      </c>
      <c r="C38">
        <v>18597</v>
      </c>
      <c r="D38" s="1">
        <f>Table1[[#This Row],[Salary]]/52</f>
        <v>357.63461538461536</v>
      </c>
      <c r="E38" s="1">
        <f>Table1[[#This Row],[Weekly]]/5</f>
        <v>71.526923076923069</v>
      </c>
      <c r="F38" s="1">
        <f>Table1[[#This Row],[Weekly]]/37</f>
        <v>9.6658004158004154</v>
      </c>
      <c r="G38" s="1">
        <f>Table1[[#This Row],[Hr]]/60</f>
        <v>0.1610966735966736</v>
      </c>
      <c r="H38" s="1">
        <f>Table1[[#This Row],[Min]]/60</f>
        <v>2.6849445599445598E-3</v>
      </c>
    </row>
    <row r="39" spans="1:8" x14ac:dyDescent="0.2">
      <c r="A39" t="s">
        <v>54</v>
      </c>
      <c r="B39" t="s">
        <v>48</v>
      </c>
      <c r="C39">
        <v>27492</v>
      </c>
      <c r="D39" s="1">
        <f>Table1[[#This Row],[Salary]]/52</f>
        <v>528.69230769230774</v>
      </c>
      <c r="E39" s="1">
        <f>Table1[[#This Row],[Weekly]]/5</f>
        <v>105.73846153846155</v>
      </c>
      <c r="F39" s="1">
        <f>Table1[[#This Row],[Weekly]]/37</f>
        <v>14.28898128898129</v>
      </c>
      <c r="G39" s="1">
        <f>Table1[[#This Row],[Hr]]/60</f>
        <v>0.23814968814968818</v>
      </c>
      <c r="H39" s="1">
        <f>Table1[[#This Row],[Min]]/60</f>
        <v>3.9691614691614698E-3</v>
      </c>
    </row>
    <row r="40" spans="1:8" x14ac:dyDescent="0.2">
      <c r="A40" t="s">
        <v>54</v>
      </c>
      <c r="B40" t="s">
        <v>49</v>
      </c>
      <c r="C40">
        <v>34306</v>
      </c>
      <c r="D40" s="1">
        <f>Table1[[#This Row],[Salary]]/52</f>
        <v>659.73076923076928</v>
      </c>
      <c r="E40" s="1">
        <f>Table1[[#This Row],[Weekly]]/5</f>
        <v>131.94615384615386</v>
      </c>
      <c r="F40" s="1">
        <f>Table1[[#This Row],[Weekly]]/37</f>
        <v>17.830561330561331</v>
      </c>
      <c r="G40" s="1">
        <f>Table1[[#This Row],[Hr]]/60</f>
        <v>0.29717602217602218</v>
      </c>
      <c r="H40" s="1">
        <f>Table1[[#This Row],[Min]]/60</f>
        <v>4.9529337029337031E-3</v>
      </c>
    </row>
    <row r="41" spans="1:8" x14ac:dyDescent="0.2">
      <c r="A41" t="s">
        <v>54</v>
      </c>
      <c r="B41" t="s">
        <v>50</v>
      </c>
      <c r="C41">
        <v>36961</v>
      </c>
      <c r="D41" s="1">
        <f>Table1[[#This Row],[Salary]]/52</f>
        <v>710.78846153846155</v>
      </c>
      <c r="E41" s="1">
        <f>Table1[[#This Row],[Weekly]]/5</f>
        <v>142.15769230769232</v>
      </c>
      <c r="F41" s="1">
        <f>Table1[[#This Row],[Weekly]]/37</f>
        <v>19.21049896049896</v>
      </c>
      <c r="G41" s="1">
        <f>Table1[[#This Row],[Hr]]/60</f>
        <v>0.32017498267498268</v>
      </c>
      <c r="H41" s="1">
        <f>Table1[[#This Row],[Min]]/60</f>
        <v>5.3362497112497114E-3</v>
      </c>
    </row>
    <row r="42" spans="1:8" x14ac:dyDescent="0.2">
      <c r="A42" t="s">
        <v>54</v>
      </c>
      <c r="B42" t="s">
        <v>51</v>
      </c>
      <c r="C42">
        <v>34809</v>
      </c>
      <c r="D42" s="1">
        <f>Table1[[#This Row],[Salary]]/52</f>
        <v>669.40384615384619</v>
      </c>
      <c r="E42" s="1">
        <f>Table1[[#This Row],[Weekly]]/5</f>
        <v>133.88076923076923</v>
      </c>
      <c r="F42" s="1">
        <f>Table1[[#This Row],[Weekly]]/37</f>
        <v>18.091995841995843</v>
      </c>
      <c r="G42" s="1">
        <f>Table1[[#This Row],[Hr]]/60</f>
        <v>0.30153326403326403</v>
      </c>
      <c r="H42" s="1">
        <f>Table1[[#This Row],[Min]]/60</f>
        <v>5.0255544005544002E-3</v>
      </c>
    </row>
    <row r="43" spans="1:8" x14ac:dyDescent="0.2">
      <c r="A43" t="s">
        <v>54</v>
      </c>
      <c r="B43" t="s">
        <v>52</v>
      </c>
      <c r="C43">
        <v>30468</v>
      </c>
      <c r="D43" s="1">
        <f>Table1[[#This Row],[Salary]]/52</f>
        <v>585.92307692307691</v>
      </c>
      <c r="E43" s="1">
        <f>Table1[[#This Row],[Weekly]]/5</f>
        <v>117.18461538461538</v>
      </c>
      <c r="F43" s="1">
        <f>Table1[[#This Row],[Weekly]]/37</f>
        <v>15.835758835758835</v>
      </c>
      <c r="G43" s="1">
        <f>Table1[[#This Row],[Hr]]/60</f>
        <v>0.2639293139293139</v>
      </c>
      <c r="H43" s="1">
        <f>Table1[[#This Row],[Min]]/60</f>
        <v>4.3988218988218987E-3</v>
      </c>
    </row>
    <row r="44" spans="1:8" x14ac:dyDescent="0.2">
      <c r="A44" t="s">
        <v>54</v>
      </c>
      <c r="B44" t="s">
        <v>53</v>
      </c>
      <c r="C44">
        <v>33000</v>
      </c>
      <c r="D44" s="1">
        <f>Table1[[#This Row],[Salary]]/52</f>
        <v>634.61538461538464</v>
      </c>
      <c r="E44" s="1">
        <f>Table1[[#This Row],[Weekly]]/5</f>
        <v>126.92307692307693</v>
      </c>
      <c r="F44" s="1">
        <f>Table1[[#This Row],[Weekly]]/37</f>
        <v>17.151767151767153</v>
      </c>
      <c r="G44" s="1">
        <f>Table1[[#This Row],[Hr]]/60</f>
        <v>0.28586278586278591</v>
      </c>
      <c r="H44" s="1">
        <f>Table1[[#This Row],[Min]]/60</f>
        <v>4.7643797643797652E-3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Hoskin</dc:creator>
  <cp:lastModifiedBy>Samuel Hoskin</cp:lastModifiedBy>
  <dcterms:created xsi:type="dcterms:W3CDTF">2022-12-12T20:56:43Z</dcterms:created>
  <dcterms:modified xsi:type="dcterms:W3CDTF">2022-12-20T16:53:01Z</dcterms:modified>
</cp:coreProperties>
</file>