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Projects\CS-Meeting-Cost\"/>
    </mc:Choice>
  </mc:AlternateContent>
  <xr:revisionPtr revIDLastSave="0" documentId="13_ncr:1_{BE876AC3-C944-4C93-8056-6458B9943D20}" xr6:coauthVersionLast="47" xr6:coauthVersionMax="47" xr10:uidLastSave="{00000000-0000-0000-0000-000000000000}"/>
  <bookViews>
    <workbookView xWindow="16920" yWindow="3420" windowWidth="28800" windowHeight="15360" xr2:uid="{BD2E9CBC-0550-F146-88E8-F937437832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16" i="1"/>
  <c r="F17" i="1"/>
  <c r="E6" i="1"/>
  <c r="E16" i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E11" i="1" s="1"/>
  <c r="D12" i="1"/>
  <c r="F12" i="1" s="1"/>
  <c r="D13" i="1"/>
  <c r="F13" i="1" s="1"/>
  <c r="D14" i="1"/>
  <c r="E14" i="1" s="1"/>
  <c r="D15" i="1"/>
  <c r="F15" i="1" s="1"/>
  <c r="D16" i="1"/>
  <c r="D17" i="1"/>
  <c r="E17" i="1" s="1"/>
  <c r="D18" i="1"/>
  <c r="F18" i="1" s="1"/>
  <c r="F14" i="1" l="1"/>
  <c r="E10" i="1"/>
  <c r="F9" i="1"/>
  <c r="E12" i="1"/>
  <c r="F11" i="1"/>
  <c r="E8" i="1"/>
  <c r="E7" i="1"/>
  <c r="E13" i="1"/>
  <c r="E5" i="1"/>
  <c r="E15" i="1"/>
  <c r="E4" i="1"/>
  <c r="E3" i="1"/>
  <c r="E18" i="1"/>
  <c r="E2" i="1"/>
</calcChain>
</file>

<file path=xl/sharedStrings.xml><?xml version="1.0" encoding="utf-8"?>
<sst xmlns="http://schemas.openxmlformats.org/spreadsheetml/2006/main" count="42" uniqueCount="26">
  <si>
    <t>Department</t>
  </si>
  <si>
    <t>Grade</t>
  </si>
  <si>
    <t>Min</t>
  </si>
  <si>
    <t>Cabinet Office</t>
  </si>
  <si>
    <t>AO</t>
  </si>
  <si>
    <t>EO</t>
  </si>
  <si>
    <t>Fast Stream</t>
  </si>
  <si>
    <t>SEO</t>
  </si>
  <si>
    <t>HEO</t>
  </si>
  <si>
    <t>G7</t>
  </si>
  <si>
    <t>G6</t>
  </si>
  <si>
    <t>DD</t>
  </si>
  <si>
    <t>DG</t>
  </si>
  <si>
    <t>D</t>
  </si>
  <si>
    <t>AO (L)</t>
  </si>
  <si>
    <t>EO (L)</t>
  </si>
  <si>
    <t>HEO (L)</t>
  </si>
  <si>
    <t>SEO (L)</t>
  </si>
  <si>
    <t>G7 (L)</t>
  </si>
  <si>
    <t>G6 (L)</t>
  </si>
  <si>
    <t>Perm Sec</t>
  </si>
  <si>
    <t>Hr</t>
  </si>
  <si>
    <t>Sec</t>
  </si>
  <si>
    <t>Weekly</t>
  </si>
  <si>
    <t>Daily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</si>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</sst>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60D2-3985-EA41-832F-265E5E27B1BE}" name="Table1" displayName="Table1" ref="A1:H18" totalsRowShown="0">
  <autoFilter ref="A1:H18" xr:uid="{34B660D2-3985-EA41-832F-265E5E27B1BE}"/>
  <sortState xmlns:xlrd2="http://schemas.microsoft.com/office/spreadsheetml/2017/richdata2" ref="A2:C17">
    <sortCondition ref="C1:C17"/>
  </sortState>
  <tableColumns count="8">
    <tableColumn id="1" xr3:uid="{B1DB8705-8EB0-E947-B176-FE12D7B79EED}" name="Department"/>
    <tableColumn id="2" xr3:uid="{CB077E4D-CE1A-B34B-AD86-AC1D4EE6BDF6}" name="Grade"/>
    <tableColumn id="3" xr3:uid="{B29290B6-4DAD-4842-B3DA-D1E561EC2AC5}" name="Salary"/>
    <tableColumn id="7" xr3:uid="{F05CFB09-BEA9-425B-A82F-063AA7DABF43}" name="Weekly" dataDxfId="4">
      <calculatedColumnFormula>Table1[[#This Row],[Salary]]/52</calculatedColumnFormula>
    </tableColumn>
    <tableColumn id="6" xr3:uid="{4F2657B1-82C3-4463-837F-98388B9600A8}" name="Daily" dataDxfId="3">
      <calculatedColumnFormula>Table1[[#This Row],[Weekly]]/5</calculatedColumnFormula>
    </tableColumn>
    <tableColumn id="4" xr3:uid="{82C74A3D-4D6E-4A26-BBFD-B2B0152BA3EC}" name="Hr" dataDxfId="2">
      <calculatedColumnFormula>Table1[[#This Row],[Weekly]]/37</calculatedColumnFormula>
    </tableColumn>
    <tableColumn id="8" xr3:uid="{691F24A6-2051-4121-A492-D98996C131BA}" name="Min" dataDxfId="1">
      <calculatedColumnFormula>Table1[[#This Row],[Hr]]/60</calculatedColumnFormula>
    </tableColumn>
    <tableColumn id="5" xr3:uid="{50F33961-D7AB-4DC3-8715-A2BAC98E5884}" name="Sec" dataDxfId="0">
      <calculatedColumnFormula>Table1[[#This Row],[Min]]/60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CBB-E552-CE49-AC7B-E46053B78105}">
  <dimension ref="A1:H18"/>
  <sheetViews>
    <sheetView tabSelected="1" workbookViewId="0">
      <selection activeCell="J7" sqref="J7"/>
    </sheetView>
  </sheetViews>
  <sheetFormatPr defaultColWidth="10.6640625" defaultRowHeight="15.5" x14ac:dyDescent="0.35"/>
  <cols>
    <col min="1" max="1" width="13.5" customWidth="1"/>
  </cols>
  <sheetData>
    <row r="1" spans="1:8" x14ac:dyDescent="0.35">
      <c r="A1" t="s">
        <v>0</v>
      </c>
      <c r="B1" t="s">
        <v>1</v>
      </c>
      <c r="C1" t="s">
        <v>25</v>
      </c>
      <c r="D1" t="s">
        <v>23</v>
      </c>
      <c r="E1" t="s">
        <v>24</v>
      </c>
      <c r="F1" t="s">
        <v>21</v>
      </c>
      <c r="G1" t="s">
        <v>2</v>
      </c>
      <c r="H1" t="s">
        <v>22</v>
      </c>
    </row>
    <row r="2" spans="1:8" x14ac:dyDescent="0.35">
      <c r="A2" t="s">
        <v>3</v>
      </c>
      <c r="B2" t="s">
        <v>4</v>
      </c>
      <c r="C2">
        <v>21722</v>
      </c>
      <c r="D2">
        <f>Table1[[#This Row],[Salary]]/52</f>
        <v>417.73076923076923</v>
      </c>
      <c r="E2">
        <f>Table1[[#This Row],[Weekly]]/5</f>
        <v>83.546153846153842</v>
      </c>
      <c r="F2">
        <f>Table1[[#This Row],[Weekly]]/37</f>
        <v>11.29002079002079</v>
      </c>
      <c r="G2">
        <f>Table1[[#This Row],[Hr]]/60</f>
        <v>0.18816701316701318</v>
      </c>
      <c r="H2">
        <f>Table1[[#This Row],[Min]]/60</f>
        <v>3.1361168861168865E-3</v>
      </c>
    </row>
    <row r="3" spans="1:8" x14ac:dyDescent="0.35">
      <c r="A3" t="s">
        <v>3</v>
      </c>
      <c r="B3" t="s">
        <v>5</v>
      </c>
      <c r="C3">
        <v>24327</v>
      </c>
      <c r="D3">
        <f>Table1[[#This Row],[Salary]]/52</f>
        <v>467.82692307692309</v>
      </c>
      <c r="E3">
        <f>Table1[[#This Row],[Weekly]]/5</f>
        <v>93.565384615384616</v>
      </c>
      <c r="F3">
        <f>Table1[[#This Row],[Weekly]]/37</f>
        <v>12.643970893970895</v>
      </c>
      <c r="G3">
        <f>Table1[[#This Row],[Hr]]/60</f>
        <v>0.21073284823284824</v>
      </c>
      <c r="H3">
        <f>Table1[[#This Row],[Min]]/60</f>
        <v>3.5122141372141372E-3</v>
      </c>
    </row>
    <row r="4" spans="1:8" x14ac:dyDescent="0.35">
      <c r="A4" t="s">
        <v>3</v>
      </c>
      <c r="B4" t="s">
        <v>14</v>
      </c>
      <c r="C4">
        <v>25277</v>
      </c>
      <c r="D4">
        <f>Table1[[#This Row],[Salary]]/52</f>
        <v>486.09615384615387</v>
      </c>
      <c r="E4">
        <f>Table1[[#This Row],[Weekly]]/5</f>
        <v>97.219230769230776</v>
      </c>
      <c r="F4">
        <f>Table1[[#This Row],[Weekly]]/37</f>
        <v>13.137733887733889</v>
      </c>
      <c r="G4">
        <f>Table1[[#This Row],[Hr]]/60</f>
        <v>0.21896223146223148</v>
      </c>
      <c r="H4">
        <f>Table1[[#This Row],[Min]]/60</f>
        <v>3.6493705243705247E-3</v>
      </c>
    </row>
    <row r="5" spans="1:8" x14ac:dyDescent="0.35">
      <c r="A5" t="s">
        <v>3</v>
      </c>
      <c r="B5" t="s">
        <v>6</v>
      </c>
      <c r="C5">
        <v>28000</v>
      </c>
      <c r="D5">
        <f>Table1[[#This Row],[Salary]]/52</f>
        <v>538.46153846153845</v>
      </c>
      <c r="E5">
        <f>Table1[[#This Row],[Weekly]]/5</f>
        <v>107.69230769230769</v>
      </c>
      <c r="F5">
        <f>Table1[[#This Row],[Weekly]]/37</f>
        <v>14.553014553014552</v>
      </c>
      <c r="G5">
        <f>Table1[[#This Row],[Hr]]/60</f>
        <v>0.24255024255024255</v>
      </c>
      <c r="H5">
        <f>Table1[[#This Row],[Min]]/60</f>
        <v>4.0425040425040425E-3</v>
      </c>
    </row>
    <row r="6" spans="1:8" x14ac:dyDescent="0.35">
      <c r="A6" t="s">
        <v>3</v>
      </c>
      <c r="B6" t="s">
        <v>15</v>
      </c>
      <c r="C6">
        <v>28050</v>
      </c>
      <c r="D6">
        <f>Table1[[#This Row],[Salary]]/52</f>
        <v>539.42307692307691</v>
      </c>
      <c r="E6">
        <f>Table1[[#This Row],[Weekly]]/5</f>
        <v>107.88461538461539</v>
      </c>
      <c r="F6">
        <f>Table1[[#This Row],[Weekly]]/37</f>
        <v>14.579002079002079</v>
      </c>
      <c r="G6">
        <f>Table1[[#This Row],[Hr]]/60</f>
        <v>0.24298336798336798</v>
      </c>
      <c r="H6">
        <f>Table1[[#This Row],[Min]]/60</f>
        <v>4.0497227997227997E-3</v>
      </c>
    </row>
    <row r="7" spans="1:8" x14ac:dyDescent="0.35">
      <c r="A7" t="s">
        <v>3</v>
      </c>
      <c r="B7" t="s">
        <v>8</v>
      </c>
      <c r="C7">
        <v>32640</v>
      </c>
      <c r="D7">
        <f>Table1[[#This Row],[Salary]]/52</f>
        <v>627.69230769230774</v>
      </c>
      <c r="E7">
        <f>Table1[[#This Row],[Weekly]]/5</f>
        <v>125.53846153846155</v>
      </c>
      <c r="F7">
        <f>Table1[[#This Row],[Weekly]]/37</f>
        <v>16.964656964656967</v>
      </c>
      <c r="G7">
        <f>Table1[[#This Row],[Hr]]/60</f>
        <v>0.28274428274428282</v>
      </c>
      <c r="H7">
        <f>Table1[[#This Row],[Min]]/60</f>
        <v>4.7124047124047132E-3</v>
      </c>
    </row>
    <row r="8" spans="1:8" x14ac:dyDescent="0.35">
      <c r="A8" t="s">
        <v>3</v>
      </c>
      <c r="B8" t="s">
        <v>16</v>
      </c>
      <c r="C8">
        <v>35241</v>
      </c>
      <c r="D8">
        <f>Table1[[#This Row],[Salary]]/52</f>
        <v>677.71153846153845</v>
      </c>
      <c r="E8">
        <f>Table1[[#This Row],[Weekly]]/5</f>
        <v>135.5423076923077</v>
      </c>
      <c r="F8">
        <f>Table1[[#This Row],[Weekly]]/37</f>
        <v>18.316528066528065</v>
      </c>
      <c r="G8">
        <f>Table1[[#This Row],[Hr]]/60</f>
        <v>0.30527546777546777</v>
      </c>
      <c r="H8">
        <f>Table1[[#This Row],[Min]]/60</f>
        <v>5.0879244629244624E-3</v>
      </c>
    </row>
    <row r="9" spans="1:8" x14ac:dyDescent="0.35">
      <c r="A9" t="s">
        <v>3</v>
      </c>
      <c r="B9" t="s">
        <v>7</v>
      </c>
      <c r="C9">
        <v>38046</v>
      </c>
      <c r="D9">
        <f>Table1[[#This Row],[Salary]]/52</f>
        <v>731.65384615384619</v>
      </c>
      <c r="E9">
        <f>Table1[[#This Row],[Weekly]]/5</f>
        <v>146.33076923076925</v>
      </c>
      <c r="F9">
        <f>Table1[[#This Row],[Weekly]]/37</f>
        <v>19.774428274428274</v>
      </c>
      <c r="G9">
        <f>Table1[[#This Row],[Hr]]/60</f>
        <v>0.32957380457380459</v>
      </c>
      <c r="H9">
        <f>Table1[[#This Row],[Min]]/60</f>
        <v>5.492896742896743E-3</v>
      </c>
    </row>
    <row r="10" spans="1:8" x14ac:dyDescent="0.35">
      <c r="A10" t="s">
        <v>3</v>
      </c>
      <c r="B10" t="s">
        <v>17</v>
      </c>
      <c r="C10">
        <v>41412</v>
      </c>
      <c r="D10">
        <f>Table1[[#This Row],[Salary]]/52</f>
        <v>796.38461538461536</v>
      </c>
      <c r="E10">
        <f>Table1[[#This Row],[Weekly]]/5</f>
        <v>159.27692307692308</v>
      </c>
      <c r="F10">
        <f>Table1[[#This Row],[Weekly]]/37</f>
        <v>21.523908523908524</v>
      </c>
      <c r="G10">
        <f>Table1[[#This Row],[Hr]]/60</f>
        <v>0.35873180873180871</v>
      </c>
      <c r="H10">
        <f>Table1[[#This Row],[Min]]/60</f>
        <v>5.9788634788634784E-3</v>
      </c>
    </row>
    <row r="11" spans="1:8" x14ac:dyDescent="0.35">
      <c r="A11" t="s">
        <v>3</v>
      </c>
      <c r="B11" t="s">
        <v>9</v>
      </c>
      <c r="C11">
        <v>50694</v>
      </c>
      <c r="D11">
        <f>Table1[[#This Row],[Salary]]/52</f>
        <v>974.88461538461536</v>
      </c>
      <c r="E11">
        <f>Table1[[#This Row],[Weekly]]/5</f>
        <v>194.97692307692307</v>
      </c>
      <c r="F11">
        <f>Table1[[#This Row],[Weekly]]/37</f>
        <v>26.348232848232847</v>
      </c>
      <c r="G11">
        <f>Table1[[#This Row],[Hr]]/60</f>
        <v>0.43913721413721413</v>
      </c>
      <c r="H11">
        <f>Table1[[#This Row],[Min]]/60</f>
        <v>7.3189535689535687E-3</v>
      </c>
    </row>
    <row r="12" spans="1:8" x14ac:dyDescent="0.35">
      <c r="A12" t="s">
        <v>3</v>
      </c>
      <c r="B12" t="s">
        <v>18</v>
      </c>
      <c r="C12">
        <v>55794</v>
      </c>
      <c r="D12">
        <f>Table1[[#This Row],[Salary]]/52</f>
        <v>1072.9615384615386</v>
      </c>
      <c r="E12">
        <f>Table1[[#This Row],[Weekly]]/5</f>
        <v>214.59230769230771</v>
      </c>
      <c r="F12">
        <f>Table1[[#This Row],[Weekly]]/37</f>
        <v>28.998960498960503</v>
      </c>
      <c r="G12">
        <f>Table1[[#This Row],[Hr]]/60</f>
        <v>0.48331600831600841</v>
      </c>
      <c r="H12">
        <f>Table1[[#This Row],[Min]]/60</f>
        <v>8.0552668052668065E-3</v>
      </c>
    </row>
    <row r="13" spans="1:8" x14ac:dyDescent="0.35">
      <c r="A13" t="s">
        <v>3</v>
      </c>
      <c r="B13" t="s">
        <v>10</v>
      </c>
      <c r="C13">
        <v>61710</v>
      </c>
      <c r="D13">
        <f>Table1[[#This Row],[Salary]]/52</f>
        <v>1186.7307692307693</v>
      </c>
      <c r="E13">
        <f>Table1[[#This Row],[Weekly]]/5</f>
        <v>237.34615384615387</v>
      </c>
      <c r="F13">
        <f>Table1[[#This Row],[Weekly]]/37</f>
        <v>32.073804573804573</v>
      </c>
      <c r="G13">
        <f>Table1[[#This Row],[Hr]]/60</f>
        <v>0.53456340956340953</v>
      </c>
      <c r="H13">
        <f>Table1[[#This Row],[Min]]/60</f>
        <v>8.9093901593901587E-3</v>
      </c>
    </row>
    <row r="14" spans="1:8" x14ac:dyDescent="0.35">
      <c r="A14" t="s">
        <v>3</v>
      </c>
      <c r="B14" t="s">
        <v>19</v>
      </c>
      <c r="C14">
        <v>65790</v>
      </c>
      <c r="D14">
        <f>Table1[[#This Row],[Salary]]/52</f>
        <v>1265.1923076923076</v>
      </c>
      <c r="E14">
        <f>Table1[[#This Row],[Weekly]]/5</f>
        <v>253.03846153846152</v>
      </c>
      <c r="F14">
        <f>Table1[[#This Row],[Weekly]]/37</f>
        <v>34.194386694386694</v>
      </c>
      <c r="G14">
        <f>Table1[[#This Row],[Hr]]/60</f>
        <v>0.56990644490644493</v>
      </c>
      <c r="H14">
        <f>Table1[[#This Row],[Min]]/60</f>
        <v>9.498440748440749E-3</v>
      </c>
    </row>
    <row r="15" spans="1:8" x14ac:dyDescent="0.35">
      <c r="A15" t="s">
        <v>3</v>
      </c>
      <c r="B15" t="s">
        <v>11</v>
      </c>
      <c r="C15">
        <v>73000</v>
      </c>
      <c r="D15">
        <f>Table1[[#This Row],[Salary]]/52</f>
        <v>1403.8461538461538</v>
      </c>
      <c r="E15">
        <f>Table1[[#This Row],[Weekly]]/5</f>
        <v>280.76923076923077</v>
      </c>
      <c r="F15">
        <f>Table1[[#This Row],[Weekly]]/37</f>
        <v>37.941787941787943</v>
      </c>
      <c r="G15">
        <f>Table1[[#This Row],[Hr]]/60</f>
        <v>0.63236313236313235</v>
      </c>
      <c r="H15">
        <f>Table1[[#This Row],[Min]]/60</f>
        <v>1.053938553938554E-2</v>
      </c>
    </row>
    <row r="16" spans="1:8" x14ac:dyDescent="0.35">
      <c r="A16" t="s">
        <v>3</v>
      </c>
      <c r="B16" t="s">
        <v>13</v>
      </c>
      <c r="C16">
        <v>95000</v>
      </c>
      <c r="D16">
        <f>Table1[[#This Row],[Salary]]/52</f>
        <v>1826.9230769230769</v>
      </c>
      <c r="E16">
        <f>Table1[[#This Row],[Weekly]]/5</f>
        <v>365.38461538461536</v>
      </c>
      <c r="F16">
        <f>Table1[[#This Row],[Weekly]]/37</f>
        <v>49.376299376299379</v>
      </c>
      <c r="G16">
        <f>Table1[[#This Row],[Hr]]/60</f>
        <v>0.82293832293832303</v>
      </c>
      <c r="H16">
        <f>Table1[[#This Row],[Min]]/60</f>
        <v>1.3715638715638717E-2</v>
      </c>
    </row>
    <row r="17" spans="1:8" x14ac:dyDescent="0.35">
      <c r="A17" t="s">
        <v>3</v>
      </c>
      <c r="B17" t="s">
        <v>12</v>
      </c>
      <c r="C17">
        <v>125000</v>
      </c>
      <c r="D17">
        <f>Table1[[#This Row],[Salary]]/52</f>
        <v>2403.8461538461538</v>
      </c>
      <c r="E17">
        <f>Table1[[#This Row],[Weekly]]/5</f>
        <v>480.76923076923077</v>
      </c>
      <c r="F17">
        <f>Table1[[#This Row],[Weekly]]/37</f>
        <v>64.968814968814968</v>
      </c>
      <c r="G17">
        <f>Table1[[#This Row],[Hr]]/60</f>
        <v>1.0828135828135828</v>
      </c>
      <c r="H17">
        <f>Table1[[#This Row],[Min]]/60</f>
        <v>1.8046893046893046E-2</v>
      </c>
    </row>
    <row r="18" spans="1:8" x14ac:dyDescent="0.35">
      <c r="A18" t="s">
        <v>3</v>
      </c>
      <c r="B18" t="s">
        <v>20</v>
      </c>
      <c r="C18">
        <v>200000</v>
      </c>
      <c r="D18">
        <f>Table1[[#This Row],[Salary]]/52</f>
        <v>3846.1538461538462</v>
      </c>
      <c r="E18">
        <f>Table1[[#This Row],[Weekly]]/5</f>
        <v>769.23076923076928</v>
      </c>
      <c r="F18">
        <f>Table1[[#This Row],[Weekly]]/37</f>
        <v>103.95010395010395</v>
      </c>
      <c r="G18">
        <f>Table1[[#This Row],[Hr]]/60</f>
        <v>1.7325017325017324</v>
      </c>
      <c r="H18">
        <f>Table1[[#This Row],[Min]]/60</f>
        <v>2.8875028875028873E-2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7E28-500D-904B-BEDE-267348B3C39B}">
  <dimension ref="A1"/>
  <sheetViews>
    <sheetView workbookViewId="0">
      <selection sqref="A1:H25"/>
    </sheetView>
  </sheetViews>
  <sheetFormatPr defaultColWidth="10.6640625"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Hoskin</dc:creator>
  <cp:lastModifiedBy>Samuel Hoskin</cp:lastModifiedBy>
  <dcterms:created xsi:type="dcterms:W3CDTF">2022-12-12T20:56:43Z</dcterms:created>
  <dcterms:modified xsi:type="dcterms:W3CDTF">2022-12-19T14:27:40Z</dcterms:modified>
</cp:coreProperties>
</file>